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00.xml" ContentType="application/vnd.openxmlformats-officedocument.drawingml.chart+xml"/>
  <Override PartName="/xl/charts/chart91.xml" ContentType="application/vnd.openxmlformats-officedocument.drawingml.chart+xml"/>
  <Override PartName="/xl/charts/chart108.xml" ContentType="application/vnd.openxmlformats-officedocument.drawingml.chart+xml"/>
  <Override PartName="/xl/charts/chart99.xml" ContentType="application/vnd.openxmlformats-officedocument.drawingml.chart+xml"/>
  <Override PartName="/xl/charts/chart101.xml" ContentType="application/vnd.openxmlformats-officedocument.drawingml.chart+xml"/>
  <Override PartName="/xl/charts/chart92.xml" ContentType="application/vnd.openxmlformats-officedocument.drawingml.chart+xml"/>
  <Override PartName="/xl/charts/chart10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103.xml" ContentType="application/vnd.openxmlformats-officedocument.drawingml.chart+xml"/>
  <Override PartName="/xl/charts/chart95.xml" ContentType="application/vnd.openxmlformats-officedocument.drawingml.chart+xml"/>
  <Override PartName="/xl/charts/chart104.xml" ContentType="application/vnd.openxmlformats-officedocument.drawingml.chart+xml"/>
  <Override PartName="/xl/charts/chart96.xml" ContentType="application/vnd.openxmlformats-officedocument.drawingml.chart+xml"/>
  <Override PartName="/xl/charts/chart105.xml" ContentType="application/vnd.openxmlformats-officedocument.drawingml.chart+xml"/>
  <Override PartName="/xl/charts/chart97.xml" ContentType="application/vnd.openxmlformats-officedocument.drawingml.chart+xml"/>
  <Override PartName="/xl/charts/chart106.xml" ContentType="application/vnd.openxmlformats-officedocument.drawingml.chart+xml"/>
  <Override PartName="/xl/charts/chart98.xml" ContentType="application/vnd.openxmlformats-officedocument.drawingml.chart+xml"/>
  <Override PartName="/xl/charts/chart107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ght measurements" sheetId="1" state="visible" r:id="rId2"/>
    <sheet name="Detailed RGB light" sheetId="2" state="visible" r:id="rId3"/>
    <sheet name="Detailed white light" sheetId="3" state="visible" r:id="rId4"/>
    <sheet name="ESPHome brightness to power" sheetId="4" state="visible" r:id="rId5"/>
    <sheet name="GPIO14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<sst xmlns="http://schemas.openxmlformats.org/spreadsheetml/2006/main" count="345" uniqueCount="80">
  <si>
    <t xml:space="preserve">33 (L6)</t>
  </si>
  <si>
    <t xml:space="preserve">25 (L5)</t>
  </si>
  <si>
    <t xml:space="preserve">14 (L2)</t>
  </si>
  <si>
    <t xml:space="preserve">12 (L1)</t>
  </si>
  <si>
    <t xml:space="preserve">13 (B2)</t>
  </si>
  <si>
    <t xml:space="preserve">4 (R2)</t>
  </si>
  <si>
    <t xml:space="preserve">16 (R3)</t>
  </si>
  <si>
    <t xml:space="preserve">5 (R5)</t>
  </si>
  <si>
    <t xml:space="preserve">18 (R6)</t>
  </si>
  <si>
    <t xml:space="preserve">19 (R7)</t>
  </si>
  <si>
    <t xml:space="preserve">21 (R9)</t>
  </si>
  <si>
    <t xml:space="preserve">off</t>
  </si>
  <si>
    <t xml:space="preserve">red low</t>
  </si>
  <si>
    <t xml:space="preserve">red medium</t>
  </si>
  <si>
    <t xml:space="preserve">red high</t>
  </si>
  <si>
    <t xml:space="preserve">green low</t>
  </si>
  <si>
    <t xml:space="preserve">green high</t>
  </si>
  <si>
    <t xml:space="preserve">blue low</t>
  </si>
  <si>
    <t xml:space="preserve">blue high</t>
  </si>
  <si>
    <t xml:space="preserve">GPIO13</t>
  </si>
  <si>
    <t xml:space="preserve">RED</t>
  </si>
  <si>
    <t xml:space="preserve">GPIO14</t>
  </si>
  <si>
    <t xml:space="preserve">GREEN</t>
  </si>
  <si>
    <t xml:space="preserve">GPIO5</t>
  </si>
  <si>
    <t xml:space="preserve">BLUE</t>
  </si>
  <si>
    <t xml:space="preserve">GPIO33</t>
  </si>
  <si>
    <t xml:space="preserve">ENABLE</t>
  </si>
  <si>
    <t xml:space="preserve">GPIO4</t>
  </si>
  <si>
    <t xml:space="preserve">ENABLE? Power front buttons?</t>
  </si>
  <si>
    <t xml:space="preserve">white warm high</t>
  </si>
  <si>
    <t xml:space="preserve">white warm medium</t>
  </si>
  <si>
    <t xml:space="preserve">white warm low</t>
  </si>
  <si>
    <t xml:space="preserve">white cold high</t>
  </si>
  <si>
    <t xml:space="preserve">white cold medium</t>
  </si>
  <si>
    <t xml:space="preserve">white cold low</t>
  </si>
  <si>
    <t xml:space="preserve">white mix high</t>
  </si>
  <si>
    <t xml:space="preserve">white mix low</t>
  </si>
  <si>
    <t xml:space="preserve">GPIO12</t>
  </si>
  <si>
    <t xml:space="preserve">BRIGHTNESS?</t>
  </si>
  <si>
    <t xml:space="preserve">WHITE WARM LEVEL</t>
  </si>
  <si>
    <t xml:space="preserve">WHITE COLD LEVEL</t>
  </si>
  <si>
    <t xml:space="preserve">SOME KIND OF MIX</t>
  </si>
  <si>
    <t xml:space="preserve">night mode</t>
  </si>
  <si>
    <t xml:space="preserve">RGB mode with a little bit of brightness on the RGB channels.</t>
  </si>
  <si>
    <t xml:space="preserve">R</t>
  </si>
  <si>
    <t xml:space="preserve">G</t>
  </si>
  <si>
    <t xml:space="preserve">B</t>
  </si>
  <si>
    <t xml:space="preserve">Brightness</t>
  </si>
  <si>
    <t xml:space="preserve">Red 13 (B2)</t>
  </si>
  <si>
    <t xml:space="preserve">Green 14  (L2)</t>
  </si>
  <si>
    <t xml:space="preserve">Blue 5 (R5)</t>
  </si>
  <si>
    <t xml:space="preserve">Green</t>
  </si>
  <si>
    <t xml:space="preserve">White</t>
  </si>
  <si>
    <t xml:space="preserve">Red</t>
  </si>
  <si>
    <t xml:space="preserve">Blue</t>
  </si>
  <si>
    <t xml:space="preserve">Brightness 1</t>
  </si>
  <si>
    <t xml:space="preserve">Brightness 100</t>
  </si>
  <si>
    <t xml:space="preserve">HA temperature</t>
  </si>
  <si>
    <t xml:space="preserve">brightness</t>
  </si>
  <si>
    <t xml:space="preserve">temperature</t>
  </si>
  <si>
    <t xml:space="preserve">100% warm</t>
  </si>
  <si>
    <t xml:space="preserve">75% warm</t>
  </si>
  <si>
    <t xml:space="preserve">          </t>
  </si>
  <si>
    <t xml:space="preserve">50% warm</t>
  </si>
  <si>
    <t xml:space="preserve">30% warm</t>
  </si>
  <si>
    <t xml:space="preserve">25% warm</t>
  </si>
  <si>
    <t xml:space="preserve">0% warm</t>
  </si>
  <si>
    <t xml:space="preserve">Home Assistant color temperature</t>
  </si>
  <si>
    <t xml:space="preserve">max temp</t>
  </si>
  <si>
    <t xml:space="preserve">min temp</t>
  </si>
  <si>
    <t xml:space="preserve">temp per 25% change</t>
  </si>
  <si>
    <t xml:space="preserve">These measurements show the brightness to GPIO power mapping in ESPHome’s RGBWW light component.</t>
  </si>
  <si>
    <t xml:space="preserve">brightness float</t>
  </si>
  <si>
    <t xml:space="preserve">power float</t>
  </si>
  <si>
    <t xml:space="preserve">← first level at which the light is visible</t>
  </si>
  <si>
    <t xml:space="preserve">ESPhome translates the brightness to the required GPIO power using a non-linear function.</t>
  </si>
  <si>
    <t xml:space="preserve">That is fine, but not useful for our case. We need a linear translation.</t>
  </si>
  <si>
    <t xml:space="preserve">Therefore, I’ll provide a custom scaling function in the firmware.</t>
  </si>
  <si>
    <t xml:space="preserve">Brightness = 1</t>
  </si>
  <si>
    <t xml:space="preserve">GPIO14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</si>
</sst>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CCCCC"/>
      <name val="Arial"/>
      <family val="2"/>
      <charset val="1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AFD095"/>
        <bgColor rgb="FFCCCCCC"/>
      </patternFill>
    </fill>
    <fill>
      <patternFill patternType="solid">
        <fgColor rgb="FFFFA6A6"/>
        <bgColor rgb="FFFF8080"/>
      </patternFill>
    </fill>
    <fill>
      <patternFill patternType="solid">
        <fgColor rgb="FF729FCF"/>
        <bgColor rgb="FF5983B0"/>
      </patternFill>
    </fill>
    <fill>
      <patternFill patternType="solid">
        <fgColor rgb="FFFFFF6D"/>
        <bgColor rgb="FFFFE994"/>
      </patternFill>
    </fill>
    <fill>
      <patternFill patternType="solid">
        <fgColor rgb="FFFFDBB6"/>
        <bgColor rgb="FFFFE994"/>
      </patternFill>
    </fill>
    <fill>
      <patternFill patternType="solid">
        <fgColor rgb="FFDEE6EF"/>
        <bgColor rgb="FFDEDCE6"/>
      </patternFill>
    </fill>
    <fill>
      <patternFill patternType="solid">
        <fgColor rgb="FFFFD428"/>
        <bgColor rgb="FFFFD320"/>
      </patternFill>
    </fill>
    <fill>
      <patternFill patternType="solid">
        <fgColor rgb="FFFFE994"/>
        <bgColor rgb="FFFFDBB6"/>
      </patternFill>
    </fill>
    <fill>
      <patternFill patternType="solid">
        <fgColor rgb="FFFFF5CE"/>
        <bgColor rgb="FFFFFFFF"/>
      </patternFill>
    </fill>
    <fill>
      <patternFill patternType="solid">
        <fgColor rgb="FFDEDCE6"/>
        <bgColor rgb="FFDEE6EF"/>
      </patternFill>
    </fill>
    <fill>
      <patternFill patternType="solid">
        <fgColor rgb="FFB4C7DC"/>
        <bgColor rgb="FFCCCCCC"/>
      </patternFill>
    </fill>
    <fill>
      <patternFill patternType="solid">
        <fgColor rgb="FF5983B0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42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5CE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E994"/>
      <rgbColor rgb="FFFFFF6D"/>
      <rgbColor rgb="FFB4C7DC"/>
      <rgbColor rgb="FFFFA6A6"/>
      <rgbColor rgb="FFB3B3B3"/>
      <rgbColor rgb="FFFFDBB6"/>
      <rgbColor rgb="FF3366FF"/>
      <rgbColor rgb="FF33CCCC"/>
      <rgbColor rgb="FFAFD095"/>
      <rgbColor rgb="FFFFD320"/>
      <rgbColor rgb="FFFF9900"/>
      <rgbColor rgb="FFFF420E"/>
      <rgbColor rgb="FF5983B0"/>
      <rgbColor rgb="FFB2B2B2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light'!$D$15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light'!$D$16:$D$26</c:f>
              <c:numCache>
                <c:formatCode>General</c:formatCode>
                <c:ptCount val="11"/>
                <c:pt idx="0">
                  <c:v>2.94</c:v>
                </c:pt>
                <c:pt idx="1">
                  <c:v>2.74</c:v>
                </c:pt>
                <c:pt idx="2">
                  <c:v>2.52</c:v>
                </c:pt>
                <c:pt idx="3">
                  <c:v>2.32</c:v>
                </c:pt>
                <c:pt idx="4">
                  <c:v>2.09</c:v>
                </c:pt>
                <c:pt idx="5">
                  <c:v>1.87</c:v>
                </c:pt>
                <c:pt idx="6">
                  <c:v>1.65</c:v>
                </c:pt>
                <c:pt idx="7">
                  <c:v>1.46</c:v>
                </c:pt>
                <c:pt idx="8">
                  <c:v>1.22</c:v>
                </c:pt>
                <c:pt idx="9">
                  <c:v>1</c:v>
                </c:pt>
                <c:pt idx="10">
                  <c:v>0.78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light'!$E$15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light'!$E$16:$E$26</c:f>
              <c:numCache>
                <c:formatCode>General</c:formatCode>
                <c:ptCount val="1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0.26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light'!$F$15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light'!$F$16:$F$26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2.31</c:v>
                </c:pt>
                <c:pt idx="3">
                  <c:v>2.05</c:v>
                </c:pt>
                <c:pt idx="4">
                  <c:v>1.73</c:v>
                </c:pt>
                <c:pt idx="5">
                  <c:v>1.44</c:v>
                </c:pt>
                <c:pt idx="6">
                  <c:v>1.16</c:v>
                </c:pt>
                <c:pt idx="7">
                  <c:v>0.9</c:v>
                </c:pt>
                <c:pt idx="8">
                  <c:v>0.58</c:v>
                </c:pt>
                <c:pt idx="9">
                  <c:v>0.29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light'!$G$15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light'!$G$16:$G$26</c:f>
              <c:numCache>
                <c:formatCode>General</c:formatCode>
                <c:ptCount val="11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57600"/>
        <c:axId val="56243307"/>
      </c:lineChart>
      <c:catAx>
        <c:axId val="18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243307"/>
        <c:crosses val="autoZero"/>
        <c:auto val="1"/>
        <c:lblAlgn val="ctr"/>
        <c:lblOffset val="100"/>
        <c:noMultiLvlLbl val="0"/>
      </c:catAx>
      <c:valAx>
        <c:axId val="562433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576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light'!$D$32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light'!$D$33:$D$43</c:f>
              <c:numCache>
                <c:formatCode>General</c:formatCode>
                <c:ptCount val="11"/>
                <c:pt idx="0">
                  <c:v>2.9</c:v>
                </c:pt>
                <c:pt idx="1">
                  <c:v>2.68</c:v>
                </c:pt>
                <c:pt idx="2">
                  <c:v>2.43</c:v>
                </c:pt>
                <c:pt idx="3">
                  <c:v>2.21</c:v>
                </c:pt>
                <c:pt idx="4">
                  <c:v>1.93</c:v>
                </c:pt>
                <c:pt idx="5">
                  <c:v>1.69</c:v>
                </c:pt>
                <c:pt idx="6">
                  <c:v>1.44</c:v>
                </c:pt>
                <c:pt idx="7">
                  <c:v>1.22</c:v>
                </c:pt>
                <c:pt idx="8">
                  <c:v>0.94</c:v>
                </c:pt>
                <c:pt idx="9">
                  <c:v>0.69</c:v>
                </c:pt>
                <c:pt idx="10">
                  <c:v>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light'!$E$32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light'!$E$33:$E$43</c:f>
              <c:numCache>
                <c:formatCode>General</c:formatCode>
                <c:ptCount val="11"/>
                <c:pt idx="0">
                  <c:v>0.28</c:v>
                </c:pt>
                <c:pt idx="1">
                  <c:v>0.35</c:v>
                </c:pt>
                <c:pt idx="2">
                  <c:v>0.43</c:v>
                </c:pt>
                <c:pt idx="3">
                  <c:v>0.5</c:v>
                </c:pt>
                <c:pt idx="4">
                  <c:v>0.59</c:v>
                </c:pt>
                <c:pt idx="5">
                  <c:v>0.67</c:v>
                </c:pt>
                <c:pt idx="6">
                  <c:v>0.75</c:v>
                </c:pt>
                <c:pt idx="7">
                  <c:v>0.82</c:v>
                </c:pt>
                <c:pt idx="8">
                  <c:v>0.91</c:v>
                </c:pt>
                <c:pt idx="9">
                  <c:v>0.99</c:v>
                </c:pt>
                <c:pt idx="10">
                  <c:v>1.07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light'!$F$32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light'!$F$33:$F$43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2.31</c:v>
                </c:pt>
                <c:pt idx="3">
                  <c:v>2.05</c:v>
                </c:pt>
                <c:pt idx="4">
                  <c:v>1.73</c:v>
                </c:pt>
                <c:pt idx="5">
                  <c:v>1.45</c:v>
                </c:pt>
                <c:pt idx="6">
                  <c:v>1.16</c:v>
                </c:pt>
                <c:pt idx="7">
                  <c:v>0.9</c:v>
                </c:pt>
                <c:pt idx="8">
                  <c:v>0.58</c:v>
                </c:pt>
                <c:pt idx="9">
                  <c:v>0.29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light'!$G$32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light'!$G$33:$G$43</c:f>
              <c:numCache>
                <c:formatCode>General</c:formatCode>
                <c:ptCount val="11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198238"/>
        <c:axId val="18875823"/>
      </c:lineChart>
      <c:catAx>
        <c:axId val="631982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75823"/>
        <c:crosses val="autoZero"/>
        <c:auto val="1"/>
        <c:lblAlgn val="ctr"/>
        <c:lblOffset val="100"/>
        <c:noMultiLvlLbl val="0"/>
      </c:catAx>
      <c:valAx>
        <c:axId val="188758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982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light'!$D$78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light'!$D$79:$D$89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light'!$E$78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light'!$E$79:$E$89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1.03</c:v>
                </c:pt>
                <c:pt idx="3">
                  <c:v>1.29</c:v>
                </c:pt>
                <c:pt idx="4">
                  <c:v>1.6</c:v>
                </c:pt>
                <c:pt idx="5">
                  <c:v>1.88</c:v>
                </c:pt>
                <c:pt idx="6">
                  <c:v>2.16</c:v>
                </c:pt>
                <c:pt idx="7">
                  <c:v>2.41</c:v>
                </c:pt>
                <c:pt idx="8">
                  <c:v>2.72</c:v>
                </c:pt>
                <c:pt idx="9">
                  <c:v>3</c:v>
                </c:pt>
                <c:pt idx="10">
                  <c:v>3.29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light'!$F$78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light'!$F$79:$F$89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light'!$G$78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light'!$G$79:$G$89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547623"/>
        <c:axId val="30734179"/>
      </c:lineChart>
      <c:catAx>
        <c:axId val="53547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734179"/>
        <c:crosses val="autoZero"/>
        <c:auto val="1"/>
        <c:lblAlgn val="ctr"/>
        <c:lblOffset val="100"/>
        <c:noMultiLvlLbl val="0"/>
      </c:catAx>
      <c:valAx>
        <c:axId val="307341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5476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light'!$D$117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light'!$D$118:$D$128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2.31</c:v>
                </c:pt>
                <c:pt idx="3">
                  <c:v>2.05</c:v>
                </c:pt>
                <c:pt idx="4">
                  <c:v>1.73</c:v>
                </c:pt>
                <c:pt idx="5">
                  <c:v>1.44</c:v>
                </c:pt>
                <c:pt idx="6">
                  <c:v>1.16</c:v>
                </c:pt>
                <c:pt idx="7">
                  <c:v>0.9</c:v>
                </c:pt>
                <c:pt idx="8">
                  <c:v>0.58</c:v>
                </c:pt>
                <c:pt idx="9">
                  <c:v>0.3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light'!$E$117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light'!$E$118:$E$128</c:f>
              <c:numCache>
                <c:formatCode>General</c:formatCode>
                <c:ptCount val="11"/>
                <c:pt idx="0">
                  <c:v>0.28</c:v>
                </c:pt>
                <c:pt idx="1">
                  <c:v>0.36</c:v>
                </c:pt>
                <c:pt idx="2">
                  <c:v>0.44</c:v>
                </c:pt>
                <c:pt idx="3">
                  <c:v>0.51</c:v>
                </c:pt>
                <c:pt idx="4">
                  <c:v>0.6</c:v>
                </c:pt>
                <c:pt idx="5">
                  <c:v>0.69</c:v>
                </c:pt>
                <c:pt idx="6">
                  <c:v>0.77</c:v>
                </c:pt>
                <c:pt idx="7">
                  <c:v>0.84</c:v>
                </c:pt>
                <c:pt idx="8">
                  <c:v>0.93</c:v>
                </c:pt>
                <c:pt idx="9">
                  <c:v>1.01</c:v>
                </c:pt>
                <c:pt idx="10">
                  <c:v>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light'!$F$117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light'!$F$118:$F$128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light'!$G$117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light'!$G$118:$G$128</c:f>
              <c:numCache>
                <c:formatCode>General</c:formatCode>
                <c:ptCount val="11"/>
                <c:pt idx="0">
                  <c:v>2.92</c:v>
                </c:pt>
                <c:pt idx="1">
                  <c:v>2.71</c:v>
                </c:pt>
                <c:pt idx="2">
                  <c:v>2.48</c:v>
                </c:pt>
                <c:pt idx="3">
                  <c:v>2.27</c:v>
                </c:pt>
                <c:pt idx="4">
                  <c:v>2.02</c:v>
                </c:pt>
                <c:pt idx="5">
                  <c:v>1.78</c:v>
                </c:pt>
                <c:pt idx="6">
                  <c:v>1.55</c:v>
                </c:pt>
                <c:pt idx="7">
                  <c:v>1.34</c:v>
                </c:pt>
                <c:pt idx="8">
                  <c:v>1.08</c:v>
                </c:pt>
                <c:pt idx="9">
                  <c:v>0.85</c:v>
                </c:pt>
                <c:pt idx="10">
                  <c:v>0.62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952056"/>
        <c:axId val="28572046"/>
      </c:lineChart>
      <c:catAx>
        <c:axId val="6995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572046"/>
        <c:crosses val="autoZero"/>
        <c:auto val="1"/>
        <c:lblAlgn val="ctr"/>
        <c:lblOffset val="100"/>
        <c:noMultiLvlLbl val="0"/>
      </c:catAx>
      <c:valAx>
        <c:axId val="285720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9520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39968590498626"/>
          <c:y val="0.0419384902143523"/>
          <c:w val="0.735244078000262"/>
          <c:h val="0.865563839701771"/>
        </c:manualLayout>
      </c:layout>
      <c:lineChart>
        <c:grouping val="standard"/>
        <c:varyColors val="0"/>
        <c:ser>
          <c:idx val="0"/>
          <c:order val="0"/>
          <c:tx>
            <c:strRef>
              <c:f>'Detailed white light'!$D$53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light'!$D$54:$D$55</c:f>
              <c:numCache>
                <c:formatCode>General</c:formatCode>
                <c:ptCount val="2"/>
                <c:pt idx="0">
                  <c:v>2.96</c:v>
                </c:pt>
                <c:pt idx="1">
                  <c:v>1.03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light'!$E$53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light'!$E$54:$E$55</c:f>
              <c:numCache>
                <c:formatCode>General</c:formatCode>
                <c:ptCount val="2"/>
                <c:pt idx="0">
                  <c:v>0.42</c:v>
                </c:pt>
                <c:pt idx="1">
                  <c:v>2.43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light'!$F$53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light'!$F$54:$F$55</c:f>
              <c:numCache>
                <c:formatCode>General</c:formatCode>
                <c:ptCount val="2"/>
                <c:pt idx="0">
                  <c:v>2.89</c:v>
                </c:pt>
                <c:pt idx="1">
                  <c:v>0.32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light'!$G$53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light'!$G$54:$G$55</c:f>
              <c:numCache>
                <c:formatCode>General</c:formatCode>
                <c:ptCount val="2"/>
                <c:pt idx="0">
                  <c:v>3.28</c:v>
                </c:pt>
                <c:pt idx="1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7684"/>
        <c:axId val="68532701"/>
      </c:lineChart>
      <c:catAx>
        <c:axId val="2076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32701"/>
        <c:crosses val="autoZero"/>
        <c:auto val="1"/>
        <c:lblAlgn val="ctr"/>
        <c:lblOffset val="100"/>
        <c:noMultiLvlLbl val="0"/>
      </c:catAx>
      <c:valAx>
        <c:axId val="68532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76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light'!$D$45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light'!$D$46:$D$47</c:f>
              <c:numCache>
                <c:formatCode>General</c:formatCode>
                <c:ptCount val="2"/>
                <c:pt idx="0">
                  <c:v>2.9</c:v>
                </c:pt>
                <c:pt idx="1">
                  <c:v>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light'!$E$45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light'!$E$46:$E$47</c:f>
              <c:numCache>
                <c:formatCode>General</c:formatCode>
                <c:ptCount val="2"/>
                <c:pt idx="0">
                  <c:v>0.28</c:v>
                </c:pt>
                <c:pt idx="1">
                  <c:v>1.07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light'!$F$45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light'!$F$46:$F$47</c:f>
              <c:numCache>
                <c:formatCode>General</c:formatCode>
                <c:ptCount val="2"/>
                <c:pt idx="0">
                  <c:v>2.86</c:v>
                </c:pt>
                <c:pt idx="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light'!$G$45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light'!$G$46:$G$47</c:f>
              <c:numCache>
                <c:formatCode>General</c:formatCode>
                <c:ptCount val="2"/>
                <c:pt idx="0">
                  <c:v>3.28</c:v>
                </c:pt>
                <c:pt idx="1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806417"/>
        <c:axId val="46610596"/>
      </c:lineChart>
      <c:catAx>
        <c:axId val="538064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10596"/>
        <c:crosses val="autoZero"/>
        <c:auto val="1"/>
        <c:lblAlgn val="ctr"/>
        <c:lblOffset val="100"/>
        <c:noMultiLvlLbl val="0"/>
      </c:catAx>
      <c:valAx>
        <c:axId val="466105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064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light'!$D$100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light'!$D$101:$D$103</c:f>
              <c:numCache>
                <c:formatCode>General</c:formatCode>
                <c:ptCount val="3"/>
                <c:pt idx="0">
                  <c:v>2.94</c:v>
                </c:pt>
                <c:pt idx="1">
                  <c:v>1.92</c:v>
                </c:pt>
                <c:pt idx="2">
                  <c:v>0.88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light'!$E$100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light'!$E$101:$E$103</c:f>
              <c:numCache>
                <c:formatCode>General</c:formatCode>
                <c:ptCount val="3"/>
                <c:pt idx="0">
                  <c:v>0.42</c:v>
                </c:pt>
                <c:pt idx="1">
                  <c:v>1.46</c:v>
                </c:pt>
                <c:pt idx="2">
                  <c:v>2.51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light'!$F$100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light'!$F$101:$F$103</c:f>
              <c:numCache>
                <c:formatCode>General</c:formatCode>
                <c:ptCount val="3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light'!$G$100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light'!$G$101:$G$103</c:f>
              <c:numCache>
                <c:formatCode>General</c:formatCode>
                <c:ptCount val="3"/>
                <c:pt idx="0">
                  <c:v>3.02</c:v>
                </c:pt>
                <c:pt idx="1">
                  <c:v>2.31</c:v>
                </c:pt>
                <c:pt idx="2">
                  <c:v>1.59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676028"/>
        <c:axId val="83636304"/>
      </c:lineChart>
      <c:catAx>
        <c:axId val="966760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36304"/>
        <c:crosses val="autoZero"/>
        <c:auto val="1"/>
        <c:lblAlgn val="ctr"/>
        <c:lblOffset val="100"/>
        <c:noMultiLvlLbl val="0"/>
      </c:catAx>
      <c:valAx>
        <c:axId val="83636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760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white light'!$O$2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light'!$O$3:$O$8</c:f>
              <c:numCache>
                <c:formatCode>General</c:formatCode>
                <c:ptCount val="6"/>
                <c:pt idx="0">
                  <c:v>2.97</c:v>
                </c:pt>
                <c:pt idx="1">
                  <c:v>2.94</c:v>
                </c:pt>
                <c:pt idx="2">
                  <c:v>2.92</c:v>
                </c:pt>
                <c:pt idx="3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white light'!$P$2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light'!$P$3:$P$8</c:f>
              <c:numCache>
                <c:formatCode>General</c:formatCode>
                <c:ptCount val="6"/>
                <c:pt idx="0">
                  <c:v>0.19</c:v>
                </c:pt>
                <c:pt idx="1">
                  <c:v>0.2</c:v>
                </c:pt>
                <c:pt idx="2">
                  <c:v>0.21</c:v>
                </c:pt>
                <c:pt idx="3">
                  <c:v>0.28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white light'!$Q$2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light'!$Q$3:$Q$8</c:f>
              <c:numCache>
                <c:formatCode>General</c:formatCode>
                <c:ptCount val="6"/>
                <c:pt idx="0">
                  <c:v>2.86</c:v>
                </c:pt>
                <c:pt idx="1">
                  <c:v>2.86</c:v>
                </c:pt>
                <c:pt idx="2">
                  <c:v>2.86</c:v>
                </c:pt>
                <c:pt idx="3">
                  <c:v>2.86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white light'!$R$2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light'!$R$3:$R$8</c:f>
              <c:numCache>
                <c:formatCode>General</c:formatCode>
                <c:ptCount val="6"/>
                <c:pt idx="0">
                  <c:v>3.28</c:v>
                </c:pt>
                <c:pt idx="1">
                  <c:v>3.28</c:v>
                </c:pt>
                <c:pt idx="2">
                  <c:v>3.27</c:v>
                </c:pt>
                <c:pt idx="3">
                  <c:v>3.28</c:v>
                </c:pt>
              </c:numCache>
            </c:numRef>
          </c:yVal>
          <c:smooth val="0"/>
        </c:ser>
        <c:axId val="66942938"/>
        <c:axId val="84169579"/>
      </c:scatterChart>
      <c:valAx>
        <c:axId val="669429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69579"/>
        <c:crosses val="autoZero"/>
        <c:crossBetween val="midCat"/>
      </c:valAx>
      <c:valAx>
        <c:axId val="841695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429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white light'!$U$2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light'!$U$3:$U$6</c:f>
              <c:numCache>
                <c:formatCode>General</c:formatCode>
                <c:ptCount val="4"/>
                <c:pt idx="0">
                  <c:v>1.13</c:v>
                </c:pt>
                <c:pt idx="1">
                  <c:v>0.78</c:v>
                </c:pt>
                <c:pt idx="2">
                  <c:v>0.61</c:v>
                </c:pt>
                <c:pt idx="3">
                  <c:v>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white light'!$V$2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light'!$V$3:$V$6</c:f>
              <c:numCache>
                <c:formatCode>General</c:formatCode>
                <c:ptCount val="4"/>
                <c:pt idx="0">
                  <c:v>0.22</c:v>
                </c:pt>
                <c:pt idx="1">
                  <c:v>0.3</c:v>
                </c:pt>
                <c:pt idx="2">
                  <c:v>0.39</c:v>
                </c:pt>
                <c:pt idx="3">
                  <c:v>1.07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white light'!$W$2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light'!$W$3:$W$6</c:f>
              <c:numCache>
                <c:formatCode>General</c:formatCode>
                <c:ptCount val="4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white light'!$X$2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light'!$X$3:$X$6</c:f>
              <c:numCache>
                <c:formatCode>General</c:formatCode>
                <c:ptCount val="4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</c:numCache>
            </c:numRef>
          </c:yVal>
          <c:smooth val="0"/>
        </c:ser>
        <c:axId val="30994035"/>
        <c:axId val="17003657"/>
      </c:scatterChart>
      <c:valAx>
        <c:axId val="309940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003657"/>
        <c:crosses val="autoZero"/>
        <c:crossBetween val="midCat"/>
      </c:valAx>
      <c:valAx>
        <c:axId val="170036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9940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'ESPHome brightness to power'!$C$3</c:f>
              <c:strCache>
                <c:ptCount val="1"/>
                <c:pt idx="0">
                  <c:v>power float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'ESPHome brightness to power'!$B$4:$B$14</c:f>
              <c:numCache>
                <c:formatCode>General</c:formatCode>
                <c:ptCount val="11"/>
                <c:pt idx="0">
                  <c:v>0.011765</c:v>
                </c:pt>
                <c:pt idx="1">
                  <c:v>0.188235</c:v>
                </c:pt>
                <c:pt idx="2">
                  <c:v>0.2</c:v>
                </c:pt>
                <c:pt idx="3">
                  <c:v>0.298039</c:v>
                </c:pt>
                <c:pt idx="4">
                  <c:v>0.4</c:v>
                </c:pt>
                <c:pt idx="5">
                  <c:v>0.501961</c:v>
                </c:pt>
                <c:pt idx="6">
                  <c:v>0.6</c:v>
                </c:pt>
                <c:pt idx="7">
                  <c:v>0.698039</c:v>
                </c:pt>
                <c:pt idx="8">
                  <c:v>0.8</c:v>
                </c:pt>
                <c:pt idx="9">
                  <c:v>0.901961</c:v>
                </c:pt>
                <c:pt idx="10">
                  <c:v>1</c:v>
                </c:pt>
              </c:numCache>
            </c:numRef>
          </c:xVal>
          <c:yVal>
            <c:numRef>
              <c:f>'ESPHome brightness to power'!$C$4:$C$14</c:f>
              <c:numCache>
                <c:formatCode>General</c:formatCode>
                <c:ptCount val="11"/>
                <c:pt idx="0">
                  <c:v>4E-006</c:v>
                </c:pt>
                <c:pt idx="1">
                  <c:v>0.009315</c:v>
                </c:pt>
                <c:pt idx="2">
                  <c:v>0.011038</c:v>
                </c:pt>
                <c:pt idx="3">
                  <c:v>0.033726</c:v>
                </c:pt>
                <c:pt idx="4">
                  <c:v>0.076872</c:v>
                </c:pt>
                <c:pt idx="5">
                  <c:v>0.14517</c:v>
                </c:pt>
                <c:pt idx="6">
                  <c:v>0.239234</c:v>
                </c:pt>
                <c:pt idx="7">
                  <c:v>0.36548</c:v>
                </c:pt>
                <c:pt idx="8">
                  <c:v>0.535367</c:v>
                </c:pt>
                <c:pt idx="9">
                  <c:v>0.749075</c:v>
                </c:pt>
                <c:pt idx="10">
                  <c:v>1</c:v>
                </c:pt>
              </c:numCache>
            </c:numRef>
          </c:yVal>
          <c:smooth val="0"/>
        </c:ser>
        <c:axId val="95465493"/>
        <c:axId val="303456"/>
      </c:scatterChart>
      <c:valAx>
        <c:axId val="954654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456"/>
        <c:crosses val="autoZero"/>
        <c:crossBetween val="midCat"/>
      </c:valAx>
      <c:valAx>
        <c:axId val="303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654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GPIO14!$B$3</c:f>
              <c:strCache>
                <c:ptCount val="1"/>
                <c:pt idx="0">
                  <c:v>GPIO14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GPIO14!$A$4:$A$21</c:f>
              <c:numCache>
                <c:formatCode>General</c:formatCode>
                <c:ptCount val="18"/>
                <c:pt idx="0">
                  <c:v>588</c:v>
                </c:pt>
                <c:pt idx="1">
                  <c:v>479</c:v>
                </c:pt>
                <c:pt idx="2">
                  <c:v>420</c:v>
                </c:pt>
                <c:pt idx="3">
                  <c:v>371</c:v>
                </c:pt>
                <c:pt idx="4">
                  <c:v>370</c:v>
                </c:pt>
                <c:pt idx="5">
                  <c:v>334</c:v>
                </c:pt>
                <c:pt idx="6">
                  <c:v>333</c:v>
                </c:pt>
                <c:pt idx="7">
                  <c:v>313</c:v>
                </c:pt>
                <c:pt idx="8">
                  <c:v>312</c:v>
                </c:pt>
                <c:pt idx="9">
                  <c:v>284</c:v>
                </c:pt>
                <c:pt idx="10">
                  <c:v>262</c:v>
                </c:pt>
                <c:pt idx="11">
                  <c:v>251</c:v>
                </c:pt>
                <c:pt idx="12">
                  <c:v>250</c:v>
                </c:pt>
                <c:pt idx="13">
                  <c:v>240</c:v>
                </c:pt>
                <c:pt idx="14">
                  <c:v>223</c:v>
                </c:pt>
                <c:pt idx="15">
                  <c:v>222</c:v>
                </c:pt>
                <c:pt idx="16">
                  <c:v>187</c:v>
                </c:pt>
                <c:pt idx="17">
                  <c:v>153</c:v>
                </c:pt>
              </c:numCache>
            </c:numRef>
          </c:xVal>
          <c:yVal>
            <c:numRef>
              <c:f>GPIO14!$B$4:$B$21</c:f>
              <c:numCache>
                <c:formatCode>General</c:formatCode>
                <c:ptCount val="18"/>
                <c:pt idx="0">
                  <c:v>2.97</c:v>
                </c:pt>
                <c:pt idx="1">
                  <c:v>2.94</c:v>
                </c:pt>
                <c:pt idx="2">
                  <c:v>2.92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2.96</c:v>
                </c:pt>
                <c:pt idx="7">
                  <c:v>2.96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  <c:pt idx="11">
                  <c:v>3.27</c:v>
                </c:pt>
                <c:pt idx="12">
                  <c:v>2.94</c:v>
                </c:pt>
                <c:pt idx="13">
                  <c:v>2.94</c:v>
                </c:pt>
                <c:pt idx="14">
                  <c:v>2.94</c:v>
                </c:pt>
                <c:pt idx="15">
                  <c:v>2.86</c:v>
                </c:pt>
                <c:pt idx="16">
                  <c:v>2.86</c:v>
                </c:pt>
                <c:pt idx="17">
                  <c:v>2.86</c:v>
                </c:pt>
              </c:numCache>
            </c:numRef>
          </c:yVal>
          <c:smooth val="0"/>
        </c:ser>
        <c:axId val="74651084"/>
        <c:axId val="72504743"/>
      </c:scatterChart>
      <c:valAx>
        <c:axId val="746510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504743"/>
        <c:crosses val="autoZero"/>
        <c:crossBetween val="midCat"/>
      </c:valAx>
      <c:valAx>
        <c:axId val="725047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510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67859679022866"/>
          <c:y val="0"/>
          <c:w val="0.731998295696634"/>
          <c:h val="0.865881106844962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'Light measurements'!$F$4:$F$6</c:f>
              <c:numCache>
                <c:formatCode>General</c:formatCode>
                <c:ptCount val="3"/>
                <c:pt idx="0">
                  <c:v>2.95</c:v>
                </c:pt>
                <c:pt idx="1">
                  <c:v>1.31</c:v>
                </c:pt>
                <c:pt idx="2">
                  <c:v>0.01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'Light measurements'!$D$6:$D$8</c:f>
              <c:numCache>
                <c:formatCode>General</c:formatCode>
                <c:ptCount val="3"/>
                <c:pt idx="0">
                  <c:v>3.3</c:v>
                </c:pt>
                <c:pt idx="1">
                  <c:v>2.86</c:v>
                </c:pt>
                <c:pt idx="2">
                  <c:v>0.01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365141"/>
        <c:axId val="27959576"/>
      </c:lineChart>
      <c:catAx>
        <c:axId val="653651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59576"/>
        <c:crosses val="autoZero"/>
        <c:auto val="1"/>
        <c:lblAlgn val="ctr"/>
        <c:lblOffset val="100"/>
        <c:noMultiLvlLbl val="0"/>
      </c:catAx>
      <c:valAx>
        <c:axId val="27959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651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light'!$E$15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light'!$E$16:$E$20</c:f>
              <c:numCache>
                <c:formatCode>General</c:formatCode>
                <c:ptCount val="5"/>
                <c:pt idx="0">
                  <c:v>3.04</c:v>
                </c:pt>
                <c:pt idx="1">
                  <c:v>2.93</c:v>
                </c:pt>
                <c:pt idx="2">
                  <c:v>2.81</c:v>
                </c:pt>
                <c:pt idx="3">
                  <c:v>2.68</c:v>
                </c:pt>
                <c:pt idx="4">
                  <c:v>2.56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light'!$F$15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light'!$F$16:$F$20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light'!$G$15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light'!$G$16:$G$20</c:f>
              <c:numCache>
                <c:formatCode>General</c:formatCode>
                <c:ptCount val="5"/>
                <c:pt idx="0">
                  <c:v>3.17</c:v>
                </c:pt>
                <c:pt idx="1">
                  <c:v>3.17</c:v>
                </c:pt>
                <c:pt idx="2">
                  <c:v>3.17</c:v>
                </c:pt>
                <c:pt idx="3">
                  <c:v>3.16</c:v>
                </c:pt>
                <c:pt idx="4">
                  <c:v>3.16</c:v>
                </c:pt>
              </c:numCache>
            </c:numRef>
          </c:yVal>
          <c:smooth val="0"/>
        </c:ser>
        <c:axId val="82408564"/>
        <c:axId val="26773047"/>
      </c:scatterChart>
      <c:valAx>
        <c:axId val="824085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773047"/>
        <c:crosses val="autoZero"/>
        <c:crossBetween val="midCat"/>
      </c:valAx>
      <c:valAx>
        <c:axId val="267730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085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light'!$E$29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light'!$E$30:$E$34</c:f>
              <c:numCache>
                <c:formatCode>General</c:formatCode>
                <c:ptCount val="5"/>
                <c:pt idx="0">
                  <c:v>3.04</c:v>
                </c:pt>
                <c:pt idx="1">
                  <c:v>2.94</c:v>
                </c:pt>
                <c:pt idx="2">
                  <c:v>2.81</c:v>
                </c:pt>
                <c:pt idx="3">
                  <c:v>2.69</c:v>
                </c:pt>
                <c:pt idx="4">
                  <c:v>2.56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light'!$F$29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light'!$F$30:$F$34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light'!$G$29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light'!$G$30:$G$34</c:f>
              <c:numCache>
                <c:formatCode>General</c:formatCode>
                <c:ptCount val="5"/>
                <c:pt idx="0">
                  <c:v>3.07</c:v>
                </c:pt>
                <c:pt idx="1">
                  <c:v>3</c:v>
                </c:pt>
                <c:pt idx="2">
                  <c:v>2.91</c:v>
                </c:pt>
                <c:pt idx="3">
                  <c:v>2.82</c:v>
                </c:pt>
                <c:pt idx="4">
                  <c:v>2.73</c:v>
                </c:pt>
              </c:numCache>
            </c:numRef>
          </c:yVal>
          <c:smooth val="0"/>
        </c:ser>
        <c:axId val="26020113"/>
        <c:axId val="82470794"/>
      </c:scatterChart>
      <c:valAx>
        <c:axId val="260201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70794"/>
        <c:crosses val="autoZero"/>
        <c:crossBetween val="midCat"/>
      </c:valAx>
      <c:valAx>
        <c:axId val="824707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0201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light'!$E$1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light'!$E$2:$E$7</c:f>
              <c:numCache>
                <c:formatCode>General</c:formatCode>
                <c:ptCount val="6"/>
                <c:pt idx="0">
                  <c:v>2.95</c:v>
                </c:pt>
                <c:pt idx="1">
                  <c:v>2.71</c:v>
                </c:pt>
                <c:pt idx="2">
                  <c:v>2.41</c:v>
                </c:pt>
                <c:pt idx="3">
                  <c:v>2.12</c:v>
                </c:pt>
                <c:pt idx="4">
                  <c:v>1.94</c:v>
                </c:pt>
                <c:pt idx="5">
                  <c:v>1.82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light'!$F$1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light'!$F$2:$F$7</c:f>
              <c:numCache>
                <c:formatCode>General</c:formatCode>
                <c:ptCount val="6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light'!$G$1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light'!$G$2:$G$7</c:f>
              <c:numCache>
                <c:formatCode>General</c:formatCode>
                <c:ptCount val="6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</c:numCache>
            </c:numRef>
          </c:yVal>
          <c:smooth val="0"/>
        </c:ser>
        <c:axId val="80304405"/>
        <c:axId val="33872958"/>
      </c:scatterChart>
      <c:valAx>
        <c:axId val="803044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72958"/>
        <c:crosses val="autoZero"/>
        <c:crossBetween val="midCat"/>
      </c:valAx>
      <c:valAx>
        <c:axId val="338729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3044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light'!$E$43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light'!$E$44:$E$48</c:f>
              <c:numCache>
                <c:formatCode>General</c:formatCode>
                <c:ptCount val="5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light'!$F$43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light'!$F$44:$F$48</c:f>
              <c:numCache>
                <c:formatCode>General</c:formatCode>
                <c:ptCount val="5"/>
                <c:pt idx="0">
                  <c:v>2.95</c:v>
                </c:pt>
                <c:pt idx="1">
                  <c:v>2.71</c:v>
                </c:pt>
                <c:pt idx="2">
                  <c:v>2.41</c:v>
                </c:pt>
                <c:pt idx="3">
                  <c:v>2.11</c:v>
                </c:pt>
                <c:pt idx="4">
                  <c:v>1.82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light'!$G$43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light'!$G$44:$G$48</c:f>
              <c:numCache>
                <c:formatCode>General</c:formatCode>
                <c:ptCount val="5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</c:numCache>
            </c:numRef>
          </c:yVal>
          <c:smooth val="0"/>
        </c:ser>
        <c:axId val="8006531"/>
        <c:axId val="90402541"/>
      </c:scatterChart>
      <c:valAx>
        <c:axId val="80065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402541"/>
        <c:crosses val="autoZero"/>
        <c:crossBetween val="midCat"/>
      </c:valAx>
      <c:valAx>
        <c:axId val="904025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65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light'!$E$57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light'!$E$58:$E$62</c:f>
              <c:numCache>
                <c:formatCode>General</c:formatCode>
                <c:ptCount val="5"/>
                <c:pt idx="0">
                  <c:v>3.13</c:v>
                </c:pt>
                <c:pt idx="1">
                  <c:v>3.1</c:v>
                </c:pt>
                <c:pt idx="2">
                  <c:v>3.05</c:v>
                </c:pt>
                <c:pt idx="3">
                  <c:v>3.01</c:v>
                </c:pt>
                <c:pt idx="4">
                  <c:v>2.97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light'!$F$57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light'!$F$58:$F$62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light'!$G$57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light'!$G$58:$G$62</c:f>
              <c:numCache>
                <c:formatCode>General</c:formatCode>
                <c:ptCount val="5"/>
                <c:pt idx="0">
                  <c:v>3.07</c:v>
                </c:pt>
                <c:pt idx="1">
                  <c:v>3</c:v>
                </c:pt>
                <c:pt idx="2">
                  <c:v>2.9</c:v>
                </c:pt>
                <c:pt idx="3">
                  <c:v>2.8</c:v>
                </c:pt>
                <c:pt idx="4">
                  <c:v>2.71</c:v>
                </c:pt>
              </c:numCache>
            </c:numRef>
          </c:yVal>
          <c:smooth val="0"/>
        </c:ser>
        <c:axId val="84511412"/>
        <c:axId val="764145"/>
      </c:scatterChart>
      <c:valAx>
        <c:axId val="845114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4145"/>
        <c:crosses val="autoZero"/>
        <c:crossBetween val="midCat"/>
      </c:valAx>
      <c:valAx>
        <c:axId val="7641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5114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light'!$E$71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light'!$E$72:$E$76</c:f>
              <c:numCache>
                <c:formatCode>General</c:formatCode>
                <c:ptCount val="5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light'!$F$71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light'!$F$72:$F$76</c:f>
              <c:numCache>
                <c:formatCode>General</c:formatCode>
                <c:ptCount val="5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light'!$G$71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light'!$G$72:$G$76</c:f>
              <c:numCache>
                <c:formatCode>General</c:formatCode>
                <c:ptCount val="5"/>
                <c:pt idx="0">
                  <c:v>2.95</c:v>
                </c:pt>
                <c:pt idx="1">
                  <c:v>2.71</c:v>
                </c:pt>
                <c:pt idx="2">
                  <c:v>2.42</c:v>
                </c:pt>
                <c:pt idx="3">
                  <c:v>2.12</c:v>
                </c:pt>
                <c:pt idx="4">
                  <c:v>1.82</c:v>
                </c:pt>
              </c:numCache>
            </c:numRef>
          </c:yVal>
          <c:smooth val="0"/>
        </c:ser>
        <c:axId val="59606802"/>
        <c:axId val="55047769"/>
      </c:scatterChart>
      <c:valAx>
        <c:axId val="596068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047769"/>
        <c:crosses val="autoZero"/>
        <c:crossBetween val="midCat"/>
      </c:valAx>
      <c:valAx>
        <c:axId val="550477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6068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light'!$E$85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light'!$E$86:$E$90</c:f>
              <c:numCache>
                <c:formatCode>General</c:formatCode>
                <c:ptCount val="5"/>
                <c:pt idx="0">
                  <c:v>2.88</c:v>
                </c:pt>
                <c:pt idx="1">
                  <c:v>2.66</c:v>
                </c:pt>
                <c:pt idx="2">
                  <c:v>2.39</c:v>
                </c:pt>
                <c:pt idx="3">
                  <c:v>2.12</c:v>
                </c:pt>
                <c:pt idx="4">
                  <c:v>1.85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light'!$F$85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light'!$F$86:$F$90</c:f>
              <c:numCache>
                <c:formatCode>General</c:formatCode>
                <c:ptCount val="5"/>
                <c:pt idx="0">
                  <c:v>3.12</c:v>
                </c:pt>
                <c:pt idx="1">
                  <c:v>3.08</c:v>
                </c:pt>
                <c:pt idx="2">
                  <c:v>3.03</c:v>
                </c:pt>
                <c:pt idx="3">
                  <c:v>2.98</c:v>
                </c:pt>
                <c:pt idx="4">
                  <c:v>2.92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light'!$G$85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light'!$G$86:$G$90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2.35</c:v>
                </c:pt>
                <c:pt idx="3">
                  <c:v>2.06</c:v>
                </c:pt>
                <c:pt idx="4">
                  <c:v>1.77</c:v>
                </c:pt>
              </c:numCache>
            </c:numRef>
          </c:yVal>
          <c:smooth val="0"/>
        </c:ser>
        <c:axId val="29363849"/>
        <c:axId val="94591112"/>
      </c:scatterChart>
      <c:valAx>
        <c:axId val="293638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591112"/>
        <c:crosses val="autoZero"/>
        <c:crossBetween val="midCat"/>
      </c:valAx>
      <c:valAx>
        <c:axId val="94591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3638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light'!$D$3:$D$13</c:f>
              <c:numCache>
                <c:formatCode>General</c:formatCode>
                <c:ptCount val="11"/>
                <c:pt idx="0">
                  <c:v>2.97</c:v>
                </c:pt>
                <c:pt idx="1">
                  <c:v>2.8</c:v>
                </c:pt>
                <c:pt idx="2">
                  <c:v>2.64</c:v>
                </c:pt>
                <c:pt idx="3">
                  <c:v>2.43</c:v>
                </c:pt>
                <c:pt idx="4">
                  <c:v>2.24</c:v>
                </c:pt>
                <c:pt idx="5">
                  <c:v>2.06</c:v>
                </c:pt>
                <c:pt idx="6">
                  <c:v>1.87</c:v>
                </c:pt>
                <c:pt idx="7">
                  <c:v>1.69</c:v>
                </c:pt>
                <c:pt idx="8">
                  <c:v>1.5</c:v>
                </c:pt>
                <c:pt idx="9">
                  <c:v>1.32</c:v>
                </c:pt>
                <c:pt idx="10">
                  <c:v>1.13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light'!$E$3:$E$13</c:f>
              <c:numCache>
                <c:formatCode>General</c:formatCode>
                <c:ptCount val="11"/>
                <c:pt idx="0">
                  <c:v>0.19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light'!$F$3:$F$13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2.34</c:v>
                </c:pt>
                <c:pt idx="3">
                  <c:v>2.02</c:v>
                </c:pt>
                <c:pt idx="4">
                  <c:v>1.73</c:v>
                </c:pt>
                <c:pt idx="5">
                  <c:v>1.44</c:v>
                </c:pt>
                <c:pt idx="6">
                  <c:v>1.16</c:v>
                </c:pt>
                <c:pt idx="7">
                  <c:v>0.87</c:v>
                </c:pt>
                <c:pt idx="8">
                  <c:v>0.58</c:v>
                </c:pt>
                <c:pt idx="9">
                  <c:v>0.29</c:v>
                </c:pt>
                <c:pt idx="10">
                  <c:v>0.01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light'!$G$3:$G$13</c:f>
              <c:numCache>
                <c:formatCode>General</c:formatCode>
                <c:ptCount val="11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327893"/>
        <c:axId val="62259321"/>
      </c:lineChart>
      <c:catAx>
        <c:axId val="103278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259321"/>
        <c:crosses val="autoZero"/>
        <c:auto val="1"/>
        <c:lblAlgn val="ctr"/>
        <c:lblOffset val="100"/>
        <c:noMultiLvlLbl val="0"/>
      </c:catAx>
      <c:valAx>
        <c:axId val="622593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3278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2.xml"/><Relationship Id="rId2" Type="http://schemas.openxmlformats.org/officeDocument/2006/relationships/chart" Target="../charts/chart93.xml"/><Relationship Id="rId3" Type="http://schemas.openxmlformats.org/officeDocument/2006/relationships/chart" Target="../charts/chart94.xml"/><Relationship Id="rId4" Type="http://schemas.openxmlformats.org/officeDocument/2006/relationships/chart" Target="../charts/chart95.xml"/><Relationship Id="rId5" Type="http://schemas.openxmlformats.org/officeDocument/2006/relationships/chart" Target="../charts/chart96.xml"/><Relationship Id="rId6" Type="http://schemas.openxmlformats.org/officeDocument/2006/relationships/chart" Target="../charts/chart97.xml"/><Relationship Id="rId7" Type="http://schemas.openxmlformats.org/officeDocument/2006/relationships/chart" Target="../charts/chart9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9.xml"/><Relationship Id="rId2" Type="http://schemas.openxmlformats.org/officeDocument/2006/relationships/chart" Target="../charts/chart100.xml"/><Relationship Id="rId3" Type="http://schemas.openxmlformats.org/officeDocument/2006/relationships/chart" Target="../charts/chart101.xml"/><Relationship Id="rId4" Type="http://schemas.openxmlformats.org/officeDocument/2006/relationships/chart" Target="../charts/chart102.xml"/><Relationship Id="rId5" Type="http://schemas.openxmlformats.org/officeDocument/2006/relationships/chart" Target="../charts/chart103.xml"/><Relationship Id="rId6" Type="http://schemas.openxmlformats.org/officeDocument/2006/relationships/chart" Target="../charts/chart104.xml"/><Relationship Id="rId7" Type="http://schemas.openxmlformats.org/officeDocument/2006/relationships/chart" Target="../charts/chart105.xml"/><Relationship Id="rId8" Type="http://schemas.openxmlformats.org/officeDocument/2006/relationships/chart" Target="../charts/chart106.xml"/><Relationship Id="rId9" Type="http://schemas.openxmlformats.org/officeDocument/2006/relationships/chart" Target="../charts/chart107.xml"/><Relationship Id="rId10" Type="http://schemas.openxmlformats.org/officeDocument/2006/relationships/chart" Target="../charts/chart10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634680</xdr:colOff>
      <xdr:row>1</xdr:row>
      <xdr:rowOff>73800</xdr:rowOff>
    </xdr:from>
    <xdr:to>
      <xdr:col>18</xdr:col>
      <xdr:colOff>811800</xdr:colOff>
      <xdr:row>18</xdr:row>
      <xdr:rowOff>28800</xdr:rowOff>
    </xdr:to>
    <xdr:graphicFrame>
      <xdr:nvGraphicFramePr>
        <xdr:cNvPr id="0" name=""/>
        <xdr:cNvGraphicFramePr/>
      </xdr:nvGraphicFramePr>
      <xdr:xfrm>
        <a:off x="11251800" y="236160"/>
        <a:ext cx="5069160" cy="271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353880</xdr:colOff>
      <xdr:row>14</xdr:row>
      <xdr:rowOff>36000</xdr:rowOff>
    </xdr:from>
    <xdr:to>
      <xdr:col>12</xdr:col>
      <xdr:colOff>119160</xdr:colOff>
      <xdr:row>27</xdr:row>
      <xdr:rowOff>76320</xdr:rowOff>
    </xdr:to>
    <xdr:graphicFrame>
      <xdr:nvGraphicFramePr>
        <xdr:cNvPr id="1" name=""/>
        <xdr:cNvGraphicFramePr/>
      </xdr:nvGraphicFramePr>
      <xdr:xfrm>
        <a:off x="6043320" y="2311560"/>
        <a:ext cx="3829320" cy="215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456120</xdr:colOff>
      <xdr:row>28</xdr:row>
      <xdr:rowOff>19440</xdr:rowOff>
    </xdr:from>
    <xdr:to>
      <xdr:col>12</xdr:col>
      <xdr:colOff>165600</xdr:colOff>
      <xdr:row>41</xdr:row>
      <xdr:rowOff>28800</xdr:rowOff>
    </xdr:to>
    <xdr:graphicFrame>
      <xdr:nvGraphicFramePr>
        <xdr:cNvPr id="2" name=""/>
        <xdr:cNvGraphicFramePr/>
      </xdr:nvGraphicFramePr>
      <xdr:xfrm>
        <a:off x="6145560" y="4570920"/>
        <a:ext cx="3773520" cy="212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406440</xdr:colOff>
      <xdr:row>0</xdr:row>
      <xdr:rowOff>38160</xdr:rowOff>
    </xdr:from>
    <xdr:to>
      <xdr:col>12</xdr:col>
      <xdr:colOff>89280</xdr:colOff>
      <xdr:row>14</xdr:row>
      <xdr:rowOff>19440</xdr:rowOff>
    </xdr:to>
    <xdr:graphicFrame>
      <xdr:nvGraphicFramePr>
        <xdr:cNvPr id="3" name=""/>
        <xdr:cNvGraphicFramePr/>
      </xdr:nvGraphicFramePr>
      <xdr:xfrm>
        <a:off x="6095880" y="38160"/>
        <a:ext cx="3746880" cy="225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475920</xdr:colOff>
      <xdr:row>42</xdr:row>
      <xdr:rowOff>2880</xdr:rowOff>
    </xdr:from>
    <xdr:to>
      <xdr:col>12</xdr:col>
      <xdr:colOff>168480</xdr:colOff>
      <xdr:row>55</xdr:row>
      <xdr:rowOff>2520</xdr:rowOff>
    </xdr:to>
    <xdr:graphicFrame>
      <xdr:nvGraphicFramePr>
        <xdr:cNvPr id="4" name=""/>
        <xdr:cNvGraphicFramePr/>
      </xdr:nvGraphicFramePr>
      <xdr:xfrm>
        <a:off x="6165360" y="6830280"/>
        <a:ext cx="3756600" cy="21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505800</xdr:colOff>
      <xdr:row>56</xdr:row>
      <xdr:rowOff>24480</xdr:rowOff>
    </xdr:from>
    <xdr:to>
      <xdr:col>12</xdr:col>
      <xdr:colOff>188280</xdr:colOff>
      <xdr:row>69</xdr:row>
      <xdr:rowOff>18360</xdr:rowOff>
    </xdr:to>
    <xdr:graphicFrame>
      <xdr:nvGraphicFramePr>
        <xdr:cNvPr id="5" name=""/>
        <xdr:cNvGraphicFramePr/>
      </xdr:nvGraphicFramePr>
      <xdr:xfrm>
        <a:off x="6195240" y="9127800"/>
        <a:ext cx="3746520" cy="210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495360</xdr:colOff>
      <xdr:row>70</xdr:row>
      <xdr:rowOff>46440</xdr:rowOff>
    </xdr:from>
    <xdr:to>
      <xdr:col>12</xdr:col>
      <xdr:colOff>168480</xdr:colOff>
      <xdr:row>83</xdr:row>
      <xdr:rowOff>34920</xdr:rowOff>
    </xdr:to>
    <xdr:graphicFrame>
      <xdr:nvGraphicFramePr>
        <xdr:cNvPr id="6" name=""/>
        <xdr:cNvGraphicFramePr/>
      </xdr:nvGraphicFramePr>
      <xdr:xfrm>
        <a:off x="6184800" y="11425320"/>
        <a:ext cx="3737160" cy="210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515520</xdr:colOff>
      <xdr:row>83</xdr:row>
      <xdr:rowOff>145080</xdr:rowOff>
    </xdr:from>
    <xdr:to>
      <xdr:col>12</xdr:col>
      <xdr:colOff>168480</xdr:colOff>
      <xdr:row>96</xdr:row>
      <xdr:rowOff>122760</xdr:rowOff>
    </xdr:to>
    <xdr:graphicFrame>
      <xdr:nvGraphicFramePr>
        <xdr:cNvPr id="7" name=""/>
        <xdr:cNvGraphicFramePr/>
      </xdr:nvGraphicFramePr>
      <xdr:xfrm>
        <a:off x="6204960" y="13637520"/>
        <a:ext cx="3717000" cy="209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9000</xdr:colOff>
      <xdr:row>0</xdr:row>
      <xdr:rowOff>44640</xdr:rowOff>
    </xdr:from>
    <xdr:to>
      <xdr:col>11</xdr:col>
      <xdr:colOff>1099440</xdr:colOff>
      <xdr:row>12</xdr:row>
      <xdr:rowOff>81000</xdr:rowOff>
    </xdr:to>
    <xdr:graphicFrame>
      <xdr:nvGraphicFramePr>
        <xdr:cNvPr id="8" name=""/>
        <xdr:cNvGraphicFramePr/>
      </xdr:nvGraphicFramePr>
      <xdr:xfrm>
        <a:off x="8073360" y="44640"/>
        <a:ext cx="3536280" cy="19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8640</xdr:colOff>
      <xdr:row>13</xdr:row>
      <xdr:rowOff>36360</xdr:rowOff>
    </xdr:from>
    <xdr:to>
      <xdr:col>11</xdr:col>
      <xdr:colOff>1090800</xdr:colOff>
      <xdr:row>25</xdr:row>
      <xdr:rowOff>68040</xdr:rowOff>
    </xdr:to>
    <xdr:graphicFrame>
      <xdr:nvGraphicFramePr>
        <xdr:cNvPr id="9" name=""/>
        <xdr:cNvGraphicFramePr/>
      </xdr:nvGraphicFramePr>
      <xdr:xfrm>
        <a:off x="8073000" y="2149560"/>
        <a:ext cx="3528000" cy="198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9360</xdr:colOff>
      <xdr:row>26</xdr:row>
      <xdr:rowOff>47880</xdr:rowOff>
    </xdr:from>
    <xdr:to>
      <xdr:col>11</xdr:col>
      <xdr:colOff>1099800</xdr:colOff>
      <xdr:row>38</xdr:row>
      <xdr:rowOff>83880</xdr:rowOff>
    </xdr:to>
    <xdr:graphicFrame>
      <xdr:nvGraphicFramePr>
        <xdr:cNvPr id="10" name=""/>
        <xdr:cNvGraphicFramePr/>
      </xdr:nvGraphicFramePr>
      <xdr:xfrm>
        <a:off x="8073720" y="4274280"/>
        <a:ext cx="3536280" cy="19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772920</xdr:colOff>
      <xdr:row>64</xdr:row>
      <xdr:rowOff>46440</xdr:rowOff>
    </xdr:from>
    <xdr:to>
      <xdr:col>14</xdr:col>
      <xdr:colOff>8280</xdr:colOff>
      <xdr:row>84</xdr:row>
      <xdr:rowOff>14760</xdr:rowOff>
    </xdr:to>
    <xdr:graphicFrame>
      <xdr:nvGraphicFramePr>
        <xdr:cNvPr id="11" name=""/>
        <xdr:cNvGraphicFramePr/>
      </xdr:nvGraphicFramePr>
      <xdr:xfrm>
        <a:off x="8021880" y="10450080"/>
        <a:ext cx="5731560" cy="321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777240</xdr:colOff>
      <xdr:row>106</xdr:row>
      <xdr:rowOff>154800</xdr:rowOff>
    </xdr:from>
    <xdr:to>
      <xdr:col>14</xdr:col>
      <xdr:colOff>96120</xdr:colOff>
      <xdr:row>127</xdr:row>
      <xdr:rowOff>7560</xdr:rowOff>
    </xdr:to>
    <xdr:graphicFrame>
      <xdr:nvGraphicFramePr>
        <xdr:cNvPr id="12" name=""/>
        <xdr:cNvGraphicFramePr/>
      </xdr:nvGraphicFramePr>
      <xdr:xfrm>
        <a:off x="8026200" y="17385840"/>
        <a:ext cx="5815080" cy="326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263880</xdr:colOff>
      <xdr:row>50</xdr:row>
      <xdr:rowOff>124920</xdr:rowOff>
    </xdr:from>
    <xdr:to>
      <xdr:col>10</xdr:col>
      <xdr:colOff>568080</xdr:colOff>
      <xdr:row>60</xdr:row>
      <xdr:rowOff>43920</xdr:rowOff>
    </xdr:to>
    <xdr:graphicFrame>
      <xdr:nvGraphicFramePr>
        <xdr:cNvPr id="13" name=""/>
        <xdr:cNvGraphicFramePr/>
      </xdr:nvGraphicFramePr>
      <xdr:xfrm>
        <a:off x="7512840" y="8252640"/>
        <a:ext cx="2750400" cy="154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328680</xdr:colOff>
      <xdr:row>41</xdr:row>
      <xdr:rowOff>51840</xdr:rowOff>
    </xdr:from>
    <xdr:to>
      <xdr:col>11</xdr:col>
      <xdr:colOff>197280</xdr:colOff>
      <xdr:row>50</xdr:row>
      <xdr:rowOff>148680</xdr:rowOff>
    </xdr:to>
    <xdr:graphicFrame>
      <xdr:nvGraphicFramePr>
        <xdr:cNvPr id="14" name=""/>
        <xdr:cNvGraphicFramePr/>
      </xdr:nvGraphicFramePr>
      <xdr:xfrm>
        <a:off x="7577640" y="6716520"/>
        <a:ext cx="3129840" cy="15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37800</xdr:colOff>
      <xdr:row>94</xdr:row>
      <xdr:rowOff>34560</xdr:rowOff>
    </xdr:from>
    <xdr:to>
      <xdr:col>11</xdr:col>
      <xdr:colOff>836640</xdr:colOff>
      <xdr:row>105</xdr:row>
      <xdr:rowOff>69480</xdr:rowOff>
    </xdr:to>
    <xdr:graphicFrame>
      <xdr:nvGraphicFramePr>
        <xdr:cNvPr id="15" name=""/>
        <xdr:cNvGraphicFramePr/>
      </xdr:nvGraphicFramePr>
      <xdr:xfrm>
        <a:off x="8102160" y="15315120"/>
        <a:ext cx="3244680" cy="182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43560</xdr:colOff>
      <xdr:row>7</xdr:row>
      <xdr:rowOff>88200</xdr:rowOff>
    </xdr:from>
    <xdr:to>
      <xdr:col>18</xdr:col>
      <xdr:colOff>7200</xdr:colOff>
      <xdr:row>21</xdr:row>
      <xdr:rowOff>81000</xdr:rowOff>
    </xdr:to>
    <xdr:graphicFrame>
      <xdr:nvGraphicFramePr>
        <xdr:cNvPr id="16" name=""/>
        <xdr:cNvGraphicFramePr/>
      </xdr:nvGraphicFramePr>
      <xdr:xfrm>
        <a:off x="12973320" y="1225800"/>
        <a:ext cx="4040280" cy="226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19</xdr:col>
      <xdr:colOff>8280</xdr:colOff>
      <xdr:row>7</xdr:row>
      <xdr:rowOff>139320</xdr:rowOff>
    </xdr:from>
    <xdr:to>
      <xdr:col>24</xdr:col>
      <xdr:colOff>7200</xdr:colOff>
      <xdr:row>21</xdr:row>
      <xdr:rowOff>152280</xdr:rowOff>
    </xdr:to>
    <xdr:graphicFrame>
      <xdr:nvGraphicFramePr>
        <xdr:cNvPr id="17" name=""/>
        <xdr:cNvGraphicFramePr/>
      </xdr:nvGraphicFramePr>
      <xdr:xfrm>
        <a:off x="17830080" y="1276920"/>
        <a:ext cx="4075560" cy="228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210960</xdr:colOff>
      <xdr:row>0</xdr:row>
      <xdr:rowOff>131760</xdr:rowOff>
    </xdr:from>
    <xdr:to>
      <xdr:col>13</xdr:col>
      <xdr:colOff>280800</xdr:colOff>
      <xdr:row>20</xdr:row>
      <xdr:rowOff>119880</xdr:rowOff>
    </xdr:to>
    <xdr:graphicFrame>
      <xdr:nvGraphicFramePr>
        <xdr:cNvPr id="18" name=""/>
        <xdr:cNvGraphicFramePr/>
      </xdr:nvGraphicFramePr>
      <xdr:xfrm>
        <a:off x="5782320" y="13176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454320</xdr:colOff>
      <xdr:row>1</xdr:row>
      <xdr:rowOff>139680</xdr:rowOff>
    </xdr:from>
    <xdr:to>
      <xdr:col>9</xdr:col>
      <xdr:colOff>523800</xdr:colOff>
      <xdr:row>21</xdr:row>
      <xdr:rowOff>127800</xdr:rowOff>
    </xdr:to>
    <xdr:graphicFrame>
      <xdr:nvGraphicFramePr>
        <xdr:cNvPr id="19" name=""/>
        <xdr:cNvGraphicFramePr/>
      </xdr:nvGraphicFramePr>
      <xdr:xfrm>
        <a:off x="2082240" y="30204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6" activeCellId="0" sqref="J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16"/>
    <col collapsed="false" customWidth="true" hidden="false" outlineLevel="0" max="3" min="3" style="0" width="15.76"/>
  </cols>
  <sheetData>
    <row r="1" s="1" customFormat="true" ht="12.8" hidden="false" customHeight="fals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true" ht="12.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customFormat="false" ht="12.8" hidden="false" customHeight="false" outlineLevel="0" collapsed="false">
      <c r="A3" s="2" t="s">
        <v>11</v>
      </c>
      <c r="B3" s="3" t="n">
        <v>0</v>
      </c>
      <c r="C3" s="4" t="n">
        <v>3.3</v>
      </c>
      <c r="D3" s="5" t="n">
        <v>0</v>
      </c>
      <c r="E3" s="4" t="n">
        <v>0</v>
      </c>
      <c r="F3" s="6" t="n">
        <v>3.3</v>
      </c>
      <c r="G3" s="3" t="n">
        <v>0</v>
      </c>
      <c r="H3" s="4" t="n">
        <v>3.3</v>
      </c>
      <c r="I3" s="7" t="n">
        <v>3.3</v>
      </c>
      <c r="J3" s="4" t="n">
        <v>3.3</v>
      </c>
      <c r="K3" s="4" t="n">
        <v>3.3</v>
      </c>
      <c r="L3" s="4" t="n">
        <v>3.3</v>
      </c>
    </row>
    <row r="4" customFormat="false" ht="12.8" hidden="false" customHeight="false" outlineLevel="0" collapsed="false">
      <c r="A4" s="2" t="s">
        <v>12</v>
      </c>
      <c r="B4" s="3" t="n">
        <v>3.3</v>
      </c>
      <c r="C4" s="4" t="n">
        <v>3.3</v>
      </c>
      <c r="D4" s="5" t="n">
        <v>3.3</v>
      </c>
      <c r="E4" s="4" t="n">
        <v>0</v>
      </c>
      <c r="F4" s="6" t="n">
        <v>2.95</v>
      </c>
      <c r="G4" s="3" t="n">
        <v>3.3</v>
      </c>
      <c r="H4" s="4" t="n">
        <v>3.3</v>
      </c>
      <c r="I4" s="7" t="n">
        <v>3.3</v>
      </c>
      <c r="J4" s="4" t="n">
        <v>3.3</v>
      </c>
      <c r="K4" s="4" t="n">
        <v>3.3</v>
      </c>
      <c r="L4" s="4" t="n">
        <v>3.3</v>
      </c>
    </row>
    <row r="5" customFormat="false" ht="12.8" hidden="false" customHeight="false" outlineLevel="0" collapsed="false">
      <c r="A5" s="2" t="s">
        <v>13</v>
      </c>
      <c r="B5" s="3" t="n">
        <v>3.3</v>
      </c>
      <c r="C5" s="4" t="n">
        <v>3.3</v>
      </c>
      <c r="D5" s="5" t="n">
        <v>3.3</v>
      </c>
      <c r="E5" s="4" t="n">
        <v>0</v>
      </c>
      <c r="F5" s="6" t="n">
        <v>1.31</v>
      </c>
      <c r="G5" s="3" t="n">
        <v>3.3</v>
      </c>
      <c r="H5" s="4" t="n">
        <v>3.3</v>
      </c>
      <c r="I5" s="7" t="n">
        <v>3.3</v>
      </c>
      <c r="J5" s="4" t="n">
        <v>3.3</v>
      </c>
      <c r="K5" s="4" t="n">
        <v>3.3</v>
      </c>
      <c r="L5" s="4" t="n">
        <v>3.3</v>
      </c>
    </row>
    <row r="6" customFormat="false" ht="12.8" hidden="false" customHeight="false" outlineLevel="0" collapsed="false">
      <c r="A6" s="2" t="s">
        <v>14</v>
      </c>
      <c r="B6" s="3" t="n">
        <v>3.3</v>
      </c>
      <c r="C6" s="4" t="n">
        <v>3.3</v>
      </c>
      <c r="D6" s="5" t="n">
        <v>3.3</v>
      </c>
      <c r="E6" s="4" t="n">
        <v>0</v>
      </c>
      <c r="F6" s="6" t="n">
        <v>0.01</v>
      </c>
      <c r="G6" s="3" t="n">
        <v>3.3</v>
      </c>
      <c r="H6" s="4" t="n">
        <v>3.3</v>
      </c>
      <c r="I6" s="7" t="n">
        <v>3.3</v>
      </c>
      <c r="J6" s="4" t="n">
        <v>3.3</v>
      </c>
      <c r="K6" s="4" t="n">
        <v>3.3</v>
      </c>
      <c r="L6" s="4" t="n">
        <v>3.3</v>
      </c>
    </row>
    <row r="7" customFormat="false" ht="12.8" hidden="false" customHeight="false" outlineLevel="0" collapsed="false">
      <c r="A7" s="2" t="s">
        <v>15</v>
      </c>
      <c r="B7" s="3" t="n">
        <v>3.3</v>
      </c>
      <c r="C7" s="4" t="n">
        <v>3.3</v>
      </c>
      <c r="D7" s="5" t="n">
        <v>2.86</v>
      </c>
      <c r="E7" s="4" t="n">
        <v>0</v>
      </c>
      <c r="F7" s="6" t="n">
        <v>3.13</v>
      </c>
      <c r="G7" s="3" t="n">
        <v>3.3</v>
      </c>
      <c r="H7" s="4" t="n">
        <v>3.3</v>
      </c>
      <c r="I7" s="7" t="n">
        <v>3.3</v>
      </c>
      <c r="J7" s="4" t="n">
        <v>3.3</v>
      </c>
      <c r="K7" s="4" t="n">
        <v>3.3</v>
      </c>
      <c r="L7" s="4" t="n">
        <v>3.3</v>
      </c>
    </row>
    <row r="8" customFormat="false" ht="12.8" hidden="false" customHeight="false" outlineLevel="0" collapsed="false">
      <c r="A8" s="2" t="s">
        <v>16</v>
      </c>
      <c r="B8" s="3" t="n">
        <v>3.3</v>
      </c>
      <c r="C8" s="4" t="n">
        <v>3.3</v>
      </c>
      <c r="D8" s="5" t="n">
        <v>0.01</v>
      </c>
      <c r="E8" s="4" t="n">
        <v>0</v>
      </c>
      <c r="F8" s="6" t="n">
        <v>3.3</v>
      </c>
      <c r="G8" s="3" t="n">
        <v>3.3</v>
      </c>
      <c r="H8" s="4" t="n">
        <v>3.3</v>
      </c>
      <c r="I8" s="7" t="n">
        <v>3.3</v>
      </c>
      <c r="J8" s="4" t="n">
        <v>3.3</v>
      </c>
      <c r="K8" s="4" t="n">
        <v>3.3</v>
      </c>
      <c r="L8" s="4" t="n">
        <v>3.3</v>
      </c>
    </row>
    <row r="9" customFormat="false" ht="12.8" hidden="false" customHeight="false" outlineLevel="0" collapsed="false">
      <c r="A9" s="2" t="s">
        <v>17</v>
      </c>
      <c r="B9" s="3" t="n">
        <v>3.3</v>
      </c>
      <c r="C9" s="4" t="n">
        <v>3.3</v>
      </c>
      <c r="D9" s="5" t="n">
        <v>3.3</v>
      </c>
      <c r="E9" s="4" t="n">
        <v>0</v>
      </c>
      <c r="F9" s="6" t="n">
        <v>3.3</v>
      </c>
      <c r="G9" s="3" t="n">
        <v>3.3</v>
      </c>
      <c r="H9" s="4" t="n">
        <v>3.3</v>
      </c>
      <c r="I9" s="7" t="n">
        <v>2.95</v>
      </c>
      <c r="J9" s="4" t="n">
        <v>3.3</v>
      </c>
      <c r="K9" s="4" t="n">
        <v>3.3</v>
      </c>
      <c r="L9" s="4" t="n">
        <v>3.3</v>
      </c>
    </row>
    <row r="10" customFormat="false" ht="12.8" hidden="false" customHeight="false" outlineLevel="0" collapsed="false">
      <c r="A10" s="2" t="s">
        <v>18</v>
      </c>
      <c r="B10" s="3" t="n">
        <v>3.3</v>
      </c>
      <c r="C10" s="4" t="n">
        <v>3.3</v>
      </c>
      <c r="D10" s="5" t="n">
        <v>3.3</v>
      </c>
      <c r="E10" s="4" t="n">
        <v>0</v>
      </c>
      <c r="F10" s="6" t="n">
        <v>3.3</v>
      </c>
      <c r="G10" s="3" t="n">
        <v>3.3</v>
      </c>
      <c r="H10" s="4" t="n">
        <v>3.3</v>
      </c>
      <c r="I10" s="7" t="n">
        <v>0.01</v>
      </c>
      <c r="J10" s="4" t="n">
        <v>3.3</v>
      </c>
      <c r="K10" s="4" t="n">
        <v>3.3</v>
      </c>
      <c r="L10" s="4" t="n">
        <v>3.3</v>
      </c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0" t="s">
        <v>19</v>
      </c>
      <c r="B12" s="6" t="s">
        <v>20</v>
      </c>
    </row>
    <row r="13" customFormat="false" ht="12.8" hidden="false" customHeight="false" outlineLevel="0" collapsed="false">
      <c r="A13" s="0" t="s">
        <v>21</v>
      </c>
      <c r="B13" s="5" t="s">
        <v>22</v>
      </c>
    </row>
    <row r="14" customFormat="false" ht="12.8" hidden="false" customHeight="false" outlineLevel="0" collapsed="false">
      <c r="A14" s="0" t="s">
        <v>23</v>
      </c>
      <c r="B14" s="7" t="s">
        <v>24</v>
      </c>
    </row>
    <row r="16" customFormat="false" ht="12.8" hidden="false" customHeight="false" outlineLevel="0" collapsed="false">
      <c r="A16" s="0" t="s">
        <v>25</v>
      </c>
      <c r="B16" s="0" t="s">
        <v>26</v>
      </c>
    </row>
    <row r="17" customFormat="false" ht="12.8" hidden="false" customHeight="false" outlineLevel="0" collapsed="false">
      <c r="A17" s="0" t="s">
        <v>27</v>
      </c>
      <c r="B17" s="0" t="s">
        <v>28</v>
      </c>
    </row>
    <row r="19" customFormat="false" ht="12.8" hidden="false" customHeight="false" outlineLevel="0" collapsed="false"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</row>
    <row r="20" customFormat="false" ht="12.8" hidden="false" customHeight="false" outlineLevel="0" collapsed="false">
      <c r="A20" s="2" t="s">
        <v>11</v>
      </c>
      <c r="B20" s="3" t="n">
        <v>0</v>
      </c>
      <c r="C20" s="4" t="n">
        <v>3.3</v>
      </c>
      <c r="D20" s="0" t="n">
        <v>0</v>
      </c>
      <c r="E20" s="8" t="n">
        <v>0</v>
      </c>
      <c r="F20" s="9" t="n">
        <v>3.3</v>
      </c>
      <c r="G20" s="3" t="n">
        <v>0</v>
      </c>
      <c r="H20" s="4" t="n">
        <v>3.3</v>
      </c>
      <c r="I20" s="10" t="n">
        <v>3.3</v>
      </c>
      <c r="J20" s="4" t="n">
        <v>3.3</v>
      </c>
      <c r="K20" s="4" t="n">
        <v>3.3</v>
      </c>
      <c r="L20" s="4" t="n">
        <v>3.3</v>
      </c>
    </row>
    <row r="21" customFormat="false" ht="12.8" hidden="false" customHeight="false" outlineLevel="0" collapsed="false">
      <c r="A21" s="2" t="s">
        <v>29</v>
      </c>
      <c r="B21" s="3" t="n">
        <v>3.3</v>
      </c>
      <c r="C21" s="4" t="n">
        <v>3.3</v>
      </c>
      <c r="D21" s="0" t="n">
        <v>1.13</v>
      </c>
      <c r="E21" s="8" t="n">
        <v>0.22</v>
      </c>
      <c r="F21" s="9" t="n">
        <v>0.01</v>
      </c>
      <c r="G21" s="3" t="n">
        <v>3.3</v>
      </c>
      <c r="H21" s="4" t="n">
        <v>3.3</v>
      </c>
      <c r="I21" s="10" t="n">
        <v>3.3</v>
      </c>
      <c r="J21" s="4" t="n">
        <v>3.3</v>
      </c>
      <c r="K21" s="4" t="n">
        <v>3.3</v>
      </c>
      <c r="L21" s="4" t="n">
        <v>3.3</v>
      </c>
    </row>
    <row r="22" customFormat="false" ht="12.8" hidden="false" customHeight="false" outlineLevel="0" collapsed="false">
      <c r="A22" s="2" t="s">
        <v>30</v>
      </c>
      <c r="B22" s="3" t="n">
        <v>3.3</v>
      </c>
      <c r="C22" s="4" t="n">
        <v>3.3</v>
      </c>
      <c r="D22" s="0" t="n">
        <v>2.06</v>
      </c>
      <c r="E22" s="8" t="n">
        <v>0.2</v>
      </c>
      <c r="F22" s="9" t="n">
        <v>1.45</v>
      </c>
      <c r="G22" s="3" t="n">
        <v>3.3</v>
      </c>
      <c r="H22" s="4" t="n">
        <v>3.3</v>
      </c>
      <c r="I22" s="10" t="n">
        <v>3.3</v>
      </c>
      <c r="J22" s="4" t="n">
        <v>3.3</v>
      </c>
      <c r="K22" s="4" t="n">
        <v>3.3</v>
      </c>
      <c r="L22" s="4" t="n">
        <v>3.3</v>
      </c>
    </row>
    <row r="23" customFormat="false" ht="12.8" hidden="false" customHeight="false" outlineLevel="0" collapsed="false">
      <c r="A23" s="2" t="s">
        <v>31</v>
      </c>
      <c r="B23" s="3" t="n">
        <v>3.3</v>
      </c>
      <c r="C23" s="4" t="n">
        <v>3.3</v>
      </c>
      <c r="D23" s="0" t="n">
        <v>2.97</v>
      </c>
      <c r="E23" s="8" t="n">
        <v>0.19</v>
      </c>
      <c r="F23" s="9" t="n">
        <v>2.86</v>
      </c>
      <c r="G23" s="3" t="n">
        <v>3.3</v>
      </c>
      <c r="H23" s="4" t="n">
        <v>3.3</v>
      </c>
      <c r="I23" s="10" t="n">
        <v>3.3</v>
      </c>
      <c r="J23" s="4" t="n">
        <v>3.3</v>
      </c>
      <c r="K23" s="4" t="n">
        <v>3.3</v>
      </c>
      <c r="L23" s="4" t="n">
        <v>3.3</v>
      </c>
    </row>
    <row r="24" customFormat="false" ht="12.8" hidden="false" customHeight="false" outlineLevel="0" collapsed="false">
      <c r="A24" s="2" t="s">
        <v>32</v>
      </c>
      <c r="B24" s="3" t="n">
        <v>3.3</v>
      </c>
      <c r="C24" s="4" t="n">
        <v>3.3</v>
      </c>
      <c r="D24" s="0" t="n">
        <v>0.01</v>
      </c>
      <c r="E24" s="8" t="n">
        <v>1.1</v>
      </c>
      <c r="F24" s="9" t="n">
        <v>3.3</v>
      </c>
      <c r="G24" s="3" t="n">
        <v>3.3</v>
      </c>
      <c r="H24" s="4" t="n">
        <v>3.3</v>
      </c>
      <c r="I24" s="10" t="n">
        <v>0.62</v>
      </c>
      <c r="J24" s="4" t="n">
        <v>3.3</v>
      </c>
      <c r="K24" s="4" t="n">
        <v>3.3</v>
      </c>
      <c r="L24" s="4" t="n">
        <v>3.3</v>
      </c>
    </row>
    <row r="25" customFormat="false" ht="12.8" hidden="false" customHeight="false" outlineLevel="0" collapsed="false">
      <c r="A25" s="2" t="s">
        <v>33</v>
      </c>
      <c r="B25" s="3" t="n">
        <v>3.3</v>
      </c>
      <c r="C25" s="4" t="n">
        <v>3.3</v>
      </c>
      <c r="D25" s="0" t="n">
        <v>1.45</v>
      </c>
      <c r="E25" s="8" t="n">
        <v>0.69</v>
      </c>
      <c r="F25" s="9" t="n">
        <v>3.3</v>
      </c>
      <c r="G25" s="3" t="n">
        <v>3.3</v>
      </c>
      <c r="H25" s="4" t="n">
        <v>3.3</v>
      </c>
      <c r="I25" s="10" t="n">
        <v>1.78</v>
      </c>
      <c r="J25" s="4" t="n">
        <v>3.3</v>
      </c>
      <c r="K25" s="4" t="n">
        <v>3.3</v>
      </c>
      <c r="L25" s="4" t="n">
        <v>3.3</v>
      </c>
    </row>
    <row r="26" customFormat="false" ht="12.8" hidden="false" customHeight="false" outlineLevel="0" collapsed="false">
      <c r="A26" s="2" t="s">
        <v>34</v>
      </c>
      <c r="B26" s="3" t="n">
        <v>3.3</v>
      </c>
      <c r="C26" s="4" t="n">
        <v>3.3</v>
      </c>
      <c r="D26" s="0" t="n">
        <v>2.86</v>
      </c>
      <c r="E26" s="8" t="n">
        <v>0.28</v>
      </c>
      <c r="F26" s="9" t="n">
        <v>3.3</v>
      </c>
      <c r="G26" s="3" t="n">
        <v>3.3</v>
      </c>
      <c r="H26" s="4" t="n">
        <v>3.3</v>
      </c>
      <c r="I26" s="10" t="n">
        <v>2.92</v>
      </c>
      <c r="J26" s="4" t="n">
        <v>3.3</v>
      </c>
      <c r="K26" s="4" t="n">
        <v>3.3</v>
      </c>
      <c r="L26" s="4" t="n">
        <v>3.3</v>
      </c>
    </row>
    <row r="27" customFormat="false" ht="12.8" hidden="false" customHeight="false" outlineLevel="0" collapsed="false">
      <c r="A27" s="2" t="s">
        <v>35</v>
      </c>
      <c r="B27" s="3" t="n">
        <v>3.3</v>
      </c>
      <c r="C27" s="4" t="n">
        <v>3.3</v>
      </c>
      <c r="D27" s="0" t="n">
        <v>0.88</v>
      </c>
      <c r="E27" s="8" t="n">
        <v>2.51</v>
      </c>
      <c r="F27" s="9" t="n">
        <v>3.3</v>
      </c>
      <c r="G27" s="3" t="n">
        <v>3.3</v>
      </c>
      <c r="H27" s="4" t="n">
        <v>3.3</v>
      </c>
      <c r="I27" s="10" t="n">
        <v>1.59</v>
      </c>
      <c r="J27" s="4" t="n">
        <v>3.3</v>
      </c>
      <c r="K27" s="4" t="n">
        <v>3.3</v>
      </c>
      <c r="L27" s="4" t="n">
        <v>3.3</v>
      </c>
    </row>
    <row r="28" customFormat="false" ht="12.8" hidden="false" customHeight="false" outlineLevel="0" collapsed="false">
      <c r="A28" s="2" t="s">
        <v>36</v>
      </c>
      <c r="B28" s="3" t="n">
        <v>3.3</v>
      </c>
      <c r="C28" s="4" t="n">
        <v>3.3</v>
      </c>
      <c r="D28" s="0" t="n">
        <v>2.95</v>
      </c>
      <c r="E28" s="8" t="n">
        <v>0.42</v>
      </c>
      <c r="F28" s="9" t="n">
        <v>3.3</v>
      </c>
      <c r="G28" s="3" t="n">
        <v>3.3</v>
      </c>
      <c r="H28" s="4" t="n">
        <v>3.3</v>
      </c>
      <c r="I28" s="10" t="n">
        <v>3.02</v>
      </c>
      <c r="J28" s="4" t="n">
        <v>3.3</v>
      </c>
      <c r="K28" s="4" t="n">
        <v>3.3</v>
      </c>
      <c r="L28" s="4" t="n">
        <v>3.3</v>
      </c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0" t="s">
        <v>37</v>
      </c>
      <c r="B30" s="0" t="s">
        <v>38</v>
      </c>
    </row>
    <row r="31" customFormat="false" ht="12.8" hidden="false" customHeight="false" outlineLevel="0" collapsed="false">
      <c r="A31" s="0" t="s">
        <v>19</v>
      </c>
      <c r="B31" s="0" t="s">
        <v>39</v>
      </c>
    </row>
    <row r="32" customFormat="false" ht="12.8" hidden="false" customHeight="false" outlineLevel="0" collapsed="false">
      <c r="A32" s="0" t="s">
        <v>23</v>
      </c>
      <c r="B32" s="0" t="s">
        <v>40</v>
      </c>
    </row>
    <row r="33" customFormat="false" ht="12.8" hidden="false" customHeight="false" outlineLevel="0" collapsed="false">
      <c r="A33" s="0" t="s">
        <v>21</v>
      </c>
      <c r="B33" s="0" t="s">
        <v>41</v>
      </c>
    </row>
    <row r="35" customFormat="false" ht="12.8" hidden="false" customHeight="false" outlineLevel="0" collapsed="false">
      <c r="B35" s="2" t="s">
        <v>0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2" t="s">
        <v>8</v>
      </c>
      <c r="K35" s="2" t="s">
        <v>9</v>
      </c>
      <c r="L35" s="2" t="s">
        <v>10</v>
      </c>
    </row>
    <row r="36" customFormat="false" ht="12.8" hidden="false" customHeight="false" outlineLevel="0" collapsed="false">
      <c r="A36" s="2" t="s">
        <v>11</v>
      </c>
      <c r="B36" s="3" t="n">
        <v>0</v>
      </c>
      <c r="C36" s="4" t="n">
        <v>3.3</v>
      </c>
      <c r="D36" s="5" t="n">
        <v>0</v>
      </c>
      <c r="E36" s="4" t="n">
        <v>0</v>
      </c>
      <c r="F36" s="6" t="n">
        <v>3.3</v>
      </c>
      <c r="G36" s="3" t="n">
        <v>0</v>
      </c>
      <c r="H36" s="4" t="n">
        <v>3.3</v>
      </c>
      <c r="I36" s="7" t="n">
        <v>3.3</v>
      </c>
      <c r="J36" s="4" t="n">
        <v>3.3</v>
      </c>
      <c r="K36" s="4" t="n">
        <v>3.3</v>
      </c>
      <c r="L36" s="4" t="n">
        <v>3.3</v>
      </c>
    </row>
    <row r="37" customFormat="false" ht="12.8" hidden="false" customHeight="false" outlineLevel="0" collapsed="false">
      <c r="A37" s="2" t="s">
        <v>42</v>
      </c>
      <c r="B37" s="3" t="n">
        <v>3.3</v>
      </c>
      <c r="C37" s="4" t="n">
        <v>3.3</v>
      </c>
      <c r="D37" s="5" t="n">
        <v>3.14</v>
      </c>
      <c r="E37" s="4" t="n">
        <v>0</v>
      </c>
      <c r="F37" s="6" t="n">
        <v>3.14</v>
      </c>
      <c r="G37" s="3" t="n">
        <v>3.3</v>
      </c>
      <c r="H37" s="4" t="n">
        <v>3.3</v>
      </c>
      <c r="I37" s="7" t="n">
        <v>3.18</v>
      </c>
      <c r="J37" s="4" t="n">
        <v>3.3</v>
      </c>
      <c r="K37" s="4" t="n">
        <v>3.3</v>
      </c>
      <c r="L37" s="4" t="n">
        <v>3.3</v>
      </c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"/>
  <sheetViews>
    <sheetView showFormulas="false" showGridLines="true" showRowColHeaders="true" showZeros="true" rightToLeft="false" tabSelected="true" showOutlineSymbols="true" defaultGridColor="true" view="normal" topLeftCell="A67" colorId="64" zoomScale="100" zoomScaleNormal="100" zoomScalePageLayoutView="100" workbookViewId="0">
      <selection pane="topLeft" activeCell="N80" activeCellId="0" sqref="N8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</row>
    <row r="2" customFormat="false" ht="12.8" hidden="false" customHeight="false" outlineLevel="0" collapsed="false">
      <c r="A2" s="2" t="n">
        <v>255</v>
      </c>
      <c r="B2" s="2" t="n">
        <v>0</v>
      </c>
      <c r="C2" s="2" t="n">
        <v>0</v>
      </c>
      <c r="D2" s="2" t="n">
        <v>1</v>
      </c>
      <c r="E2" s="0" t="n">
        <v>2.95</v>
      </c>
      <c r="F2" s="0" t="n">
        <v>3.27</v>
      </c>
      <c r="G2" s="0" t="n">
        <v>3.27</v>
      </c>
    </row>
    <row r="3" customFormat="false" ht="12.8" hidden="false" customHeight="false" outlineLevel="0" collapsed="false">
      <c r="A3" s="2"/>
      <c r="B3" s="2"/>
      <c r="C3" s="2"/>
      <c r="D3" s="2" t="n">
        <v>25</v>
      </c>
      <c r="E3" s="0" t="n">
        <v>2.71</v>
      </c>
      <c r="F3" s="0" t="n">
        <v>3.27</v>
      </c>
      <c r="G3" s="0" t="n">
        <v>3.27</v>
      </c>
    </row>
    <row r="4" customFormat="false" ht="12.8" hidden="false" customHeight="false" outlineLevel="0" collapsed="false">
      <c r="A4" s="2"/>
      <c r="B4" s="2"/>
      <c r="C4" s="2"/>
      <c r="D4" s="2" t="n">
        <v>50</v>
      </c>
      <c r="E4" s="0" t="n">
        <v>2.41</v>
      </c>
      <c r="F4" s="0" t="n">
        <v>3.27</v>
      </c>
      <c r="G4" s="0" t="n">
        <v>3.27</v>
      </c>
    </row>
    <row r="5" customFormat="false" ht="12.8" hidden="false" customHeight="false" outlineLevel="0" collapsed="false">
      <c r="A5" s="2"/>
      <c r="B5" s="2"/>
      <c r="C5" s="2"/>
      <c r="D5" s="2" t="n">
        <v>75</v>
      </c>
      <c r="E5" s="0" t="n">
        <v>2.12</v>
      </c>
      <c r="F5" s="0" t="n">
        <v>3.27</v>
      </c>
      <c r="G5" s="0" t="n">
        <v>3.27</v>
      </c>
    </row>
    <row r="6" customFormat="false" ht="12.8" hidden="false" customHeight="false" outlineLevel="0" collapsed="false">
      <c r="A6" s="2"/>
      <c r="B6" s="2"/>
      <c r="C6" s="2"/>
      <c r="D6" s="2" t="n">
        <v>90</v>
      </c>
      <c r="E6" s="0" t="n">
        <v>1.94</v>
      </c>
      <c r="F6" s="0" t="n">
        <v>3.27</v>
      </c>
      <c r="G6" s="0" t="n">
        <v>3.27</v>
      </c>
    </row>
    <row r="7" customFormat="false" ht="12.8" hidden="false" customHeight="false" outlineLevel="0" collapsed="false">
      <c r="A7" s="2"/>
      <c r="B7" s="2"/>
      <c r="C7" s="2"/>
      <c r="D7" s="2" t="n">
        <v>100</v>
      </c>
      <c r="E7" s="0" t="n">
        <v>1.82</v>
      </c>
      <c r="F7" s="0" t="n">
        <v>3.27</v>
      </c>
      <c r="G7" s="0" t="n">
        <v>3.27</v>
      </c>
    </row>
    <row r="15" customFormat="false" ht="12.8" hidden="false" customHeight="false" outlineLevel="0" collapsed="false">
      <c r="A15" s="2" t="s">
        <v>44</v>
      </c>
      <c r="B15" s="2" t="s">
        <v>45</v>
      </c>
      <c r="C15" s="2" t="s">
        <v>46</v>
      </c>
      <c r="D15" s="2" t="s">
        <v>47</v>
      </c>
      <c r="E15" s="2" t="s">
        <v>48</v>
      </c>
      <c r="F15" s="2" t="s">
        <v>49</v>
      </c>
      <c r="G15" s="2" t="s">
        <v>50</v>
      </c>
    </row>
    <row r="16" customFormat="false" ht="12.8" hidden="false" customHeight="false" outlineLevel="0" collapsed="false">
      <c r="A16" s="2" t="n">
        <v>255</v>
      </c>
      <c r="B16" s="2" t="n">
        <v>255</v>
      </c>
      <c r="C16" s="2" t="n">
        <v>0</v>
      </c>
      <c r="D16" s="2" t="n">
        <v>1</v>
      </c>
      <c r="E16" s="0" t="n">
        <v>3.04</v>
      </c>
      <c r="F16" s="0" t="n">
        <v>2.86</v>
      </c>
      <c r="G16" s="0" t="n">
        <v>3.17</v>
      </c>
    </row>
    <row r="17" customFormat="false" ht="12.8" hidden="false" customHeight="false" outlineLevel="0" collapsed="false">
      <c r="A17" s="2"/>
      <c r="B17" s="2"/>
      <c r="C17" s="2"/>
      <c r="D17" s="2" t="n">
        <v>25</v>
      </c>
      <c r="E17" s="0" t="n">
        <v>2.93</v>
      </c>
      <c r="F17" s="0" t="n">
        <v>2.63</v>
      </c>
      <c r="G17" s="0" t="n">
        <v>3.17</v>
      </c>
    </row>
    <row r="18" customFormat="false" ht="12.8" hidden="false" customHeight="false" outlineLevel="0" collapsed="false">
      <c r="A18" s="2"/>
      <c r="B18" s="2"/>
      <c r="C18" s="2"/>
      <c r="D18" s="2" t="n">
        <v>50</v>
      </c>
      <c r="E18" s="0" t="n">
        <v>2.81</v>
      </c>
      <c r="F18" s="0" t="n">
        <v>2.34</v>
      </c>
      <c r="G18" s="0" t="n">
        <v>3.17</v>
      </c>
    </row>
    <row r="19" customFormat="false" ht="12.8" hidden="false" customHeight="false" outlineLevel="0" collapsed="false">
      <c r="A19" s="2"/>
      <c r="B19" s="2"/>
      <c r="C19" s="2"/>
      <c r="D19" s="2" t="n">
        <v>75</v>
      </c>
      <c r="E19" s="0" t="n">
        <v>2.68</v>
      </c>
      <c r="F19" s="0" t="n">
        <v>2.05</v>
      </c>
      <c r="G19" s="0" t="n">
        <v>3.16</v>
      </c>
    </row>
    <row r="20" customFormat="false" ht="12.8" hidden="false" customHeight="false" outlineLevel="0" collapsed="false">
      <c r="A20" s="2"/>
      <c r="B20" s="2"/>
      <c r="C20" s="2"/>
      <c r="D20" s="2" t="n">
        <v>100</v>
      </c>
      <c r="E20" s="0" t="n">
        <v>2.56</v>
      </c>
      <c r="F20" s="0" t="n">
        <v>1.77</v>
      </c>
      <c r="G20" s="0" t="n">
        <v>3.16</v>
      </c>
    </row>
    <row r="29" customFormat="false" ht="12.8" hidden="false" customHeight="false" outlineLevel="0" collapsed="false">
      <c r="A29" s="2" t="s">
        <v>44</v>
      </c>
      <c r="B29" s="2" t="s">
        <v>45</v>
      </c>
      <c r="C29" s="2" t="s">
        <v>46</v>
      </c>
      <c r="D29" s="2" t="s">
        <v>47</v>
      </c>
      <c r="E29" s="2" t="s">
        <v>48</v>
      </c>
      <c r="F29" s="2" t="s">
        <v>49</v>
      </c>
      <c r="G29" s="2" t="s">
        <v>50</v>
      </c>
    </row>
    <row r="30" customFormat="false" ht="12.8" hidden="false" customHeight="false" outlineLevel="0" collapsed="false">
      <c r="A30" s="2" t="n">
        <v>255</v>
      </c>
      <c r="B30" s="2" t="n">
        <v>255</v>
      </c>
      <c r="C30" s="2" t="n">
        <v>255</v>
      </c>
      <c r="D30" s="2" t="n">
        <v>1</v>
      </c>
      <c r="E30" s="0" t="n">
        <v>3.04</v>
      </c>
      <c r="F30" s="0" t="n">
        <v>2.86</v>
      </c>
      <c r="G30" s="0" t="n">
        <v>3.07</v>
      </c>
    </row>
    <row r="31" customFormat="false" ht="12.8" hidden="false" customHeight="false" outlineLevel="0" collapsed="false">
      <c r="A31" s="2"/>
      <c r="B31" s="2"/>
      <c r="C31" s="2"/>
      <c r="D31" s="2" t="n">
        <v>25</v>
      </c>
      <c r="E31" s="0" t="n">
        <v>2.94</v>
      </c>
      <c r="F31" s="0" t="n">
        <v>2.63</v>
      </c>
      <c r="G31" s="0" t="n">
        <v>3</v>
      </c>
    </row>
    <row r="32" customFormat="false" ht="12.8" hidden="false" customHeight="false" outlineLevel="0" collapsed="false">
      <c r="A32" s="2"/>
      <c r="B32" s="2"/>
      <c r="C32" s="2"/>
      <c r="D32" s="2" t="n">
        <v>50</v>
      </c>
      <c r="E32" s="0" t="n">
        <v>2.81</v>
      </c>
      <c r="F32" s="0" t="n">
        <v>2.34</v>
      </c>
      <c r="G32" s="0" t="n">
        <v>2.91</v>
      </c>
    </row>
    <row r="33" customFormat="false" ht="12.8" hidden="false" customHeight="false" outlineLevel="0" collapsed="false">
      <c r="A33" s="2"/>
      <c r="B33" s="2"/>
      <c r="C33" s="2"/>
      <c r="D33" s="2" t="n">
        <v>75</v>
      </c>
      <c r="E33" s="0" t="n">
        <v>2.69</v>
      </c>
      <c r="F33" s="0" t="n">
        <v>2.05</v>
      </c>
      <c r="G33" s="0" t="n">
        <v>2.82</v>
      </c>
    </row>
    <row r="34" customFormat="false" ht="12.8" hidden="false" customHeight="false" outlineLevel="0" collapsed="false">
      <c r="A34" s="2"/>
      <c r="B34" s="2"/>
      <c r="C34" s="2"/>
      <c r="D34" s="2" t="n">
        <v>100</v>
      </c>
      <c r="E34" s="0" t="n">
        <v>2.56</v>
      </c>
      <c r="F34" s="0" t="n">
        <v>1.77</v>
      </c>
      <c r="G34" s="0" t="n">
        <v>2.73</v>
      </c>
    </row>
    <row r="43" customFormat="false" ht="12.8" hidden="false" customHeight="false" outlineLevel="0" collapsed="false">
      <c r="A43" s="2" t="s">
        <v>44</v>
      </c>
      <c r="B43" s="2" t="s">
        <v>45</v>
      </c>
      <c r="C43" s="2" t="s">
        <v>46</v>
      </c>
      <c r="D43" s="2" t="s">
        <v>47</v>
      </c>
      <c r="E43" s="2" t="s">
        <v>48</v>
      </c>
      <c r="F43" s="2" t="s">
        <v>49</v>
      </c>
      <c r="G43" s="2" t="s">
        <v>50</v>
      </c>
    </row>
    <row r="44" customFormat="false" ht="12.8" hidden="false" customHeight="false" outlineLevel="0" collapsed="false">
      <c r="A44" s="2" t="n">
        <v>0</v>
      </c>
      <c r="B44" s="2" t="n">
        <v>255</v>
      </c>
      <c r="C44" s="2" t="n">
        <v>0</v>
      </c>
      <c r="D44" s="2" t="n">
        <v>1</v>
      </c>
      <c r="E44" s="0" t="n">
        <v>3.27</v>
      </c>
      <c r="F44" s="0" t="n">
        <v>2.95</v>
      </c>
      <c r="G44" s="0" t="n">
        <v>3.27</v>
      </c>
    </row>
    <row r="45" customFormat="false" ht="12.8" hidden="false" customHeight="false" outlineLevel="0" collapsed="false">
      <c r="A45" s="2"/>
      <c r="B45" s="2"/>
      <c r="C45" s="2"/>
      <c r="D45" s="2" t="n">
        <v>25</v>
      </c>
      <c r="E45" s="0" t="n">
        <v>3.27</v>
      </c>
      <c r="F45" s="0" t="n">
        <v>2.71</v>
      </c>
      <c r="G45" s="0" t="n">
        <v>3.27</v>
      </c>
    </row>
    <row r="46" customFormat="false" ht="12.8" hidden="false" customHeight="false" outlineLevel="0" collapsed="false">
      <c r="A46" s="2"/>
      <c r="B46" s="2"/>
      <c r="C46" s="2"/>
      <c r="D46" s="2" t="n">
        <v>50</v>
      </c>
      <c r="E46" s="0" t="n">
        <v>3.27</v>
      </c>
      <c r="F46" s="0" t="n">
        <v>2.41</v>
      </c>
      <c r="G46" s="0" t="n">
        <v>3.27</v>
      </c>
    </row>
    <row r="47" customFormat="false" ht="12.8" hidden="false" customHeight="false" outlineLevel="0" collapsed="false">
      <c r="A47" s="2"/>
      <c r="B47" s="2"/>
      <c r="C47" s="2"/>
      <c r="D47" s="2" t="n">
        <v>75</v>
      </c>
      <c r="E47" s="0" t="n">
        <v>3.27</v>
      </c>
      <c r="F47" s="0" t="n">
        <v>2.11</v>
      </c>
      <c r="G47" s="0" t="n">
        <v>3.27</v>
      </c>
    </row>
    <row r="48" customFormat="false" ht="12.8" hidden="false" customHeight="false" outlineLevel="0" collapsed="false">
      <c r="A48" s="2"/>
      <c r="B48" s="2"/>
      <c r="C48" s="2"/>
      <c r="D48" s="2" t="n">
        <v>100</v>
      </c>
      <c r="E48" s="0" t="n">
        <v>3.27</v>
      </c>
      <c r="F48" s="0" t="n">
        <v>1.82</v>
      </c>
      <c r="G48" s="0" t="n">
        <v>3.27</v>
      </c>
    </row>
    <row r="57" customFormat="false" ht="12.8" hidden="false" customHeight="false" outlineLevel="0" collapsed="false">
      <c r="A57" s="2" t="s">
        <v>44</v>
      </c>
      <c r="B57" s="2" t="s">
        <v>45</v>
      </c>
      <c r="C57" s="2" t="s">
        <v>46</v>
      </c>
      <c r="D57" s="2" t="s">
        <v>47</v>
      </c>
      <c r="E57" s="2" t="s">
        <v>48</v>
      </c>
      <c r="F57" s="2" t="s">
        <v>49</v>
      </c>
      <c r="G57" s="2" t="s">
        <v>50</v>
      </c>
    </row>
    <row r="58" customFormat="false" ht="12.8" hidden="false" customHeight="false" outlineLevel="0" collapsed="false">
      <c r="A58" s="2" t="n">
        <v>0</v>
      </c>
      <c r="B58" s="2" t="n">
        <v>255</v>
      </c>
      <c r="C58" s="2" t="n">
        <v>255</v>
      </c>
      <c r="D58" s="2" t="n">
        <v>1</v>
      </c>
      <c r="E58" s="0" t="n">
        <v>3.13</v>
      </c>
      <c r="F58" s="0" t="n">
        <v>2.86</v>
      </c>
      <c r="G58" s="0" t="n">
        <v>3.07</v>
      </c>
    </row>
    <row r="59" customFormat="false" ht="12.8" hidden="false" customHeight="false" outlineLevel="0" collapsed="false">
      <c r="A59" s="2"/>
      <c r="B59" s="2"/>
      <c r="C59" s="2"/>
      <c r="D59" s="2" t="n">
        <v>25</v>
      </c>
      <c r="E59" s="11" t="n">
        <v>3.1</v>
      </c>
      <c r="F59" s="0" t="n">
        <v>2.63</v>
      </c>
      <c r="G59" s="0" t="n">
        <v>3</v>
      </c>
    </row>
    <row r="60" customFormat="false" ht="12.8" hidden="false" customHeight="false" outlineLevel="0" collapsed="false">
      <c r="A60" s="2"/>
      <c r="B60" s="2"/>
      <c r="C60" s="2"/>
      <c r="D60" s="2" t="n">
        <v>50</v>
      </c>
      <c r="E60" s="0" t="n">
        <v>3.05</v>
      </c>
      <c r="F60" s="0" t="n">
        <v>2.34</v>
      </c>
      <c r="G60" s="0" t="n">
        <v>2.9</v>
      </c>
    </row>
    <row r="61" customFormat="false" ht="12.8" hidden="false" customHeight="false" outlineLevel="0" collapsed="false">
      <c r="A61" s="2"/>
      <c r="B61" s="2"/>
      <c r="C61" s="2"/>
      <c r="D61" s="2" t="n">
        <v>75</v>
      </c>
      <c r="E61" s="0" t="n">
        <v>3.01</v>
      </c>
      <c r="F61" s="0" t="n">
        <v>2.05</v>
      </c>
      <c r="G61" s="0" t="n">
        <v>2.8</v>
      </c>
    </row>
    <row r="62" customFormat="false" ht="12.8" hidden="false" customHeight="false" outlineLevel="0" collapsed="false">
      <c r="A62" s="2"/>
      <c r="B62" s="2"/>
      <c r="C62" s="2"/>
      <c r="D62" s="2" t="n">
        <v>100</v>
      </c>
      <c r="E62" s="0" t="n">
        <v>2.97</v>
      </c>
      <c r="F62" s="0" t="n">
        <v>1.76</v>
      </c>
      <c r="G62" s="0" t="n">
        <v>2.71</v>
      </c>
    </row>
    <row r="71" customFormat="false" ht="12.8" hidden="false" customHeight="false" outlineLevel="0" collapsed="false">
      <c r="A71" s="2" t="s">
        <v>44</v>
      </c>
      <c r="B71" s="2" t="s">
        <v>45</v>
      </c>
      <c r="C71" s="2" t="s">
        <v>46</v>
      </c>
      <c r="D71" s="2" t="s">
        <v>47</v>
      </c>
      <c r="E71" s="2" t="s">
        <v>48</v>
      </c>
      <c r="F71" s="2" t="s">
        <v>49</v>
      </c>
      <c r="G71" s="2" t="s">
        <v>50</v>
      </c>
    </row>
    <row r="72" customFormat="false" ht="12.8" hidden="false" customHeight="false" outlineLevel="0" collapsed="false">
      <c r="A72" s="2" t="n">
        <v>0</v>
      </c>
      <c r="B72" s="2" t="n">
        <v>0</v>
      </c>
      <c r="C72" s="2" t="n">
        <v>255</v>
      </c>
      <c r="D72" s="2" t="n">
        <v>1</v>
      </c>
      <c r="E72" s="0" t="n">
        <v>3.27</v>
      </c>
      <c r="F72" s="0" t="n">
        <v>3.27</v>
      </c>
      <c r="G72" s="0" t="n">
        <v>2.95</v>
      </c>
    </row>
    <row r="73" customFormat="false" ht="12.8" hidden="false" customHeight="false" outlineLevel="0" collapsed="false">
      <c r="A73" s="2"/>
      <c r="B73" s="2"/>
      <c r="C73" s="2"/>
      <c r="D73" s="2" t="n">
        <v>25</v>
      </c>
      <c r="E73" s="0" t="n">
        <v>3.27</v>
      </c>
      <c r="F73" s="0" t="n">
        <v>3.27</v>
      </c>
      <c r="G73" s="0" t="n">
        <v>2.71</v>
      </c>
    </row>
    <row r="74" customFormat="false" ht="12.8" hidden="false" customHeight="false" outlineLevel="0" collapsed="false">
      <c r="A74" s="2"/>
      <c r="B74" s="2"/>
      <c r="C74" s="2"/>
      <c r="D74" s="2" t="n">
        <v>50</v>
      </c>
      <c r="E74" s="0" t="n">
        <v>3.27</v>
      </c>
      <c r="F74" s="0" t="n">
        <v>3.27</v>
      </c>
      <c r="G74" s="0" t="n">
        <v>2.42</v>
      </c>
    </row>
    <row r="75" customFormat="false" ht="12.8" hidden="false" customHeight="false" outlineLevel="0" collapsed="false">
      <c r="A75" s="2"/>
      <c r="B75" s="2"/>
      <c r="C75" s="2"/>
      <c r="D75" s="2" t="n">
        <v>75</v>
      </c>
      <c r="E75" s="0" t="n">
        <v>3.27</v>
      </c>
      <c r="F75" s="0" t="n">
        <v>3.27</v>
      </c>
      <c r="G75" s="0" t="n">
        <v>2.12</v>
      </c>
    </row>
    <row r="76" customFormat="false" ht="12.8" hidden="false" customHeight="false" outlineLevel="0" collapsed="false">
      <c r="A76" s="2"/>
      <c r="B76" s="2"/>
      <c r="C76" s="2"/>
      <c r="D76" s="2" t="n">
        <v>100</v>
      </c>
      <c r="E76" s="0" t="n">
        <v>3.27</v>
      </c>
      <c r="F76" s="0" t="n">
        <v>3.27</v>
      </c>
      <c r="G76" s="0" t="n">
        <v>1.82</v>
      </c>
    </row>
    <row r="85" customFormat="false" ht="12.8" hidden="false" customHeight="false" outlineLevel="0" collapsed="false">
      <c r="A85" s="2" t="s">
        <v>44</v>
      </c>
      <c r="B85" s="2" t="s">
        <v>45</v>
      </c>
      <c r="C85" s="2" t="s">
        <v>46</v>
      </c>
      <c r="D85" s="2" t="s">
        <v>47</v>
      </c>
      <c r="E85" s="2" t="s">
        <v>48</v>
      </c>
      <c r="F85" s="2" t="s">
        <v>49</v>
      </c>
      <c r="G85" s="2" t="s">
        <v>50</v>
      </c>
    </row>
    <row r="86" customFormat="false" ht="12.8" hidden="false" customHeight="false" outlineLevel="0" collapsed="false">
      <c r="A86" s="2" t="n">
        <v>255</v>
      </c>
      <c r="B86" s="2" t="n">
        <v>0</v>
      </c>
      <c r="C86" s="2" t="n">
        <v>255</v>
      </c>
      <c r="D86" s="2" t="n">
        <v>1</v>
      </c>
      <c r="E86" s="0" t="n">
        <v>2.88</v>
      </c>
      <c r="F86" s="0" t="n">
        <v>3.12</v>
      </c>
      <c r="G86" s="0" t="n">
        <v>2.86</v>
      </c>
    </row>
    <row r="87" customFormat="false" ht="12.8" hidden="false" customHeight="false" outlineLevel="0" collapsed="false">
      <c r="A87" s="2"/>
      <c r="B87" s="2"/>
      <c r="C87" s="2"/>
      <c r="D87" s="2" t="n">
        <v>25</v>
      </c>
      <c r="E87" s="0" t="n">
        <v>2.66</v>
      </c>
      <c r="F87" s="0" t="n">
        <v>3.08</v>
      </c>
      <c r="G87" s="0" t="n">
        <v>2.63</v>
      </c>
    </row>
    <row r="88" customFormat="false" ht="12.8" hidden="false" customHeight="false" outlineLevel="0" collapsed="false">
      <c r="A88" s="2"/>
      <c r="B88" s="2"/>
      <c r="C88" s="2"/>
      <c r="D88" s="2" t="n">
        <v>50</v>
      </c>
      <c r="E88" s="0" t="n">
        <v>2.39</v>
      </c>
      <c r="F88" s="0" t="n">
        <v>3.03</v>
      </c>
      <c r="G88" s="0" t="n">
        <v>2.35</v>
      </c>
    </row>
    <row r="89" customFormat="false" ht="12.8" hidden="false" customHeight="false" outlineLevel="0" collapsed="false">
      <c r="A89" s="2"/>
      <c r="B89" s="2"/>
      <c r="C89" s="2"/>
      <c r="D89" s="2" t="n">
        <v>75</v>
      </c>
      <c r="E89" s="0" t="n">
        <v>2.12</v>
      </c>
      <c r="F89" s="0" t="n">
        <v>2.98</v>
      </c>
      <c r="G89" s="0" t="n">
        <v>2.06</v>
      </c>
    </row>
    <row r="90" customFormat="false" ht="12.8" hidden="false" customHeight="false" outlineLevel="0" collapsed="false">
      <c r="A90" s="2"/>
      <c r="B90" s="2"/>
      <c r="C90" s="2"/>
      <c r="D90" s="2" t="n">
        <v>100</v>
      </c>
      <c r="E90" s="0" t="n">
        <v>1.85</v>
      </c>
      <c r="F90" s="0" t="n">
        <v>2.92</v>
      </c>
      <c r="G90" s="0" t="n">
        <v>1.77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16" activeCellId="0" sqref="D1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8.04"/>
    <col collapsed="false" customWidth="true" hidden="false" outlineLevel="0" max="2" min="2" style="0" width="16.92"/>
    <col collapsed="false" customWidth="true" hidden="false" outlineLevel="0" max="12" min="12" style="0" width="22.73"/>
  </cols>
  <sheetData>
    <row r="1" customFormat="false" ht="12.8" hidden="false" customHeight="false" outlineLevel="0" collapsed="false">
      <c r="A1" s="12"/>
      <c r="B1" s="2"/>
      <c r="C1" s="2"/>
      <c r="D1" s="2" t="s">
        <v>51</v>
      </c>
      <c r="E1" s="2" t="s">
        <v>52</v>
      </c>
      <c r="F1" s="2" t="s">
        <v>53</v>
      </c>
      <c r="G1" s="2" t="s">
        <v>54</v>
      </c>
      <c r="N1" s="2" t="s">
        <v>55</v>
      </c>
      <c r="O1" s="2"/>
      <c r="P1" s="2"/>
      <c r="Q1" s="2"/>
      <c r="R1" s="2"/>
      <c r="T1" s="2" t="s">
        <v>56</v>
      </c>
      <c r="U1" s="2"/>
      <c r="V1" s="2"/>
      <c r="W1" s="2"/>
      <c r="X1" s="2"/>
    </row>
    <row r="2" customFormat="false" ht="12.8" hidden="false" customHeight="false" outlineLevel="0" collapsed="false">
      <c r="A2" s="12"/>
      <c r="B2" s="2" t="s">
        <v>57</v>
      </c>
      <c r="C2" s="2" t="s">
        <v>58</v>
      </c>
      <c r="D2" s="2" t="s">
        <v>21</v>
      </c>
      <c r="E2" s="2" t="s">
        <v>37</v>
      </c>
      <c r="F2" s="2" t="s">
        <v>19</v>
      </c>
      <c r="G2" s="2" t="s">
        <v>23</v>
      </c>
      <c r="N2" s="2" t="s">
        <v>59</v>
      </c>
      <c r="O2" s="2" t="s">
        <v>21</v>
      </c>
      <c r="P2" s="2" t="s">
        <v>37</v>
      </c>
      <c r="Q2" s="2" t="s">
        <v>19</v>
      </c>
      <c r="R2" s="2" t="s">
        <v>23</v>
      </c>
      <c r="T2" s="2" t="s">
        <v>59</v>
      </c>
      <c r="U2" s="2" t="s">
        <v>21</v>
      </c>
      <c r="V2" s="2" t="s">
        <v>37</v>
      </c>
      <c r="W2" s="2" t="s">
        <v>19</v>
      </c>
      <c r="X2" s="2" t="s">
        <v>23</v>
      </c>
    </row>
    <row r="3" customFormat="false" ht="12.8" hidden="false" customHeight="false" outlineLevel="0" collapsed="false">
      <c r="A3" s="13" t="s">
        <v>60</v>
      </c>
      <c r="B3" s="2" t="n">
        <f aca="false">B131</f>
        <v>588</v>
      </c>
      <c r="C3" s="2" t="n">
        <v>1</v>
      </c>
      <c r="D3" s="0" t="n">
        <v>2.97</v>
      </c>
      <c r="E3" s="0" t="n">
        <v>0.19</v>
      </c>
      <c r="F3" s="0" t="n">
        <v>2.86</v>
      </c>
      <c r="G3" s="0" t="n">
        <v>3.28</v>
      </c>
      <c r="N3" s="0" t="n">
        <f aca="false">B3</f>
        <v>588</v>
      </c>
      <c r="O3" s="0" t="n">
        <f aca="false">D3</f>
        <v>2.97</v>
      </c>
      <c r="P3" s="0" t="n">
        <f aca="false">E3</f>
        <v>0.19</v>
      </c>
      <c r="Q3" s="0" t="n">
        <f aca="false">F3</f>
        <v>2.86</v>
      </c>
      <c r="R3" s="0" t="n">
        <f aca="false">G3</f>
        <v>3.28</v>
      </c>
      <c r="T3" s="0" t="n">
        <v>588</v>
      </c>
      <c r="U3" s="0" t="n">
        <f aca="false">D13</f>
        <v>1.13</v>
      </c>
      <c r="V3" s="0" t="n">
        <f aca="false">E13</f>
        <v>0.22</v>
      </c>
      <c r="W3" s="0" t="n">
        <f aca="false">F13</f>
        <v>0.01</v>
      </c>
      <c r="X3" s="0" t="n">
        <f aca="false">G13</f>
        <v>3.28</v>
      </c>
    </row>
    <row r="4" customFormat="false" ht="12.8" hidden="false" customHeight="false" outlineLevel="0" collapsed="false">
      <c r="A4" s="12"/>
      <c r="B4" s="14" t="n">
        <f aca="false">(B3-$B$132)/($B$131-$B$132)</f>
        <v>1</v>
      </c>
      <c r="C4" s="2" t="n">
        <v>10</v>
      </c>
      <c r="D4" s="0" t="n">
        <v>2.8</v>
      </c>
      <c r="E4" s="0" t="n">
        <v>0.2</v>
      </c>
      <c r="F4" s="0" t="n">
        <v>2.6</v>
      </c>
      <c r="G4" s="0" t="n">
        <v>3.28</v>
      </c>
      <c r="N4" s="0" t="n">
        <f aca="false">B16</f>
        <v>479</v>
      </c>
      <c r="O4" s="0" t="n">
        <f aca="false">D16</f>
        <v>2.94</v>
      </c>
      <c r="P4" s="0" t="n">
        <f aca="false">E16</f>
        <v>0.2</v>
      </c>
      <c r="Q4" s="0" t="n">
        <f aca="false">F16</f>
        <v>2.86</v>
      </c>
      <c r="R4" s="0" t="n">
        <f aca="false">G16</f>
        <v>3.28</v>
      </c>
      <c r="T4" s="0" t="n">
        <v>479</v>
      </c>
      <c r="U4" s="0" t="n">
        <f aca="false">D26</f>
        <v>0.78</v>
      </c>
      <c r="V4" s="0" t="n">
        <f aca="false">E26</f>
        <v>0.3</v>
      </c>
      <c r="W4" s="0" t="n">
        <f aca="false">F26</f>
        <v>0</v>
      </c>
      <c r="X4" s="0" t="n">
        <f aca="false">G26</f>
        <v>3.28</v>
      </c>
    </row>
    <row r="5" customFormat="false" ht="12.8" hidden="false" customHeight="false" outlineLevel="0" collapsed="false">
      <c r="A5" s="12"/>
      <c r="C5" s="2" t="n">
        <v>20</v>
      </c>
      <c r="D5" s="0" t="n">
        <v>2.64</v>
      </c>
      <c r="E5" s="0" t="n">
        <v>0.2</v>
      </c>
      <c r="F5" s="0" t="n">
        <v>2.34</v>
      </c>
      <c r="G5" s="0" t="n">
        <v>3.28</v>
      </c>
      <c r="N5" s="0" t="n">
        <f aca="false">B29</f>
        <v>420</v>
      </c>
      <c r="O5" s="0" t="n">
        <f aca="false">D29</f>
        <v>2.92</v>
      </c>
      <c r="P5" s="0" t="n">
        <f aca="false">E29</f>
        <v>0.21</v>
      </c>
      <c r="Q5" s="0" t="n">
        <f aca="false">F29</f>
        <v>2.86</v>
      </c>
      <c r="R5" s="0" t="n">
        <f aca="false">G29</f>
        <v>3.27</v>
      </c>
      <c r="T5" s="0" t="n">
        <v>420</v>
      </c>
      <c r="U5" s="0" t="n">
        <f aca="false">D30</f>
        <v>0.61</v>
      </c>
      <c r="V5" s="0" t="n">
        <f aca="false">E30</f>
        <v>0.39</v>
      </c>
      <c r="W5" s="0" t="n">
        <f aca="false">F30</f>
        <v>0</v>
      </c>
      <c r="X5" s="0" t="n">
        <f aca="false">G30</f>
        <v>3.28</v>
      </c>
    </row>
    <row r="6" customFormat="false" ht="12.8" hidden="false" customHeight="false" outlineLevel="0" collapsed="false">
      <c r="A6" s="12"/>
      <c r="C6" s="2" t="n">
        <v>30</v>
      </c>
      <c r="D6" s="0" t="n">
        <v>2.43</v>
      </c>
      <c r="E6" s="0" t="n">
        <v>0.2</v>
      </c>
      <c r="F6" s="0" t="n">
        <v>2.02</v>
      </c>
      <c r="G6" s="0" t="n">
        <v>3.28</v>
      </c>
      <c r="N6" s="0" t="n">
        <v>371</v>
      </c>
      <c r="O6" s="0" t="n">
        <f aca="false">D33</f>
        <v>2.9</v>
      </c>
      <c r="P6" s="0" t="n">
        <f aca="false">E33</f>
        <v>0.28</v>
      </c>
      <c r="Q6" s="0" t="n">
        <f aca="false">F33</f>
        <v>2.86</v>
      </c>
      <c r="R6" s="0" t="n">
        <f aca="false">G33</f>
        <v>3.28</v>
      </c>
      <c r="T6" s="0" t="n">
        <v>371</v>
      </c>
      <c r="U6" s="0" t="n">
        <f aca="false">D43</f>
        <v>0.45</v>
      </c>
      <c r="V6" s="0" t="n">
        <f aca="false">E43</f>
        <v>1.07</v>
      </c>
      <c r="W6" s="0" t="n">
        <f aca="false">F43</f>
        <v>0</v>
      </c>
      <c r="X6" s="0" t="n">
        <f aca="false">G43</f>
        <v>3.28</v>
      </c>
    </row>
    <row r="7" customFormat="false" ht="12.8" hidden="false" customHeight="false" outlineLevel="0" collapsed="false">
      <c r="A7" s="12"/>
      <c r="C7" s="2" t="n">
        <v>40</v>
      </c>
      <c r="D7" s="0" t="n">
        <v>2.24</v>
      </c>
      <c r="E7" s="0" t="n">
        <v>0.2</v>
      </c>
      <c r="F7" s="0" t="n">
        <v>1.73</v>
      </c>
      <c r="G7" s="0" t="n">
        <v>3.28</v>
      </c>
    </row>
    <row r="8" customFormat="false" ht="12.8" hidden="false" customHeight="false" outlineLevel="0" collapsed="false">
      <c r="A8" s="12"/>
      <c r="C8" s="2" t="n">
        <v>50</v>
      </c>
      <c r="D8" s="0" t="n">
        <v>2.06</v>
      </c>
      <c r="E8" s="0" t="n">
        <v>0.2</v>
      </c>
      <c r="F8" s="0" t="n">
        <v>1.44</v>
      </c>
      <c r="G8" s="0" t="n">
        <v>3.28</v>
      </c>
    </row>
    <row r="9" customFormat="false" ht="12.8" hidden="false" customHeight="false" outlineLevel="0" collapsed="false">
      <c r="A9" s="12"/>
      <c r="C9" s="2" t="n">
        <v>60</v>
      </c>
      <c r="D9" s="0" t="n">
        <v>1.87</v>
      </c>
      <c r="E9" s="0" t="n">
        <v>0.21</v>
      </c>
      <c r="F9" s="0" t="n">
        <v>1.16</v>
      </c>
      <c r="G9" s="0" t="n">
        <v>3.28</v>
      </c>
    </row>
    <row r="10" customFormat="false" ht="12.8" hidden="false" customHeight="false" outlineLevel="0" collapsed="false">
      <c r="A10" s="12"/>
      <c r="C10" s="2" t="n">
        <v>70</v>
      </c>
      <c r="D10" s="0" t="n">
        <v>1.69</v>
      </c>
      <c r="E10" s="0" t="n">
        <v>0.21</v>
      </c>
      <c r="F10" s="0" t="n">
        <v>0.87</v>
      </c>
      <c r="G10" s="0" t="n">
        <v>3.28</v>
      </c>
    </row>
    <row r="11" customFormat="false" ht="12.8" hidden="false" customHeight="false" outlineLevel="0" collapsed="false">
      <c r="A11" s="12"/>
      <c r="C11" s="2" t="n">
        <v>80</v>
      </c>
      <c r="D11" s="0" t="n">
        <v>1.5</v>
      </c>
      <c r="E11" s="0" t="n">
        <v>0.21</v>
      </c>
      <c r="F11" s="0" t="n">
        <v>0.58</v>
      </c>
      <c r="G11" s="0" t="n">
        <v>3.28</v>
      </c>
    </row>
    <row r="12" customFormat="false" ht="12.8" hidden="false" customHeight="false" outlineLevel="0" collapsed="false">
      <c r="A12" s="12"/>
      <c r="C12" s="2" t="n">
        <v>90</v>
      </c>
      <c r="D12" s="0" t="n">
        <v>1.32</v>
      </c>
      <c r="E12" s="0" t="n">
        <v>0.21</v>
      </c>
      <c r="F12" s="0" t="n">
        <v>0.29</v>
      </c>
      <c r="G12" s="0" t="n">
        <v>3.28</v>
      </c>
    </row>
    <row r="13" customFormat="false" ht="12.8" hidden="false" customHeight="false" outlineLevel="0" collapsed="false">
      <c r="A13" s="12"/>
      <c r="C13" s="2" t="n">
        <v>100</v>
      </c>
      <c r="D13" s="0" t="n">
        <v>1.13</v>
      </c>
      <c r="E13" s="0" t="n">
        <v>0.22</v>
      </c>
      <c r="F13" s="0" t="n">
        <v>0.01</v>
      </c>
      <c r="G13" s="0" t="n">
        <v>3.28</v>
      </c>
    </row>
    <row r="14" customFormat="false" ht="12.8" hidden="false" customHeight="false" outlineLevel="0" collapsed="false">
      <c r="A14" s="12"/>
      <c r="C14" s="2"/>
      <c r="D14" s="2" t="s">
        <v>51</v>
      </c>
      <c r="E14" s="2" t="s">
        <v>52</v>
      </c>
      <c r="F14" s="2" t="s">
        <v>53</v>
      </c>
      <c r="G14" s="2" t="s">
        <v>54</v>
      </c>
    </row>
    <row r="15" customFormat="false" ht="12.8" hidden="false" customHeight="false" outlineLevel="0" collapsed="false">
      <c r="A15" s="12"/>
      <c r="B15" s="2" t="s">
        <v>57</v>
      </c>
      <c r="C15" s="2" t="s">
        <v>58</v>
      </c>
      <c r="D15" s="2" t="s">
        <v>21</v>
      </c>
      <c r="E15" s="2" t="s">
        <v>37</v>
      </c>
      <c r="F15" s="2" t="s">
        <v>19</v>
      </c>
      <c r="G15" s="2" t="s">
        <v>23</v>
      </c>
    </row>
    <row r="16" customFormat="false" ht="12.8" hidden="false" customHeight="false" outlineLevel="0" collapsed="false">
      <c r="A16" s="13" t="s">
        <v>61</v>
      </c>
      <c r="B16" s="2" t="n">
        <f aca="false">ROUND($B131-$B133,0)</f>
        <v>479</v>
      </c>
      <c r="C16" s="2" t="n">
        <v>1</v>
      </c>
      <c r="D16" s="0" t="n">
        <v>2.94</v>
      </c>
      <c r="E16" s="0" t="n">
        <v>0.2</v>
      </c>
      <c r="F16" s="0" t="n">
        <v>2.86</v>
      </c>
      <c r="G16" s="0" t="n">
        <v>3.28</v>
      </c>
    </row>
    <row r="17" customFormat="false" ht="12.8" hidden="false" customHeight="false" outlineLevel="0" collapsed="false">
      <c r="A17" s="12"/>
      <c r="B17" s="14" t="n">
        <f aca="false">(B16-$B$132)/($B$131-$B$132)</f>
        <v>0.749425287356322</v>
      </c>
      <c r="C17" s="2" t="n">
        <v>10</v>
      </c>
      <c r="D17" s="0" t="n">
        <v>2.74</v>
      </c>
      <c r="E17" s="0" t="n">
        <v>0.21</v>
      </c>
      <c r="F17" s="0" t="n">
        <v>2.6</v>
      </c>
      <c r="G17" s="0" t="n">
        <v>3.28</v>
      </c>
    </row>
    <row r="18" customFormat="false" ht="12.8" hidden="false" customHeight="false" outlineLevel="0" collapsed="false">
      <c r="A18" s="12"/>
      <c r="C18" s="2" t="n">
        <v>20</v>
      </c>
      <c r="D18" s="0" t="n">
        <v>2.52</v>
      </c>
      <c r="E18" s="0" t="n">
        <v>0.22</v>
      </c>
      <c r="F18" s="0" t="n">
        <v>2.31</v>
      </c>
      <c r="G18" s="0" t="n">
        <v>3.28</v>
      </c>
    </row>
    <row r="19" customFormat="false" ht="12.8" hidden="false" customHeight="false" outlineLevel="0" collapsed="false">
      <c r="A19" s="12"/>
      <c r="C19" s="2" t="n">
        <v>30</v>
      </c>
      <c r="D19" s="0" t="n">
        <v>2.32</v>
      </c>
      <c r="E19" s="0" t="n">
        <v>0.23</v>
      </c>
      <c r="F19" s="0" t="n">
        <v>2.05</v>
      </c>
      <c r="G19" s="0" t="n">
        <v>3.28</v>
      </c>
    </row>
    <row r="20" customFormat="false" ht="12.8" hidden="false" customHeight="false" outlineLevel="0" collapsed="false">
      <c r="A20" s="12"/>
      <c r="C20" s="2" t="n">
        <v>40</v>
      </c>
      <c r="D20" s="0" t="n">
        <v>2.09</v>
      </c>
      <c r="E20" s="0" t="n">
        <v>0.24</v>
      </c>
      <c r="F20" s="0" t="n">
        <v>1.73</v>
      </c>
      <c r="G20" s="0" t="n">
        <v>3.28</v>
      </c>
    </row>
    <row r="21" customFormat="false" ht="12.8" hidden="false" customHeight="false" outlineLevel="0" collapsed="false">
      <c r="A21" s="12"/>
      <c r="C21" s="2" t="n">
        <v>50</v>
      </c>
      <c r="D21" s="0" t="n">
        <v>1.87</v>
      </c>
      <c r="E21" s="0" t="n">
        <v>0.25</v>
      </c>
      <c r="F21" s="0" t="n">
        <v>1.44</v>
      </c>
      <c r="G21" s="0" t="n">
        <v>3.28</v>
      </c>
    </row>
    <row r="22" customFormat="false" ht="12.8" hidden="false" customHeight="false" outlineLevel="0" collapsed="false">
      <c r="A22" s="12"/>
      <c r="C22" s="2" t="n">
        <v>60</v>
      </c>
      <c r="D22" s="0" t="n">
        <v>1.65</v>
      </c>
      <c r="E22" s="0" t="n">
        <v>0.26</v>
      </c>
      <c r="F22" s="0" t="n">
        <v>1.16</v>
      </c>
      <c r="G22" s="0" t="n">
        <v>3.28</v>
      </c>
    </row>
    <row r="23" customFormat="false" ht="12.8" hidden="false" customHeight="false" outlineLevel="0" collapsed="false">
      <c r="A23" s="12"/>
      <c r="C23" s="2" t="n">
        <v>70</v>
      </c>
      <c r="D23" s="0" t="n">
        <v>1.46</v>
      </c>
      <c r="E23" s="0" t="n">
        <v>0.26</v>
      </c>
      <c r="F23" s="0" t="n">
        <v>0.9</v>
      </c>
      <c r="G23" s="0" t="n">
        <v>3.28</v>
      </c>
    </row>
    <row r="24" customFormat="false" ht="12.8" hidden="false" customHeight="false" outlineLevel="0" collapsed="false">
      <c r="A24" s="12"/>
      <c r="C24" s="2" t="n">
        <v>80</v>
      </c>
      <c r="D24" s="0" t="n">
        <v>1.22</v>
      </c>
      <c r="E24" s="0" t="n">
        <v>0.28</v>
      </c>
      <c r="F24" s="0" t="n">
        <v>0.58</v>
      </c>
      <c r="G24" s="0" t="n">
        <v>3.28</v>
      </c>
    </row>
    <row r="25" customFormat="false" ht="12.8" hidden="false" customHeight="false" outlineLevel="0" collapsed="false">
      <c r="A25" s="12"/>
      <c r="C25" s="2" t="n">
        <v>90</v>
      </c>
      <c r="D25" s="0" t="n">
        <v>1</v>
      </c>
      <c r="E25" s="0" t="n">
        <v>0.29</v>
      </c>
      <c r="F25" s="0" t="n">
        <v>0.29</v>
      </c>
      <c r="G25" s="0" t="n">
        <v>3.28</v>
      </c>
    </row>
    <row r="26" customFormat="false" ht="12.8" hidden="false" customHeight="false" outlineLevel="0" collapsed="false">
      <c r="A26" s="12"/>
      <c r="C26" s="2" t="n">
        <v>100</v>
      </c>
      <c r="D26" s="0" t="n">
        <v>0.78</v>
      </c>
      <c r="E26" s="0" t="n">
        <v>0.3</v>
      </c>
      <c r="F26" s="0" t="n">
        <v>0</v>
      </c>
      <c r="G26" s="0" t="n">
        <v>3.28</v>
      </c>
    </row>
    <row r="27" customFormat="false" ht="12.8" hidden="false" customHeight="false" outlineLevel="0" collapsed="false">
      <c r="A27" s="12"/>
      <c r="C27" s="2"/>
      <c r="D27" s="2" t="s">
        <v>51</v>
      </c>
      <c r="E27" s="2" t="s">
        <v>52</v>
      </c>
      <c r="F27" s="2" t="s">
        <v>53</v>
      </c>
      <c r="G27" s="2" t="s">
        <v>54</v>
      </c>
    </row>
    <row r="28" customFormat="false" ht="12.8" hidden="false" customHeight="false" outlineLevel="0" collapsed="false">
      <c r="A28" s="12"/>
      <c r="B28" s="2" t="s">
        <v>57</v>
      </c>
      <c r="C28" s="2" t="s">
        <v>58</v>
      </c>
      <c r="D28" s="2" t="s">
        <v>21</v>
      </c>
      <c r="E28" s="2" t="s">
        <v>37</v>
      </c>
      <c r="F28" s="2" t="s">
        <v>19</v>
      </c>
      <c r="G28" s="2" t="s">
        <v>23</v>
      </c>
    </row>
    <row r="29" customFormat="false" ht="12.8" hidden="false" customHeight="false" outlineLevel="0" collapsed="false">
      <c r="A29" s="12"/>
      <c r="B29" s="2" t="n">
        <v>420</v>
      </c>
      <c r="C29" s="2" t="n">
        <v>1</v>
      </c>
      <c r="D29" s="0" t="n">
        <v>2.92</v>
      </c>
      <c r="E29" s="0" t="n">
        <v>0.21</v>
      </c>
      <c r="F29" s="0" t="n">
        <v>2.86</v>
      </c>
      <c r="G29" s="0" t="n">
        <v>3.27</v>
      </c>
    </row>
    <row r="30" customFormat="false" ht="12.8" hidden="false" customHeight="false" outlineLevel="0" collapsed="false">
      <c r="A30" s="12" t="s">
        <v>62</v>
      </c>
      <c r="B30" s="14" t="n">
        <f aca="false">(B29-$B$132)/($B$131-$B$132)</f>
        <v>0.613793103448276</v>
      </c>
      <c r="C30" s="2" t="n">
        <v>100</v>
      </c>
      <c r="D30" s="0" t="n">
        <v>0.61</v>
      </c>
      <c r="E30" s="0" t="n">
        <v>0.39</v>
      </c>
      <c r="F30" s="0" t="n">
        <v>0</v>
      </c>
      <c r="G30" s="0" t="n">
        <v>3.28</v>
      </c>
    </row>
    <row r="31" customFormat="false" ht="12.8" hidden="false" customHeight="false" outlineLevel="0" collapsed="false">
      <c r="A31" s="12"/>
      <c r="C31" s="2"/>
      <c r="D31" s="2" t="s">
        <v>51</v>
      </c>
      <c r="E31" s="2" t="s">
        <v>52</v>
      </c>
      <c r="F31" s="2" t="s">
        <v>53</v>
      </c>
      <c r="G31" s="2" t="s">
        <v>54</v>
      </c>
    </row>
    <row r="32" customFormat="false" ht="12.8" hidden="false" customHeight="false" outlineLevel="0" collapsed="false">
      <c r="A32" s="12"/>
      <c r="B32" s="2" t="s">
        <v>57</v>
      </c>
      <c r="C32" s="2" t="s">
        <v>58</v>
      </c>
      <c r="D32" s="2" t="s">
        <v>21</v>
      </c>
      <c r="E32" s="2" t="s">
        <v>37</v>
      </c>
      <c r="F32" s="2" t="s">
        <v>19</v>
      </c>
      <c r="G32" s="2" t="s">
        <v>23</v>
      </c>
    </row>
    <row r="33" customFormat="false" ht="12.8" hidden="false" customHeight="false" outlineLevel="0" collapsed="false">
      <c r="A33" s="13" t="s">
        <v>63</v>
      </c>
      <c r="B33" s="2" t="n">
        <f aca="false">ROUND($B131-2*$B133,0)</f>
        <v>371</v>
      </c>
      <c r="C33" s="2" t="n">
        <v>1</v>
      </c>
      <c r="D33" s="0" t="n">
        <v>2.9</v>
      </c>
      <c r="E33" s="0" t="n">
        <v>0.28</v>
      </c>
      <c r="F33" s="0" t="n">
        <v>2.86</v>
      </c>
      <c r="G33" s="0" t="n">
        <v>3.28</v>
      </c>
    </row>
    <row r="34" customFormat="false" ht="12.8" hidden="false" customHeight="false" outlineLevel="0" collapsed="false">
      <c r="A34" s="12"/>
      <c r="B34" s="14" t="n">
        <f aca="false">(B33-$B$132)/($B$131-$B$132)</f>
        <v>0.501149425287356</v>
      </c>
      <c r="C34" s="2" t="n">
        <v>10</v>
      </c>
      <c r="D34" s="0" t="n">
        <v>2.68</v>
      </c>
      <c r="E34" s="0" t="n">
        <v>0.35</v>
      </c>
      <c r="F34" s="0" t="n">
        <v>2.6</v>
      </c>
      <c r="G34" s="0" t="n">
        <v>3.28</v>
      </c>
    </row>
    <row r="35" customFormat="false" ht="12.8" hidden="false" customHeight="false" outlineLevel="0" collapsed="false">
      <c r="A35" s="12"/>
      <c r="C35" s="2" t="n">
        <v>20</v>
      </c>
      <c r="D35" s="0" t="n">
        <v>2.43</v>
      </c>
      <c r="E35" s="0" t="n">
        <v>0.43</v>
      </c>
      <c r="F35" s="0" t="n">
        <v>2.31</v>
      </c>
      <c r="G35" s="0" t="n">
        <v>3.28</v>
      </c>
    </row>
    <row r="36" customFormat="false" ht="12.8" hidden="false" customHeight="false" outlineLevel="0" collapsed="false">
      <c r="A36" s="12"/>
      <c r="C36" s="2" t="n">
        <v>30</v>
      </c>
      <c r="D36" s="0" t="n">
        <v>2.21</v>
      </c>
      <c r="E36" s="0" t="n">
        <v>0.5</v>
      </c>
      <c r="F36" s="0" t="n">
        <v>2.05</v>
      </c>
      <c r="G36" s="0" t="n">
        <v>3.28</v>
      </c>
    </row>
    <row r="37" customFormat="false" ht="12.8" hidden="false" customHeight="false" outlineLevel="0" collapsed="false">
      <c r="A37" s="12"/>
      <c r="C37" s="2" t="n">
        <v>40</v>
      </c>
      <c r="D37" s="0" t="n">
        <v>1.93</v>
      </c>
      <c r="E37" s="0" t="n">
        <v>0.59</v>
      </c>
      <c r="F37" s="0" t="n">
        <v>1.73</v>
      </c>
      <c r="G37" s="0" t="n">
        <v>3.28</v>
      </c>
    </row>
    <row r="38" customFormat="false" ht="12.8" hidden="false" customHeight="false" outlineLevel="0" collapsed="false">
      <c r="A38" s="12"/>
      <c r="C38" s="2" t="n">
        <v>50</v>
      </c>
      <c r="D38" s="0" t="n">
        <v>1.69</v>
      </c>
      <c r="E38" s="0" t="n">
        <v>0.67</v>
      </c>
      <c r="F38" s="0" t="n">
        <v>1.45</v>
      </c>
      <c r="G38" s="0" t="n">
        <v>3.28</v>
      </c>
    </row>
    <row r="39" customFormat="false" ht="12.8" hidden="false" customHeight="false" outlineLevel="0" collapsed="false">
      <c r="A39" s="12"/>
      <c r="C39" s="2" t="n">
        <v>60</v>
      </c>
      <c r="D39" s="0" t="n">
        <v>1.44</v>
      </c>
      <c r="E39" s="0" t="n">
        <v>0.75</v>
      </c>
      <c r="F39" s="0" t="n">
        <v>1.16</v>
      </c>
      <c r="G39" s="0" t="n">
        <v>3.28</v>
      </c>
    </row>
    <row r="40" customFormat="false" ht="12.8" hidden="false" customHeight="false" outlineLevel="0" collapsed="false">
      <c r="A40" s="12"/>
      <c r="C40" s="2" t="n">
        <v>70</v>
      </c>
      <c r="D40" s="0" t="n">
        <v>1.22</v>
      </c>
      <c r="E40" s="0" t="n">
        <v>0.82</v>
      </c>
      <c r="F40" s="0" t="n">
        <v>0.9</v>
      </c>
      <c r="G40" s="0" t="n">
        <v>3.28</v>
      </c>
    </row>
    <row r="41" customFormat="false" ht="12.8" hidden="false" customHeight="false" outlineLevel="0" collapsed="false">
      <c r="A41" s="12"/>
      <c r="C41" s="2" t="n">
        <v>80</v>
      </c>
      <c r="D41" s="0" t="n">
        <v>0.94</v>
      </c>
      <c r="E41" s="0" t="n">
        <v>0.91</v>
      </c>
      <c r="F41" s="0" t="n">
        <v>0.58</v>
      </c>
      <c r="G41" s="0" t="n">
        <v>3.28</v>
      </c>
    </row>
    <row r="42" customFormat="false" ht="12.8" hidden="false" customHeight="false" outlineLevel="0" collapsed="false">
      <c r="A42" s="12"/>
      <c r="C42" s="2" t="n">
        <v>90</v>
      </c>
      <c r="D42" s="0" t="n">
        <v>0.69</v>
      </c>
      <c r="E42" s="0" t="n">
        <v>0.99</v>
      </c>
      <c r="F42" s="0" t="n">
        <v>0.29</v>
      </c>
      <c r="G42" s="0" t="n">
        <v>3.28</v>
      </c>
    </row>
    <row r="43" customFormat="false" ht="12.8" hidden="false" customHeight="false" outlineLevel="0" collapsed="false">
      <c r="A43" s="12"/>
      <c r="C43" s="2" t="n">
        <v>100</v>
      </c>
      <c r="D43" s="0" t="n">
        <v>0.45</v>
      </c>
      <c r="E43" s="0" t="n">
        <v>1.07</v>
      </c>
      <c r="F43" s="0" t="n">
        <v>0</v>
      </c>
      <c r="G43" s="0" t="n">
        <v>3.28</v>
      </c>
    </row>
    <row r="44" customFormat="false" ht="12.8" hidden="false" customHeight="false" outlineLevel="0" collapsed="false">
      <c r="C44" s="2"/>
      <c r="D44" s="2" t="s">
        <v>51</v>
      </c>
      <c r="E44" s="2" t="s">
        <v>52</v>
      </c>
      <c r="F44" s="2" t="s">
        <v>53</v>
      </c>
      <c r="G44" s="2" t="s">
        <v>54</v>
      </c>
    </row>
    <row r="45" customFormat="false" ht="12.8" hidden="false" customHeight="false" outlineLevel="0" collapsed="false">
      <c r="A45" s="15"/>
      <c r="B45" s="2" t="s">
        <v>57</v>
      </c>
      <c r="C45" s="2" t="s">
        <v>58</v>
      </c>
      <c r="D45" s="2" t="s">
        <v>21</v>
      </c>
      <c r="E45" s="2" t="s">
        <v>37</v>
      </c>
      <c r="F45" s="2" t="s">
        <v>19</v>
      </c>
      <c r="G45" s="2" t="s">
        <v>23</v>
      </c>
    </row>
    <row r="46" customFormat="false" ht="12.8" hidden="false" customHeight="false" outlineLevel="0" collapsed="false">
      <c r="A46" s="15"/>
      <c r="B46" s="2" t="n">
        <v>370</v>
      </c>
      <c r="C46" s="2" t="n">
        <v>1</v>
      </c>
      <c r="D46" s="0" t="n">
        <v>2.9</v>
      </c>
      <c r="E46" s="0" t="n">
        <v>0.28</v>
      </c>
      <c r="F46" s="0" t="n">
        <v>2.86</v>
      </c>
      <c r="G46" s="0" t="n">
        <v>3.28</v>
      </c>
    </row>
    <row r="47" customFormat="false" ht="12.8" hidden="false" customHeight="false" outlineLevel="0" collapsed="false">
      <c r="A47" s="15" t="s">
        <v>62</v>
      </c>
      <c r="B47" s="14" t="n">
        <f aca="false">(B46-$B$132)/($B$131-$B$132)</f>
        <v>0.498850574712644</v>
      </c>
      <c r="C47" s="2" t="n">
        <v>100</v>
      </c>
      <c r="D47" s="0" t="n">
        <v>0.45</v>
      </c>
      <c r="E47" s="0" t="n">
        <v>1.07</v>
      </c>
      <c r="F47" s="0" t="n">
        <v>0</v>
      </c>
      <c r="G47" s="0" t="n">
        <v>3.28</v>
      </c>
    </row>
    <row r="48" customFormat="false" ht="12.8" hidden="false" customHeight="false" outlineLevel="0" collapsed="false">
      <c r="A48" s="15"/>
      <c r="C48" s="2"/>
      <c r="D48" s="2" t="s">
        <v>51</v>
      </c>
      <c r="E48" s="2" t="s">
        <v>52</v>
      </c>
      <c r="F48" s="2" t="s">
        <v>53</v>
      </c>
      <c r="G48" s="2" t="s">
        <v>54</v>
      </c>
    </row>
    <row r="49" customFormat="false" ht="12.8" hidden="false" customHeight="false" outlineLevel="0" collapsed="false">
      <c r="A49" s="15"/>
      <c r="B49" s="2" t="s">
        <v>57</v>
      </c>
      <c r="C49" s="2" t="s">
        <v>58</v>
      </c>
      <c r="D49" s="2" t="s">
        <v>21</v>
      </c>
      <c r="E49" s="2" t="s">
        <v>37</v>
      </c>
      <c r="F49" s="2" t="s">
        <v>19</v>
      </c>
      <c r="G49" s="2" t="s">
        <v>23</v>
      </c>
    </row>
    <row r="50" customFormat="false" ht="12.8" hidden="false" customHeight="false" outlineLevel="0" collapsed="false">
      <c r="A50" s="15"/>
      <c r="B50" s="2" t="n">
        <v>334</v>
      </c>
      <c r="C50" s="2" t="n">
        <v>1</v>
      </c>
      <c r="D50" s="0" t="n">
        <v>2.9</v>
      </c>
      <c r="E50" s="0" t="n">
        <v>0.28</v>
      </c>
      <c r="F50" s="0" t="n">
        <v>2.86</v>
      </c>
      <c r="G50" s="0" t="n">
        <v>3.28</v>
      </c>
    </row>
    <row r="51" customFormat="false" ht="12.8" hidden="false" customHeight="false" outlineLevel="0" collapsed="false">
      <c r="A51" s="15" t="s">
        <v>62</v>
      </c>
      <c r="B51" s="14" t="n">
        <f aca="false">(B50-$B$132)/($B$131-$B$132)</f>
        <v>0.416091954022988</v>
      </c>
      <c r="C51" s="2" t="n">
        <v>100</v>
      </c>
      <c r="D51" s="0" t="n">
        <v>0.45</v>
      </c>
      <c r="E51" s="0" t="n">
        <v>1.07</v>
      </c>
      <c r="F51" s="0" t="n">
        <v>0</v>
      </c>
      <c r="G51" s="0" t="n">
        <v>3.28</v>
      </c>
    </row>
    <row r="52" customFormat="false" ht="12.8" hidden="false" customHeight="false" outlineLevel="0" collapsed="false">
      <c r="D52" s="2" t="s">
        <v>51</v>
      </c>
      <c r="E52" s="2" t="s">
        <v>52</v>
      </c>
      <c r="F52" s="2" t="s">
        <v>53</v>
      </c>
      <c r="G52" s="2" t="s">
        <v>54</v>
      </c>
    </row>
    <row r="53" customFormat="false" ht="12.8" hidden="false" customHeight="false" outlineLevel="0" collapsed="false">
      <c r="A53" s="16"/>
      <c r="B53" s="2" t="s">
        <v>57</v>
      </c>
      <c r="C53" s="2" t="s">
        <v>58</v>
      </c>
      <c r="D53" s="2" t="s">
        <v>21</v>
      </c>
      <c r="E53" s="2" t="s">
        <v>37</v>
      </c>
      <c r="F53" s="2" t="s">
        <v>19</v>
      </c>
      <c r="G53" s="2" t="s">
        <v>23</v>
      </c>
    </row>
    <row r="54" customFormat="false" ht="12.8" hidden="false" customHeight="false" outlineLevel="0" collapsed="false">
      <c r="A54" s="16"/>
      <c r="B54" s="2" t="n">
        <v>333</v>
      </c>
      <c r="C54" s="2" t="n">
        <v>1</v>
      </c>
      <c r="D54" s="0" t="n">
        <v>2.96</v>
      </c>
      <c r="E54" s="0" t="n">
        <v>0.42</v>
      </c>
      <c r="F54" s="0" t="n">
        <v>2.89</v>
      </c>
      <c r="G54" s="0" t="n">
        <v>3.28</v>
      </c>
    </row>
    <row r="55" customFormat="false" ht="12.8" hidden="false" customHeight="false" outlineLevel="0" collapsed="false">
      <c r="A55" s="16" t="s">
        <v>62</v>
      </c>
      <c r="B55" s="14" t="n">
        <f aca="false">(B54-$B$132)/($B$131-$B$132)</f>
        <v>0.413793103448276</v>
      </c>
      <c r="C55" s="2" t="n">
        <v>100</v>
      </c>
      <c r="D55" s="0" t="n">
        <v>1.03</v>
      </c>
      <c r="E55" s="0" t="n">
        <v>2.43</v>
      </c>
      <c r="F55" s="0" t="n">
        <v>0.32</v>
      </c>
      <c r="G55" s="0" t="n">
        <v>3.28</v>
      </c>
    </row>
    <row r="56" customFormat="false" ht="12.8" hidden="false" customHeight="false" outlineLevel="0" collapsed="false">
      <c r="A56" s="16"/>
      <c r="C56" s="2"/>
      <c r="D56" s="2" t="s">
        <v>51</v>
      </c>
      <c r="E56" s="2" t="s">
        <v>52</v>
      </c>
      <c r="F56" s="2" t="s">
        <v>53</v>
      </c>
      <c r="G56" s="2" t="s">
        <v>54</v>
      </c>
    </row>
    <row r="57" customFormat="false" ht="12.8" hidden="false" customHeight="false" outlineLevel="0" collapsed="false">
      <c r="A57" s="16"/>
      <c r="B57" s="2" t="s">
        <v>57</v>
      </c>
      <c r="C57" s="2" t="s">
        <v>58</v>
      </c>
      <c r="D57" s="2" t="s">
        <v>21</v>
      </c>
      <c r="E57" s="2" t="s">
        <v>37</v>
      </c>
      <c r="F57" s="2" t="s">
        <v>19</v>
      </c>
      <c r="G57" s="2" t="s">
        <v>23</v>
      </c>
    </row>
    <row r="58" customFormat="false" ht="12.8" hidden="false" customHeight="false" outlineLevel="0" collapsed="false">
      <c r="A58" s="16"/>
      <c r="B58" s="2" t="n">
        <v>313</v>
      </c>
      <c r="C58" s="2" t="n">
        <v>1</v>
      </c>
      <c r="D58" s="0" t="n">
        <v>2.96</v>
      </c>
      <c r="E58" s="0" t="n">
        <v>0.42</v>
      </c>
      <c r="F58" s="0" t="n">
        <v>2.89</v>
      </c>
      <c r="G58" s="0" t="n">
        <v>3.28</v>
      </c>
    </row>
    <row r="59" customFormat="false" ht="12.8" hidden="false" customHeight="false" outlineLevel="0" collapsed="false">
      <c r="A59" s="16" t="s">
        <v>62</v>
      </c>
      <c r="B59" s="14" t="n">
        <f aca="false">(B58-$B$132)/($B$131-$B$132)</f>
        <v>0.367816091954023</v>
      </c>
      <c r="C59" s="2" t="n">
        <v>100</v>
      </c>
      <c r="D59" s="0" t="n">
        <v>1.03</v>
      </c>
      <c r="E59" s="0" t="n">
        <v>2.43</v>
      </c>
      <c r="F59" s="0" t="n">
        <v>0.32</v>
      </c>
      <c r="G59" s="0" t="n">
        <v>3.28</v>
      </c>
    </row>
    <row r="60" customFormat="false" ht="12.8" hidden="false" customHeight="false" outlineLevel="0" collapsed="false">
      <c r="C60" s="2"/>
      <c r="D60" s="2" t="s">
        <v>51</v>
      </c>
      <c r="E60" s="2" t="s">
        <v>52</v>
      </c>
      <c r="F60" s="2" t="s">
        <v>53</v>
      </c>
      <c r="G60" s="2" t="s">
        <v>54</v>
      </c>
    </row>
    <row r="61" customFormat="false" ht="12.8" hidden="false" customHeight="false" outlineLevel="0" collapsed="false">
      <c r="A61" s="17"/>
      <c r="B61" s="2" t="s">
        <v>57</v>
      </c>
      <c r="C61" s="2" t="s">
        <v>58</v>
      </c>
      <c r="D61" s="2" t="s">
        <v>21</v>
      </c>
      <c r="E61" s="2" t="s">
        <v>37</v>
      </c>
      <c r="F61" s="2" t="s">
        <v>19</v>
      </c>
      <c r="G61" s="2" t="s">
        <v>23</v>
      </c>
    </row>
    <row r="62" customFormat="false" ht="12.8" hidden="false" customHeight="false" outlineLevel="0" collapsed="false">
      <c r="A62" s="17"/>
      <c r="B62" s="2" t="n">
        <v>312</v>
      </c>
      <c r="C62" s="2" t="n">
        <v>1</v>
      </c>
      <c r="D62" s="0" t="n">
        <v>3.27</v>
      </c>
      <c r="E62" s="0" t="n">
        <v>0.5</v>
      </c>
      <c r="F62" s="0" t="n">
        <v>3.27</v>
      </c>
      <c r="G62" s="0" t="n">
        <v>3.27</v>
      </c>
    </row>
    <row r="63" customFormat="false" ht="12.8" hidden="false" customHeight="false" outlineLevel="0" collapsed="false">
      <c r="A63" s="17" t="s">
        <v>62</v>
      </c>
      <c r="B63" s="14" t="n">
        <f aca="false">(B62-$B$132)/($B$131-$B$132)</f>
        <v>0.36551724137931</v>
      </c>
      <c r="C63" s="2" t="n">
        <v>100</v>
      </c>
      <c r="D63" s="0" t="n">
        <v>3.27</v>
      </c>
      <c r="E63" s="0" t="n">
        <v>3.29</v>
      </c>
      <c r="F63" s="0" t="n">
        <v>3.27</v>
      </c>
      <c r="G63" s="0" t="n">
        <v>3.27</v>
      </c>
    </row>
    <row r="64" customFormat="false" ht="12.8" hidden="false" customHeight="false" outlineLevel="0" collapsed="false">
      <c r="A64" s="17"/>
      <c r="C64" s="2"/>
      <c r="D64" s="2" t="s">
        <v>51</v>
      </c>
      <c r="E64" s="2" t="s">
        <v>52</v>
      </c>
      <c r="F64" s="2" t="s">
        <v>53</v>
      </c>
      <c r="G64" s="2" t="s">
        <v>54</v>
      </c>
    </row>
    <row r="65" customFormat="false" ht="12.8" hidden="false" customHeight="false" outlineLevel="0" collapsed="false">
      <c r="A65" s="17"/>
      <c r="B65" s="2" t="s">
        <v>57</v>
      </c>
      <c r="C65" s="2" t="s">
        <v>58</v>
      </c>
      <c r="D65" s="2" t="s">
        <v>21</v>
      </c>
      <c r="E65" s="2" t="s">
        <v>37</v>
      </c>
      <c r="F65" s="2" t="s">
        <v>19</v>
      </c>
      <c r="G65" s="2" t="s">
        <v>23</v>
      </c>
    </row>
    <row r="66" customFormat="false" ht="12.8" hidden="false" customHeight="false" outlineLevel="0" collapsed="false">
      <c r="A66" s="18" t="s">
        <v>64</v>
      </c>
      <c r="B66" s="2" t="n">
        <v>284</v>
      </c>
      <c r="C66" s="2" t="n">
        <v>1</v>
      </c>
      <c r="D66" s="0" t="n">
        <v>3.27</v>
      </c>
      <c r="E66" s="0" t="n">
        <v>0.5</v>
      </c>
      <c r="F66" s="0" t="n">
        <v>3.27</v>
      </c>
      <c r="G66" s="0" t="n">
        <v>3.28</v>
      </c>
    </row>
    <row r="67" customFormat="false" ht="12.8" hidden="false" customHeight="false" outlineLevel="0" collapsed="false">
      <c r="A67" s="17"/>
      <c r="B67" s="14" t="n">
        <f aca="false">(B66-$B$132)/($B$131-$B$132)</f>
        <v>0.301149425287356</v>
      </c>
      <c r="C67" s="2" t="n">
        <v>10</v>
      </c>
      <c r="D67" s="0" t="n">
        <v>3.27</v>
      </c>
      <c r="E67" s="0" t="n">
        <v>0.75</v>
      </c>
      <c r="F67" s="0" t="n">
        <v>3.27</v>
      </c>
      <c r="G67" s="0" t="n">
        <v>3.28</v>
      </c>
    </row>
    <row r="68" customFormat="false" ht="12.8" hidden="false" customHeight="false" outlineLevel="0" collapsed="false">
      <c r="A68" s="17"/>
      <c r="C68" s="2" t="n">
        <v>20</v>
      </c>
      <c r="D68" s="0" t="n">
        <v>3.27</v>
      </c>
      <c r="E68" s="0" t="n">
        <v>1.03</v>
      </c>
      <c r="F68" s="0" t="n">
        <v>3.27</v>
      </c>
      <c r="G68" s="0" t="n">
        <v>3.28</v>
      </c>
    </row>
    <row r="69" customFormat="false" ht="12.8" hidden="false" customHeight="false" outlineLevel="0" collapsed="false">
      <c r="A69" s="17"/>
      <c r="C69" s="2" t="n">
        <v>30</v>
      </c>
      <c r="D69" s="0" t="n">
        <v>3.27</v>
      </c>
      <c r="E69" s="0" t="n">
        <v>1.31</v>
      </c>
      <c r="F69" s="0" t="n">
        <v>3.27</v>
      </c>
      <c r="G69" s="0" t="n">
        <v>3.28</v>
      </c>
    </row>
    <row r="70" customFormat="false" ht="12.8" hidden="false" customHeight="false" outlineLevel="0" collapsed="false">
      <c r="A70" s="17"/>
      <c r="C70" s="2" t="n">
        <v>40</v>
      </c>
      <c r="D70" s="0" t="n">
        <v>3.27</v>
      </c>
      <c r="E70" s="0" t="n">
        <v>1.59</v>
      </c>
      <c r="F70" s="0" t="n">
        <v>3.27</v>
      </c>
      <c r="G70" s="0" t="n">
        <v>3.28</v>
      </c>
    </row>
    <row r="71" customFormat="false" ht="12.8" hidden="false" customHeight="false" outlineLevel="0" collapsed="false">
      <c r="A71" s="17"/>
      <c r="C71" s="2" t="n">
        <v>50</v>
      </c>
      <c r="D71" s="0" t="n">
        <v>3.27</v>
      </c>
      <c r="E71" s="0" t="n">
        <v>1.88</v>
      </c>
      <c r="F71" s="0" t="n">
        <v>3.27</v>
      </c>
      <c r="G71" s="0" t="n">
        <v>3.28</v>
      </c>
    </row>
    <row r="72" customFormat="false" ht="12.8" hidden="false" customHeight="false" outlineLevel="0" collapsed="false">
      <c r="A72" s="17"/>
      <c r="C72" s="2" t="n">
        <v>60</v>
      </c>
      <c r="D72" s="0" t="n">
        <v>3.27</v>
      </c>
      <c r="E72" s="0" t="n">
        <v>2.16</v>
      </c>
      <c r="F72" s="0" t="n">
        <v>3.27</v>
      </c>
      <c r="G72" s="0" t="n">
        <v>3.28</v>
      </c>
    </row>
    <row r="73" customFormat="false" ht="12.8" hidden="false" customHeight="false" outlineLevel="0" collapsed="false">
      <c r="A73" s="17"/>
      <c r="C73" s="2" t="n">
        <v>70</v>
      </c>
      <c r="D73" s="0" t="n">
        <v>3.27</v>
      </c>
      <c r="E73" s="0" t="n">
        <v>2.44</v>
      </c>
      <c r="F73" s="0" t="n">
        <v>3.27</v>
      </c>
      <c r="G73" s="0" t="n">
        <v>3.28</v>
      </c>
    </row>
    <row r="74" customFormat="false" ht="12.8" hidden="false" customHeight="false" outlineLevel="0" collapsed="false">
      <c r="A74" s="17"/>
      <c r="C74" s="2" t="n">
        <v>80</v>
      </c>
      <c r="D74" s="0" t="n">
        <v>3.27</v>
      </c>
      <c r="E74" s="0" t="n">
        <v>2.72</v>
      </c>
      <c r="F74" s="0" t="n">
        <v>3.27</v>
      </c>
      <c r="G74" s="0" t="n">
        <v>3.28</v>
      </c>
    </row>
    <row r="75" customFormat="false" ht="12.8" hidden="false" customHeight="false" outlineLevel="0" collapsed="false">
      <c r="A75" s="17"/>
      <c r="C75" s="2" t="n">
        <v>90</v>
      </c>
      <c r="D75" s="0" t="n">
        <v>3.27</v>
      </c>
      <c r="E75" s="0" t="n">
        <v>3</v>
      </c>
      <c r="F75" s="0" t="n">
        <v>3.27</v>
      </c>
      <c r="G75" s="0" t="n">
        <v>3.28</v>
      </c>
    </row>
    <row r="76" customFormat="false" ht="12.8" hidden="false" customHeight="false" outlineLevel="0" collapsed="false">
      <c r="A76" s="17"/>
      <c r="C76" s="2" t="n">
        <v>100</v>
      </c>
      <c r="D76" s="0" t="n">
        <v>3.27</v>
      </c>
      <c r="E76" s="0" t="n">
        <v>3.28</v>
      </c>
      <c r="F76" s="0" t="n">
        <v>3.27</v>
      </c>
      <c r="G76" s="0" t="n">
        <v>3.28</v>
      </c>
    </row>
    <row r="77" customFormat="false" ht="12.8" hidden="false" customHeight="false" outlineLevel="0" collapsed="false">
      <c r="A77" s="17"/>
      <c r="C77" s="2"/>
      <c r="D77" s="2" t="s">
        <v>51</v>
      </c>
      <c r="E77" s="2" t="s">
        <v>52</v>
      </c>
      <c r="F77" s="2" t="s">
        <v>53</v>
      </c>
      <c r="G77" s="2" t="s">
        <v>54</v>
      </c>
    </row>
    <row r="78" customFormat="false" ht="12.8" hidden="false" customHeight="false" outlineLevel="0" collapsed="false">
      <c r="A78" s="17"/>
      <c r="B78" s="2" t="s">
        <v>57</v>
      </c>
      <c r="C78" s="2" t="s">
        <v>58</v>
      </c>
      <c r="D78" s="2" t="s">
        <v>21</v>
      </c>
      <c r="E78" s="2" t="s">
        <v>37</v>
      </c>
      <c r="F78" s="2" t="s">
        <v>19</v>
      </c>
      <c r="G78" s="2" t="s">
        <v>23</v>
      </c>
    </row>
    <row r="79" customFormat="false" ht="12.8" hidden="false" customHeight="false" outlineLevel="0" collapsed="false">
      <c r="A79" s="18" t="s">
        <v>65</v>
      </c>
      <c r="B79" s="2" t="n">
        <f aca="false">ROUND($B131-3*$B133,0)</f>
        <v>262</v>
      </c>
      <c r="C79" s="2" t="n">
        <v>1</v>
      </c>
      <c r="D79" s="0" t="n">
        <v>3.27</v>
      </c>
      <c r="E79" s="0" t="n">
        <v>0.5</v>
      </c>
      <c r="F79" s="0" t="n">
        <v>3.27</v>
      </c>
      <c r="G79" s="0" t="n">
        <v>3.27</v>
      </c>
    </row>
    <row r="80" customFormat="false" ht="12.8" hidden="false" customHeight="false" outlineLevel="0" collapsed="false">
      <c r="A80" s="17"/>
      <c r="B80" s="14" t="n">
        <f aca="false">(B79-$B$132)/($B$131-$B$132)</f>
        <v>0.250574712643678</v>
      </c>
      <c r="C80" s="2" t="n">
        <v>10</v>
      </c>
      <c r="D80" s="0" t="n">
        <v>3.27</v>
      </c>
      <c r="E80" s="0" t="n">
        <v>0.75</v>
      </c>
      <c r="F80" s="0" t="n">
        <v>3.27</v>
      </c>
      <c r="G80" s="0" t="n">
        <v>3.27</v>
      </c>
    </row>
    <row r="81" customFormat="false" ht="12.8" hidden="false" customHeight="false" outlineLevel="0" collapsed="false">
      <c r="A81" s="17"/>
      <c r="C81" s="2" t="n">
        <v>20</v>
      </c>
      <c r="D81" s="0" t="n">
        <v>3.27</v>
      </c>
      <c r="E81" s="0" t="n">
        <v>1.03</v>
      </c>
      <c r="F81" s="0" t="n">
        <v>3.27</v>
      </c>
      <c r="G81" s="0" t="n">
        <v>3.27</v>
      </c>
    </row>
    <row r="82" customFormat="false" ht="12.8" hidden="false" customHeight="false" outlineLevel="0" collapsed="false">
      <c r="A82" s="17"/>
      <c r="C82" s="2" t="n">
        <v>30</v>
      </c>
      <c r="D82" s="0" t="n">
        <v>3.27</v>
      </c>
      <c r="E82" s="0" t="n">
        <v>1.29</v>
      </c>
      <c r="F82" s="0" t="n">
        <v>3.27</v>
      </c>
      <c r="G82" s="0" t="n">
        <v>3.27</v>
      </c>
    </row>
    <row r="83" customFormat="false" ht="12.8" hidden="false" customHeight="false" outlineLevel="0" collapsed="false">
      <c r="A83" s="17"/>
      <c r="C83" s="2" t="n">
        <v>40</v>
      </c>
      <c r="D83" s="0" t="n">
        <v>3.27</v>
      </c>
      <c r="E83" s="0" t="n">
        <v>1.6</v>
      </c>
      <c r="F83" s="0" t="n">
        <v>3.27</v>
      </c>
      <c r="G83" s="0" t="n">
        <v>3.27</v>
      </c>
    </row>
    <row r="84" customFormat="false" ht="12.8" hidden="false" customHeight="false" outlineLevel="0" collapsed="false">
      <c r="A84" s="17"/>
      <c r="C84" s="2" t="n">
        <v>50</v>
      </c>
      <c r="D84" s="0" t="n">
        <v>3.27</v>
      </c>
      <c r="E84" s="0" t="n">
        <v>1.88</v>
      </c>
      <c r="F84" s="0" t="n">
        <v>3.27</v>
      </c>
      <c r="G84" s="0" t="n">
        <v>3.27</v>
      </c>
    </row>
    <row r="85" customFormat="false" ht="12.8" hidden="false" customHeight="false" outlineLevel="0" collapsed="false">
      <c r="A85" s="17"/>
      <c r="C85" s="2" t="n">
        <v>60</v>
      </c>
      <c r="D85" s="0" t="n">
        <v>3.27</v>
      </c>
      <c r="E85" s="0" t="n">
        <v>2.16</v>
      </c>
      <c r="F85" s="0" t="n">
        <v>3.27</v>
      </c>
      <c r="G85" s="0" t="n">
        <v>3.27</v>
      </c>
    </row>
    <row r="86" customFormat="false" ht="12.8" hidden="false" customHeight="false" outlineLevel="0" collapsed="false">
      <c r="A86" s="17"/>
      <c r="C86" s="2" t="n">
        <v>70</v>
      </c>
      <c r="D86" s="0" t="n">
        <v>3.27</v>
      </c>
      <c r="E86" s="0" t="n">
        <v>2.41</v>
      </c>
      <c r="F86" s="0" t="n">
        <v>3.27</v>
      </c>
      <c r="G86" s="0" t="n">
        <v>3.27</v>
      </c>
    </row>
    <row r="87" customFormat="false" ht="12.8" hidden="false" customHeight="false" outlineLevel="0" collapsed="false">
      <c r="A87" s="17"/>
      <c r="C87" s="2" t="n">
        <v>80</v>
      </c>
      <c r="D87" s="0" t="n">
        <v>3.27</v>
      </c>
      <c r="E87" s="0" t="n">
        <v>2.72</v>
      </c>
      <c r="F87" s="0" t="n">
        <v>3.27</v>
      </c>
      <c r="G87" s="0" t="n">
        <v>3.27</v>
      </c>
    </row>
    <row r="88" customFormat="false" ht="12.8" hidden="false" customHeight="false" outlineLevel="0" collapsed="false">
      <c r="A88" s="17"/>
      <c r="C88" s="2" t="n">
        <v>90</v>
      </c>
      <c r="D88" s="0" t="n">
        <v>3.27</v>
      </c>
      <c r="E88" s="0" t="n">
        <v>3</v>
      </c>
      <c r="F88" s="0" t="n">
        <v>3.27</v>
      </c>
      <c r="G88" s="0" t="n">
        <v>3.27</v>
      </c>
    </row>
    <row r="89" customFormat="false" ht="12.8" hidden="false" customHeight="false" outlineLevel="0" collapsed="false">
      <c r="A89" s="17"/>
      <c r="C89" s="2" t="n">
        <v>100</v>
      </c>
      <c r="D89" s="0" t="n">
        <v>3.27</v>
      </c>
      <c r="E89" s="0" t="n">
        <v>3.29</v>
      </c>
      <c r="F89" s="0" t="n">
        <v>3.27</v>
      </c>
      <c r="G89" s="0" t="n">
        <v>3.27</v>
      </c>
    </row>
    <row r="90" customFormat="false" ht="12.8" hidden="false" customHeight="false" outlineLevel="0" collapsed="false">
      <c r="A90" s="17"/>
      <c r="C90" s="2"/>
      <c r="D90" s="2" t="s">
        <v>51</v>
      </c>
      <c r="E90" s="2" t="s">
        <v>52</v>
      </c>
      <c r="F90" s="2" t="s">
        <v>53</v>
      </c>
      <c r="G90" s="2" t="s">
        <v>54</v>
      </c>
    </row>
    <row r="91" customFormat="false" ht="12.8" hidden="false" customHeight="false" outlineLevel="0" collapsed="false">
      <c r="A91" s="17"/>
      <c r="B91" s="2" t="s">
        <v>57</v>
      </c>
      <c r="C91" s="2" t="s">
        <v>58</v>
      </c>
      <c r="D91" s="2" t="s">
        <v>21</v>
      </c>
      <c r="E91" s="2" t="s">
        <v>37</v>
      </c>
      <c r="F91" s="2" t="s">
        <v>19</v>
      </c>
      <c r="G91" s="2" t="s">
        <v>23</v>
      </c>
    </row>
    <row r="92" customFormat="false" ht="12.8" hidden="false" customHeight="false" outlineLevel="0" collapsed="false">
      <c r="A92" s="17"/>
      <c r="B92" s="2" t="n">
        <v>251</v>
      </c>
      <c r="C92" s="2" t="n">
        <v>1</v>
      </c>
      <c r="D92" s="0" t="n">
        <v>3.27</v>
      </c>
      <c r="E92" s="0" t="n">
        <v>0.5</v>
      </c>
      <c r="F92" s="0" t="n">
        <v>3.27</v>
      </c>
      <c r="G92" s="0" t="n">
        <v>3.27</v>
      </c>
    </row>
    <row r="93" customFormat="false" ht="12.8" hidden="false" customHeight="false" outlineLevel="0" collapsed="false">
      <c r="A93" s="17" t="s">
        <v>62</v>
      </c>
      <c r="B93" s="14" t="n">
        <f aca="false">(B92-$B$132)/($B$131-$B$132)</f>
        <v>0.225287356321839</v>
      </c>
      <c r="C93" s="2" t="n">
        <v>100</v>
      </c>
      <c r="D93" s="0" t="n">
        <v>3.27</v>
      </c>
      <c r="E93" s="0" t="n">
        <v>3.29</v>
      </c>
      <c r="F93" s="0" t="n">
        <v>3.27</v>
      </c>
      <c r="G93" s="0" t="n">
        <v>3.27</v>
      </c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  <c r="D95" s="2" t="s">
        <v>51</v>
      </c>
      <c r="E95" s="2" t="s">
        <v>52</v>
      </c>
      <c r="F95" s="2" t="s">
        <v>53</v>
      </c>
      <c r="G95" s="2" t="s">
        <v>54</v>
      </c>
    </row>
    <row r="96" customFormat="false" ht="12.8" hidden="false" customHeight="false" outlineLevel="0" collapsed="false">
      <c r="A96" s="19"/>
      <c r="B96" s="2" t="s">
        <v>57</v>
      </c>
      <c r="C96" s="2" t="s">
        <v>58</v>
      </c>
      <c r="D96" s="2" t="s">
        <v>21</v>
      </c>
      <c r="E96" s="2" t="s">
        <v>37</v>
      </c>
      <c r="F96" s="2" t="s">
        <v>19</v>
      </c>
      <c r="G96" s="2" t="s">
        <v>23</v>
      </c>
    </row>
    <row r="97" customFormat="false" ht="12.8" hidden="false" customHeight="false" outlineLevel="0" collapsed="false">
      <c r="A97" s="19"/>
      <c r="B97" s="2" t="n">
        <v>250</v>
      </c>
      <c r="C97" s="2" t="n">
        <v>1</v>
      </c>
      <c r="D97" s="0" t="n">
        <v>2.94</v>
      </c>
      <c r="E97" s="0" t="n">
        <v>0.42</v>
      </c>
      <c r="F97" s="0" t="n">
        <v>3.27</v>
      </c>
      <c r="G97" s="0" t="n">
        <v>3.02</v>
      </c>
    </row>
    <row r="98" customFormat="false" ht="12.8" hidden="false" customHeight="false" outlineLevel="0" collapsed="false">
      <c r="A98" s="19" t="s">
        <v>62</v>
      </c>
      <c r="B98" s="14" t="n">
        <f aca="false">(B97-$B$132)/($B$131-$B$132)</f>
        <v>0.222988505747126</v>
      </c>
      <c r="C98" s="2" t="n">
        <v>100</v>
      </c>
      <c r="D98" s="0" t="n">
        <v>0.88</v>
      </c>
      <c r="E98" s="0" t="n">
        <v>2.51</v>
      </c>
      <c r="F98" s="0" t="n">
        <v>3.27</v>
      </c>
      <c r="G98" s="0" t="n">
        <v>1.59</v>
      </c>
    </row>
    <row r="99" customFormat="false" ht="12.8" hidden="false" customHeight="false" outlineLevel="0" collapsed="false">
      <c r="A99" s="19"/>
      <c r="C99" s="2"/>
      <c r="D99" s="2" t="s">
        <v>51</v>
      </c>
      <c r="E99" s="2" t="s">
        <v>52</v>
      </c>
      <c r="F99" s="2" t="s">
        <v>53</v>
      </c>
      <c r="G99" s="2" t="s">
        <v>54</v>
      </c>
    </row>
    <row r="100" customFormat="false" ht="12.8" hidden="false" customHeight="false" outlineLevel="0" collapsed="false">
      <c r="A100" s="19"/>
      <c r="B100" s="2" t="s">
        <v>57</v>
      </c>
      <c r="C100" s="2" t="s">
        <v>58</v>
      </c>
      <c r="D100" s="2" t="s">
        <v>21</v>
      </c>
      <c r="E100" s="2" t="s">
        <v>37</v>
      </c>
      <c r="F100" s="2" t="s">
        <v>19</v>
      </c>
      <c r="G100" s="2" t="s">
        <v>23</v>
      </c>
    </row>
    <row r="101" customFormat="false" ht="12.8" hidden="false" customHeight="false" outlineLevel="0" collapsed="false">
      <c r="A101" s="20"/>
      <c r="B101" s="2" t="n">
        <f aca="false">ROUND(4.36 * 20 +B118,0)</f>
        <v>240</v>
      </c>
      <c r="C101" s="2" t="n">
        <v>1</v>
      </c>
      <c r="D101" s="0" t="n">
        <v>2.94</v>
      </c>
      <c r="E101" s="0" t="n">
        <v>0.42</v>
      </c>
      <c r="F101" s="0" t="n">
        <v>3.27</v>
      </c>
      <c r="G101" s="0" t="n">
        <v>3.02</v>
      </c>
    </row>
    <row r="102" customFormat="false" ht="12.8" hidden="false" customHeight="false" outlineLevel="0" collapsed="false">
      <c r="A102" s="19"/>
      <c r="B102" s="14" t="n">
        <f aca="false">(B101-$B$132)/($B$131-$B$132)</f>
        <v>0.2</v>
      </c>
      <c r="C102" s="2" t="n">
        <v>50</v>
      </c>
      <c r="D102" s="0" t="n">
        <v>1.92</v>
      </c>
      <c r="E102" s="0" t="n">
        <v>1.46</v>
      </c>
      <c r="F102" s="0" t="n">
        <v>3.27</v>
      </c>
      <c r="G102" s="0" t="n">
        <v>2.31</v>
      </c>
    </row>
    <row r="103" customFormat="false" ht="12.8" hidden="false" customHeight="false" outlineLevel="0" collapsed="false">
      <c r="A103" s="19" t="s">
        <v>62</v>
      </c>
      <c r="C103" s="2" t="n">
        <v>100</v>
      </c>
      <c r="D103" s="0" t="n">
        <v>0.88</v>
      </c>
      <c r="E103" s="0" t="n">
        <v>2.51</v>
      </c>
      <c r="F103" s="0" t="n">
        <v>3.27</v>
      </c>
      <c r="G103" s="0" t="n">
        <v>1.59</v>
      </c>
    </row>
    <row r="104" customFormat="false" ht="12.8" hidden="false" customHeight="false" outlineLevel="0" collapsed="false">
      <c r="A104" s="19"/>
      <c r="C104" s="2"/>
      <c r="D104" s="2" t="s">
        <v>51</v>
      </c>
      <c r="E104" s="2" t="s">
        <v>52</v>
      </c>
      <c r="F104" s="2" t="s">
        <v>53</v>
      </c>
      <c r="G104" s="2" t="s">
        <v>54</v>
      </c>
    </row>
    <row r="105" customFormat="false" ht="12.8" hidden="false" customHeight="false" outlineLevel="0" collapsed="false">
      <c r="A105" s="19"/>
      <c r="B105" s="2" t="s">
        <v>57</v>
      </c>
      <c r="C105" s="2" t="s">
        <v>58</v>
      </c>
      <c r="D105" s="2" t="s">
        <v>21</v>
      </c>
      <c r="E105" s="2" t="s">
        <v>37</v>
      </c>
      <c r="F105" s="2" t="s">
        <v>19</v>
      </c>
      <c r="G105" s="2" t="s">
        <v>23</v>
      </c>
    </row>
    <row r="106" customFormat="false" ht="12.8" hidden="false" customHeight="false" outlineLevel="0" collapsed="false">
      <c r="A106" s="19"/>
      <c r="B106" s="2" t="n">
        <v>223</v>
      </c>
      <c r="C106" s="2" t="n">
        <v>1</v>
      </c>
      <c r="D106" s="0" t="n">
        <v>2.94</v>
      </c>
      <c r="E106" s="0" t="n">
        <v>0.42</v>
      </c>
      <c r="F106" s="0" t="n">
        <v>3.27</v>
      </c>
      <c r="G106" s="0" t="n">
        <v>3.02</v>
      </c>
    </row>
    <row r="107" customFormat="false" ht="12.8" hidden="false" customHeight="false" outlineLevel="0" collapsed="false">
      <c r="A107" s="19" t="s">
        <v>62</v>
      </c>
      <c r="B107" s="14" t="n">
        <f aca="false">(B106-$B$132)/($B$131-$B$132)</f>
        <v>0.160919540229885</v>
      </c>
      <c r="C107" s="2" t="n">
        <v>100</v>
      </c>
      <c r="D107" s="0" t="n">
        <v>0.88</v>
      </c>
      <c r="E107" s="0" t="n">
        <v>2.51</v>
      </c>
      <c r="F107" s="0" t="n">
        <v>3.27</v>
      </c>
      <c r="G107" s="0" t="n">
        <v>1.59</v>
      </c>
    </row>
    <row r="108" customFormat="false" ht="12.8" hidden="false" customHeight="false" outlineLevel="0" collapsed="false">
      <c r="C108" s="2"/>
      <c r="D108" s="2" t="s">
        <v>51</v>
      </c>
      <c r="E108" s="2" t="s">
        <v>52</v>
      </c>
      <c r="F108" s="2" t="s">
        <v>53</v>
      </c>
      <c r="G108" s="2" t="s">
        <v>54</v>
      </c>
    </row>
    <row r="109" customFormat="false" ht="12.8" hidden="false" customHeight="false" outlineLevel="0" collapsed="false">
      <c r="A109" s="21"/>
      <c r="B109" s="2" t="s">
        <v>57</v>
      </c>
      <c r="C109" s="2" t="s">
        <v>58</v>
      </c>
      <c r="D109" s="2" t="s">
        <v>21</v>
      </c>
      <c r="E109" s="2" t="s">
        <v>37</v>
      </c>
      <c r="F109" s="2" t="s">
        <v>19</v>
      </c>
      <c r="G109" s="2" t="s">
        <v>23</v>
      </c>
    </row>
    <row r="110" customFormat="false" ht="12.8" hidden="false" customHeight="false" outlineLevel="0" collapsed="false">
      <c r="A110" s="21"/>
      <c r="B110" s="2" t="n">
        <v>222</v>
      </c>
      <c r="C110" s="2" t="n">
        <v>1</v>
      </c>
      <c r="D110" s="0" t="n">
        <v>2.86</v>
      </c>
      <c r="E110" s="0" t="n">
        <v>0.37</v>
      </c>
      <c r="F110" s="0" t="n">
        <v>3.28</v>
      </c>
      <c r="G110" s="0" t="n">
        <v>2.97</v>
      </c>
    </row>
    <row r="111" customFormat="false" ht="12.8" hidden="false" customHeight="false" outlineLevel="0" collapsed="false">
      <c r="A111" s="21" t="s">
        <v>62</v>
      </c>
      <c r="B111" s="14" t="n">
        <f aca="false">(B110-$B$132)/($B$131-$B$132)</f>
        <v>0.158620689655172</v>
      </c>
      <c r="C111" s="2" t="n">
        <v>100</v>
      </c>
      <c r="D111" s="0" t="n">
        <v>0.01</v>
      </c>
      <c r="E111" s="0" t="n">
        <v>2</v>
      </c>
      <c r="F111" s="0" t="n">
        <v>3.28</v>
      </c>
      <c r="G111" s="0" t="n">
        <v>1.17</v>
      </c>
    </row>
    <row r="112" customFormat="false" ht="12.8" hidden="false" customHeight="false" outlineLevel="0" collapsed="false">
      <c r="A112" s="21"/>
      <c r="C112" s="2"/>
      <c r="D112" s="2" t="s">
        <v>51</v>
      </c>
      <c r="E112" s="2" t="s">
        <v>52</v>
      </c>
      <c r="F112" s="2" t="s">
        <v>53</v>
      </c>
      <c r="G112" s="2" t="s">
        <v>54</v>
      </c>
    </row>
    <row r="113" customFormat="false" ht="12.8" hidden="false" customHeight="false" outlineLevel="0" collapsed="false">
      <c r="A113" s="21"/>
      <c r="B113" s="2" t="s">
        <v>57</v>
      </c>
      <c r="C113" s="2" t="s">
        <v>58</v>
      </c>
      <c r="D113" s="2" t="s">
        <v>21</v>
      </c>
      <c r="E113" s="2" t="s">
        <v>37</v>
      </c>
      <c r="F113" s="2" t="s">
        <v>19</v>
      </c>
      <c r="G113" s="2" t="s">
        <v>23</v>
      </c>
    </row>
    <row r="114" customFormat="false" ht="12.8" hidden="false" customHeight="false" outlineLevel="0" collapsed="false">
      <c r="A114" s="21"/>
      <c r="B114" s="2" t="n">
        <v>187</v>
      </c>
      <c r="C114" s="2" t="n">
        <v>1</v>
      </c>
      <c r="D114" s="0" t="n">
        <v>2.86</v>
      </c>
      <c r="E114" s="0" t="n">
        <v>0.33</v>
      </c>
      <c r="F114" s="0" t="n">
        <v>3.27</v>
      </c>
      <c r="G114" s="0" t="n">
        <v>2.95</v>
      </c>
    </row>
    <row r="115" customFormat="false" ht="12.8" hidden="false" customHeight="false" outlineLevel="0" collapsed="false">
      <c r="A115" s="21" t="s">
        <v>62</v>
      </c>
      <c r="B115" s="14" t="n">
        <f aca="false">(B114-$B$132)/($B$131-$B$132)</f>
        <v>0.0781609195402299</v>
      </c>
      <c r="C115" s="2" t="n">
        <v>100</v>
      </c>
      <c r="D115" s="0" t="n">
        <v>0</v>
      </c>
      <c r="E115" s="0" t="n">
        <v>1.6</v>
      </c>
      <c r="F115" s="0" t="n">
        <v>3.27</v>
      </c>
      <c r="G115" s="0" t="n">
        <v>0.92</v>
      </c>
    </row>
    <row r="116" customFormat="false" ht="12.8" hidden="false" customHeight="false" outlineLevel="0" collapsed="false">
      <c r="A116" s="21"/>
      <c r="C116" s="2"/>
      <c r="D116" s="2" t="s">
        <v>51</v>
      </c>
      <c r="E116" s="2" t="s">
        <v>52</v>
      </c>
      <c r="F116" s="2" t="s">
        <v>53</v>
      </c>
      <c r="G116" s="2" t="s">
        <v>54</v>
      </c>
    </row>
    <row r="117" customFormat="false" ht="12.8" hidden="false" customHeight="false" outlineLevel="0" collapsed="false">
      <c r="A117" s="21"/>
      <c r="B117" s="2" t="s">
        <v>57</v>
      </c>
      <c r="C117" s="2" t="s">
        <v>58</v>
      </c>
      <c r="D117" s="2" t="s">
        <v>21</v>
      </c>
      <c r="E117" s="2" t="s">
        <v>37</v>
      </c>
      <c r="F117" s="2" t="s">
        <v>19</v>
      </c>
      <c r="G117" s="2" t="s">
        <v>23</v>
      </c>
    </row>
    <row r="118" customFormat="false" ht="12.8" hidden="false" customHeight="false" outlineLevel="0" collapsed="false">
      <c r="A118" s="22" t="s">
        <v>66</v>
      </c>
      <c r="B118" s="2" t="n">
        <f aca="false">B132</f>
        <v>153</v>
      </c>
      <c r="C118" s="2" t="n">
        <v>1</v>
      </c>
      <c r="D118" s="0" t="n">
        <v>2.86</v>
      </c>
      <c r="E118" s="0" t="n">
        <v>0.28</v>
      </c>
      <c r="F118" s="0" t="n">
        <v>3.27</v>
      </c>
      <c r="G118" s="0" t="n">
        <v>2.92</v>
      </c>
    </row>
    <row r="119" customFormat="false" ht="12.8" hidden="false" customHeight="false" outlineLevel="0" collapsed="false">
      <c r="A119" s="21"/>
      <c r="B119" s="14" t="n">
        <f aca="false">(B118-$B$132)/($B$131-$B$132)</f>
        <v>0</v>
      </c>
      <c r="C119" s="2" t="n">
        <v>10</v>
      </c>
      <c r="D119" s="0" t="n">
        <v>2.6</v>
      </c>
      <c r="E119" s="0" t="n">
        <v>0.36</v>
      </c>
      <c r="F119" s="0" t="n">
        <v>3.27</v>
      </c>
      <c r="G119" s="0" t="n">
        <v>2.71</v>
      </c>
    </row>
    <row r="120" customFormat="false" ht="12.8" hidden="false" customHeight="false" outlineLevel="0" collapsed="false">
      <c r="A120" s="21"/>
      <c r="C120" s="2" t="n">
        <v>20</v>
      </c>
      <c r="D120" s="0" t="n">
        <v>2.31</v>
      </c>
      <c r="E120" s="0" t="n">
        <v>0.44</v>
      </c>
      <c r="F120" s="0" t="n">
        <v>3.27</v>
      </c>
      <c r="G120" s="0" t="n">
        <v>2.48</v>
      </c>
    </row>
    <row r="121" customFormat="false" ht="12.8" hidden="false" customHeight="false" outlineLevel="0" collapsed="false">
      <c r="A121" s="21"/>
      <c r="C121" s="2" t="n">
        <v>30</v>
      </c>
      <c r="D121" s="0" t="n">
        <v>2.05</v>
      </c>
      <c r="E121" s="0" t="n">
        <v>0.51</v>
      </c>
      <c r="F121" s="0" t="n">
        <v>3.27</v>
      </c>
      <c r="G121" s="0" t="n">
        <v>2.27</v>
      </c>
    </row>
    <row r="122" customFormat="false" ht="12.8" hidden="false" customHeight="false" outlineLevel="0" collapsed="false">
      <c r="A122" s="21"/>
      <c r="C122" s="2" t="n">
        <v>40</v>
      </c>
      <c r="D122" s="0" t="n">
        <v>1.73</v>
      </c>
      <c r="E122" s="0" t="n">
        <v>0.6</v>
      </c>
      <c r="F122" s="0" t="n">
        <v>3.27</v>
      </c>
      <c r="G122" s="0" t="n">
        <v>2.02</v>
      </c>
    </row>
    <row r="123" customFormat="false" ht="12.8" hidden="false" customHeight="false" outlineLevel="0" collapsed="false">
      <c r="A123" s="21"/>
      <c r="C123" s="2" t="n">
        <v>50</v>
      </c>
      <c r="D123" s="0" t="n">
        <v>1.44</v>
      </c>
      <c r="E123" s="0" t="n">
        <v>0.69</v>
      </c>
      <c r="F123" s="0" t="n">
        <v>3.27</v>
      </c>
      <c r="G123" s="0" t="n">
        <v>1.78</v>
      </c>
    </row>
    <row r="124" customFormat="false" ht="12.8" hidden="false" customHeight="false" outlineLevel="0" collapsed="false">
      <c r="A124" s="21"/>
      <c r="C124" s="2" t="n">
        <v>60</v>
      </c>
      <c r="D124" s="0" t="n">
        <v>1.16</v>
      </c>
      <c r="E124" s="0" t="n">
        <v>0.77</v>
      </c>
      <c r="F124" s="0" t="n">
        <v>3.27</v>
      </c>
      <c r="G124" s="0" t="n">
        <v>1.55</v>
      </c>
    </row>
    <row r="125" customFormat="false" ht="12.8" hidden="false" customHeight="false" outlineLevel="0" collapsed="false">
      <c r="A125" s="21"/>
      <c r="C125" s="2" t="n">
        <v>70</v>
      </c>
      <c r="D125" s="0" t="n">
        <v>0.9</v>
      </c>
      <c r="E125" s="0" t="n">
        <v>0.84</v>
      </c>
      <c r="F125" s="0" t="n">
        <v>3.27</v>
      </c>
      <c r="G125" s="0" t="n">
        <v>1.34</v>
      </c>
    </row>
    <row r="126" customFormat="false" ht="12.8" hidden="false" customHeight="false" outlineLevel="0" collapsed="false">
      <c r="A126" s="21"/>
      <c r="C126" s="2" t="n">
        <v>80</v>
      </c>
      <c r="D126" s="0" t="n">
        <v>0.58</v>
      </c>
      <c r="E126" s="0" t="n">
        <v>0.93</v>
      </c>
      <c r="F126" s="0" t="n">
        <v>3.27</v>
      </c>
      <c r="G126" s="0" t="n">
        <v>1.08</v>
      </c>
    </row>
    <row r="127" customFormat="false" ht="12.8" hidden="false" customHeight="false" outlineLevel="0" collapsed="false">
      <c r="A127" s="21"/>
      <c r="C127" s="2" t="n">
        <v>90</v>
      </c>
      <c r="D127" s="0" t="n">
        <v>0.3</v>
      </c>
      <c r="E127" s="0" t="n">
        <v>1.01</v>
      </c>
      <c r="F127" s="0" t="n">
        <v>3.27</v>
      </c>
      <c r="G127" s="0" t="n">
        <v>0.85</v>
      </c>
    </row>
    <row r="128" customFormat="false" ht="12.8" hidden="false" customHeight="false" outlineLevel="0" collapsed="false">
      <c r="A128" s="21"/>
      <c r="C128" s="2" t="n">
        <v>100</v>
      </c>
      <c r="D128" s="0" t="n">
        <v>0</v>
      </c>
      <c r="E128" s="0" t="n">
        <v>1.1</v>
      </c>
      <c r="F128" s="0" t="n">
        <v>3.27</v>
      </c>
      <c r="G128" s="0" t="n">
        <v>0.62</v>
      </c>
    </row>
    <row r="130" customFormat="false" ht="12.8" hidden="false" customHeight="false" outlineLevel="0" collapsed="false">
      <c r="A130" s="2" t="s">
        <v>67</v>
      </c>
    </row>
    <row r="131" customFormat="false" ht="12.8" hidden="false" customHeight="false" outlineLevel="0" collapsed="false">
      <c r="A131" s="0" t="s">
        <v>68</v>
      </c>
      <c r="B131" s="0" t="n">
        <v>588</v>
      </c>
    </row>
    <row r="132" customFormat="false" ht="12.8" hidden="false" customHeight="false" outlineLevel="0" collapsed="false">
      <c r="A132" s="0" t="s">
        <v>69</v>
      </c>
      <c r="B132" s="0" t="n">
        <v>153</v>
      </c>
    </row>
    <row r="133" customFormat="false" ht="12.8" hidden="false" customHeight="false" outlineLevel="0" collapsed="false">
      <c r="A133" s="0" t="s">
        <v>70</v>
      </c>
      <c r="B133" s="0" t="n">
        <f aca="false">(B131-B132)/4</f>
        <v>108.75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4.64"/>
    <col collapsed="false" customWidth="true" hidden="false" outlineLevel="0" max="3" min="3" style="0" width="18.17"/>
  </cols>
  <sheetData>
    <row r="1" customFormat="false" ht="12.8" hidden="false" customHeight="false" outlineLevel="0" collapsed="false">
      <c r="A1" s="2" t="s">
        <v>71</v>
      </c>
      <c r="B1" s="2"/>
      <c r="C1" s="2"/>
    </row>
    <row r="2" customFormat="false" ht="12.8" hidden="false" customHeight="false" outlineLevel="0" collapsed="false">
      <c r="A2" s="2"/>
      <c r="B2" s="2"/>
      <c r="C2" s="2"/>
    </row>
    <row r="3" customFormat="false" ht="12.8" hidden="false" customHeight="false" outlineLevel="0" collapsed="false">
      <c r="A3" s="2" t="s">
        <v>58</v>
      </c>
      <c r="B3" s="2" t="s">
        <v>72</v>
      </c>
      <c r="C3" s="2" t="s">
        <v>73</v>
      </c>
    </row>
    <row r="4" customFormat="false" ht="12.8" hidden="false" customHeight="false" outlineLevel="0" collapsed="false">
      <c r="A4" s="0" t="n">
        <v>1</v>
      </c>
      <c r="B4" s="23" t="n">
        <v>0.011765</v>
      </c>
      <c r="C4" s="23" t="n">
        <v>4E-006</v>
      </c>
    </row>
    <row r="5" customFormat="false" ht="12.8" hidden="false" customHeight="false" outlineLevel="0" collapsed="false">
      <c r="A5" s="0" t="n">
        <v>19</v>
      </c>
      <c r="B5" s="23" t="n">
        <v>0.188235</v>
      </c>
      <c r="C5" s="23" t="n">
        <v>0.009315</v>
      </c>
    </row>
    <row r="6" customFormat="false" ht="12.8" hidden="false" customHeight="false" outlineLevel="0" collapsed="false">
      <c r="A6" s="0" t="n">
        <v>20</v>
      </c>
      <c r="B6" s="0" t="n">
        <v>0.2</v>
      </c>
      <c r="C6" s="23" t="n">
        <v>0.011038</v>
      </c>
      <c r="D6" s="0" t="s">
        <v>74</v>
      </c>
    </row>
    <row r="7" customFormat="false" ht="12.8" hidden="false" customHeight="false" outlineLevel="0" collapsed="false">
      <c r="A7" s="0" t="n">
        <v>30</v>
      </c>
      <c r="B7" s="23" t="n">
        <v>0.298039</v>
      </c>
      <c r="C7" s="23" t="n">
        <v>0.033726</v>
      </c>
    </row>
    <row r="8" customFormat="false" ht="12.8" hidden="false" customHeight="false" outlineLevel="0" collapsed="false">
      <c r="A8" s="0" t="n">
        <v>40</v>
      </c>
      <c r="B8" s="0" t="n">
        <v>0.4</v>
      </c>
      <c r="C8" s="23" t="n">
        <v>0.076872</v>
      </c>
    </row>
    <row r="9" customFormat="false" ht="12.8" hidden="false" customHeight="false" outlineLevel="0" collapsed="false">
      <c r="A9" s="0" t="n">
        <v>50</v>
      </c>
      <c r="B9" s="23" t="n">
        <v>0.501961</v>
      </c>
      <c r="C9" s="23" t="n">
        <v>0.14517</v>
      </c>
    </row>
    <row r="10" customFormat="false" ht="12.8" hidden="false" customHeight="false" outlineLevel="0" collapsed="false">
      <c r="A10" s="0" t="n">
        <v>60</v>
      </c>
      <c r="B10" s="0" t="n">
        <v>0.6</v>
      </c>
      <c r="C10" s="23" t="n">
        <v>0.239234</v>
      </c>
    </row>
    <row r="11" customFormat="false" ht="12.8" hidden="false" customHeight="false" outlineLevel="0" collapsed="false">
      <c r="A11" s="0" t="n">
        <v>70</v>
      </c>
      <c r="B11" s="23" t="n">
        <v>0.698039</v>
      </c>
      <c r="C11" s="23" t="n">
        <v>0.36548</v>
      </c>
    </row>
    <row r="12" customFormat="false" ht="12.8" hidden="false" customHeight="false" outlineLevel="0" collapsed="false">
      <c r="A12" s="0" t="n">
        <v>80</v>
      </c>
      <c r="B12" s="0" t="n">
        <v>0.8</v>
      </c>
      <c r="C12" s="23" t="n">
        <v>0.535367</v>
      </c>
    </row>
    <row r="13" customFormat="false" ht="12.8" hidden="false" customHeight="false" outlineLevel="0" collapsed="false">
      <c r="A13" s="0" t="n">
        <v>90</v>
      </c>
      <c r="B13" s="23" t="n">
        <v>0.901961</v>
      </c>
      <c r="C13" s="23" t="n">
        <v>0.749075</v>
      </c>
    </row>
    <row r="14" customFormat="false" ht="12.8" hidden="false" customHeight="false" outlineLevel="0" collapsed="false">
      <c r="A14" s="0" t="n">
        <v>100</v>
      </c>
      <c r="B14" s="0" t="n">
        <v>1</v>
      </c>
      <c r="C14" s="0" t="n">
        <v>1</v>
      </c>
    </row>
    <row r="16" customFormat="false" ht="12.8" hidden="false" customHeight="false" outlineLevel="0" collapsed="false">
      <c r="A16" s="0" t="s">
        <v>75</v>
      </c>
    </row>
    <row r="17" customFormat="false" ht="12.8" hidden="false" customHeight="false" outlineLevel="0" collapsed="false">
      <c r="A17" s="0" t="s">
        <v>76</v>
      </c>
    </row>
    <row r="18" customFormat="false" ht="12.8" hidden="false" customHeight="false" outlineLevel="0" collapsed="false">
      <c r="A18" s="0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78</v>
      </c>
      <c r="B1" s="2"/>
    </row>
    <row r="2" customFormat="false" ht="12.8" hidden="false" customHeight="false" outlineLevel="0" collapsed="false">
      <c r="A2" s="2"/>
      <c r="B2" s="2"/>
    </row>
    <row r="3" customFormat="false" ht="12.8" hidden="false" customHeight="false" outlineLevel="0" collapsed="false">
      <c r="A3" s="2" t="s">
        <v>59</v>
      </c>
      <c r="B3" s="2" t="s">
        <v>79</v>
      </c>
    </row>
    <row r="4" customFormat="false" ht="12.8" hidden="false" customHeight="false" outlineLevel="0" collapsed="false">
      <c r="A4" s="0" t="n">
        <f aca="false">'Detailed white light'!B3</f>
        <v>588</v>
      </c>
      <c r="B4" s="0" t="n">
        <f aca="false">'Detailed white light'!D3</f>
        <v>2.97</v>
      </c>
    </row>
    <row r="5" customFormat="false" ht="12.8" hidden="false" customHeight="false" outlineLevel="0" collapsed="false">
      <c r="A5" s="0" t="n">
        <f aca="false">'Detailed white light'!B16</f>
        <v>479</v>
      </c>
      <c r="B5" s="0" t="n">
        <f aca="false">'Detailed white light'!D16</f>
        <v>2.94</v>
      </c>
    </row>
    <row r="6" customFormat="false" ht="12.8" hidden="false" customHeight="false" outlineLevel="0" collapsed="false">
      <c r="A6" s="0" t="n">
        <f aca="false">'Detailed white light'!B29</f>
        <v>420</v>
      </c>
      <c r="B6" s="0" t="n">
        <f aca="false">'Detailed white light'!D29</f>
        <v>2.92</v>
      </c>
    </row>
    <row r="7" customFormat="false" ht="12.8" hidden="false" customHeight="false" outlineLevel="0" collapsed="false">
      <c r="A7" s="0" t="n">
        <f aca="false">'Detailed white light'!B33</f>
        <v>371</v>
      </c>
      <c r="B7" s="0" t="n">
        <f aca="false">'Detailed white light'!D33</f>
        <v>2.9</v>
      </c>
    </row>
    <row r="8" customFormat="false" ht="12.8" hidden="false" customHeight="false" outlineLevel="0" collapsed="false">
      <c r="A8" s="0" t="n">
        <f aca="false">'Detailed white light'!B46</f>
        <v>370</v>
      </c>
      <c r="B8" s="0" t="n">
        <f aca="false">'Detailed white light'!D46</f>
        <v>2.9</v>
      </c>
    </row>
    <row r="9" customFormat="false" ht="12.8" hidden="false" customHeight="false" outlineLevel="0" collapsed="false">
      <c r="A9" s="0" t="n">
        <f aca="false">'Detailed white light'!B50</f>
        <v>334</v>
      </c>
      <c r="B9" s="0" t="n">
        <f aca="false">'Detailed white light'!D50</f>
        <v>2.9</v>
      </c>
    </row>
    <row r="10" customFormat="false" ht="12.8" hidden="false" customHeight="false" outlineLevel="0" collapsed="false">
      <c r="A10" s="0" t="n">
        <f aca="false">'Detailed white light'!B54</f>
        <v>333</v>
      </c>
      <c r="B10" s="0" t="n">
        <f aca="false">'Detailed white light'!D54</f>
        <v>2.96</v>
      </c>
    </row>
    <row r="11" customFormat="false" ht="12.8" hidden="false" customHeight="false" outlineLevel="0" collapsed="false">
      <c r="A11" s="0" t="n">
        <f aca="false">'Detailed white light'!B58</f>
        <v>313</v>
      </c>
      <c r="B11" s="0" t="n">
        <f aca="false">'Detailed white light'!D58</f>
        <v>2.96</v>
      </c>
    </row>
    <row r="12" customFormat="false" ht="12.8" hidden="false" customHeight="false" outlineLevel="0" collapsed="false">
      <c r="A12" s="0" t="n">
        <f aca="false">'Detailed white light'!B62</f>
        <v>312</v>
      </c>
      <c r="B12" s="0" t="n">
        <f aca="false">'Detailed white light'!D62</f>
        <v>3.27</v>
      </c>
    </row>
    <row r="13" customFormat="false" ht="12.8" hidden="false" customHeight="false" outlineLevel="0" collapsed="false">
      <c r="A13" s="0" t="n">
        <f aca="false">'Detailed white light'!B66</f>
        <v>284</v>
      </c>
      <c r="B13" s="0" t="n">
        <f aca="false">'Detailed white light'!D66</f>
        <v>3.27</v>
      </c>
    </row>
    <row r="14" customFormat="false" ht="12.8" hidden="false" customHeight="false" outlineLevel="0" collapsed="false">
      <c r="A14" s="0" t="n">
        <f aca="false">'Detailed white light'!B79</f>
        <v>262</v>
      </c>
      <c r="B14" s="0" t="n">
        <f aca="false">'Detailed white light'!D79</f>
        <v>3.27</v>
      </c>
    </row>
    <row r="15" customFormat="false" ht="12.8" hidden="false" customHeight="false" outlineLevel="0" collapsed="false">
      <c r="A15" s="0" t="n">
        <f aca="false">'Detailed white light'!B92</f>
        <v>251</v>
      </c>
      <c r="B15" s="0" t="n">
        <f aca="false">'Detailed white light'!D92</f>
        <v>3.27</v>
      </c>
    </row>
    <row r="16" customFormat="false" ht="12.8" hidden="false" customHeight="false" outlineLevel="0" collapsed="false">
      <c r="A16" s="0" t="n">
        <f aca="false">'Detailed white light'!B97</f>
        <v>250</v>
      </c>
      <c r="B16" s="0" t="n">
        <f aca="false">'Detailed white light'!D97</f>
        <v>2.94</v>
      </c>
    </row>
    <row r="17" customFormat="false" ht="12.8" hidden="false" customHeight="false" outlineLevel="0" collapsed="false">
      <c r="A17" s="0" t="n">
        <f aca="false">'Detailed white light'!B101</f>
        <v>240</v>
      </c>
      <c r="B17" s="0" t="n">
        <f aca="false">'Detailed white light'!D101</f>
        <v>2.94</v>
      </c>
    </row>
    <row r="18" customFormat="false" ht="12.8" hidden="false" customHeight="false" outlineLevel="0" collapsed="false">
      <c r="A18" s="0" t="n">
        <f aca="false">'Detailed white light'!B106</f>
        <v>223</v>
      </c>
      <c r="B18" s="0" t="n">
        <f aca="false">'Detailed white light'!D106</f>
        <v>2.94</v>
      </c>
    </row>
    <row r="19" customFormat="false" ht="12.8" hidden="false" customHeight="false" outlineLevel="0" collapsed="false">
      <c r="A19" s="0" t="n">
        <f aca="false">'Detailed white light'!B110</f>
        <v>222</v>
      </c>
      <c r="B19" s="0" t="n">
        <f aca="false">'Detailed white light'!D110</f>
        <v>2.86</v>
      </c>
    </row>
    <row r="20" customFormat="false" ht="12.8" hidden="false" customHeight="false" outlineLevel="0" collapsed="false">
      <c r="A20" s="0" t="n">
        <f aca="false">'Detailed white light'!B114</f>
        <v>187</v>
      </c>
      <c r="B20" s="0" t="n">
        <f aca="false">'Detailed white light'!D114</f>
        <v>2.86</v>
      </c>
    </row>
    <row r="21" customFormat="false" ht="12.8" hidden="false" customHeight="false" outlineLevel="0" collapsed="false">
      <c r="A21" s="0" t="n">
        <f aca="false">'Detailed white light'!B118</f>
        <v>153</v>
      </c>
      <c r="B21" s="0" t="n">
        <f aca="false">'Detailed white light'!D118</f>
        <v>2.86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2180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2021-03-02T23:29:17Z</dcterms:created>
  <dc:creator/>
  <dc:description/>
  <dc:language>en-US</dc:language>
  <cp:lastModifiedBy/>
  <dcterms:modified xsi:type="dcterms:W3CDTF">2021-03-06T04:34:04Z</dcterms:modified>
  <cp:revision>43</cp:revision>
  <dc:subject/>
  <dc:title/>
</cp:coreProperties>
</file>