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G406\Downloads\"/>
    </mc:Choice>
  </mc:AlternateContent>
  <xr:revisionPtr revIDLastSave="0" documentId="13_ncr:1_{75E6DCEE-C7E8-4586-8738-98891F30432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rmato descripción HU" sheetId="1" r:id="rId1"/>
    <sheet name="Historia de Usuar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/6vPIviJPFrN6TLB5bKIb/0uhzg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<sst xmlns="http://schemas.openxmlformats.org/spreadsheetml/2006/main" count="74" uniqueCount="61">
  <si>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</si>
  <si>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</si>
  <si>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</si>
  <si>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</si>
  <si>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</si>
  <si>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</si>
  <si>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</si>
  <si>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</si>
  <si>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</si>
  <si>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</si>
  <si>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</si>
  <si>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</si>
  <si>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</si>
  <si>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</si>
  <si>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</si>
  <si>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</si>
  <si>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No iniciado</t>
  </si>
  <si>
    <t>Alta</t>
  </si>
  <si>
    <t>Baja</t>
  </si>
  <si>
    <t xml:space="preserve">Media </t>
  </si>
  <si>
    <t>En proceso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</si>
  <si>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</si>
  <si>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</si>
  <si>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</si>
  <si>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</si>
  <si>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</si>
  <si>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</si>
  <si>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</si>
  <si>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</si>
  <si>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</si>
  <si>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</si>
  <si>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</si>
  <si>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REQ002</t>
  </si>
  <si>
    <t>REQ003</t>
  </si>
  <si>
    <t>Control de usuarios</t>
  </si>
  <si>
    <t xml:space="preserve">Registro de pagos </t>
  </si>
  <si>
    <t>Reporteria</t>
  </si>
  <si>
    <t>controlar el acceso a usuarios permitidos</t>
  </si>
  <si>
    <t>para tener una mayor seguridad del sistema</t>
  </si>
  <si>
    <t>todos los usuarios</t>
  </si>
  <si>
    <t>4 semanas</t>
  </si>
  <si>
    <t>creando un sistema de acceso a usuarios con sus credenciales para drindar una mayor seguridad</t>
  </si>
  <si>
    <t>Carlos Paillacho</t>
  </si>
  <si>
    <t>control de acceso</t>
  </si>
  <si>
    <t xml:space="preserve">Entrada de las credenciales de cada usuario dependio de su rol adquire mas control de la informacion </t>
  </si>
  <si>
    <t xml:space="preserve">Un mejor control de pagos </t>
  </si>
  <si>
    <t>condomino,  tesorero</t>
  </si>
  <si>
    <t>registro de pago por parte del condomino y la verficacion del tesorero</t>
  </si>
  <si>
    <t>David Sigsi</t>
  </si>
  <si>
    <t>5 semanas</t>
  </si>
  <si>
    <t>registros de pagos</t>
  </si>
  <si>
    <t xml:space="preserve">verificar que el pago este hecho </t>
  </si>
  <si>
    <t>para asegurar la trasferencia o el pago hecho</t>
  </si>
  <si>
    <t>condomino</t>
  </si>
  <si>
    <t xml:space="preserve">con un sistema de notifiaciones para el rol del condomino por medio de correo </t>
  </si>
  <si>
    <t>Diferentes roles para ols usuarios :tesorero, administrador,super usuario   condomino</t>
  </si>
  <si>
    <t>esto se realiza para la verifiacion del pago por parte del tesorero para los condomino</t>
  </si>
  <si>
    <t>reporte de pagos</t>
  </si>
  <si>
    <t>Registro de pago por parte del condomino y la verficacion del tesorero</t>
  </si>
  <si>
    <t xml:space="preserve">llevar un control mas preciso de las alicuotas/alquileres de espacio dentro del conjunto  </t>
  </si>
  <si>
    <t xml:space="preserve">creando un espacio  de alicuotas o de alquier de algun espacio para facilitar el registro y manejo de información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</si>
</sst>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9" x14ac:knownFonts="1">
    <font>
      <sz val="11"/>
      <color theme="1"/>
      <name val="Arial"/>
    </font>
    <font>
      <sz val="11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8"/>
      <name val="Arial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i/>
      <u/>
      <sz val="16"/>
      <color theme="1"/>
      <name val="Calibri"/>
      <family val="2"/>
    </font>
    <font>
      <u/>
      <sz val="11"/>
      <color theme="1"/>
      <name val="Arial"/>
      <family val="2"/>
    </font>
    <font>
      <sz val="12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vertical="center"/>
    </xf>
    <xf numFmtId="0" fontId="0" fillId="3" borderId="7" xfId="0" applyFill="1" applyBorder="1"/>
    <xf numFmtId="0" fontId="11" fillId="5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/>
    </xf>
    <xf numFmtId="0" fontId="1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3" borderId="22" xfId="0" applyFill="1" applyBorder="1"/>
    <xf numFmtId="0" fontId="0" fillId="3" borderId="23" xfId="0" applyFill="1" applyBorder="1"/>
    <xf numFmtId="0" fontId="0" fillId="3" borderId="24" xfId="0" applyFill="1" applyBorder="1"/>
    <xf numFmtId="0" fontId="0" fillId="3" borderId="9" xfId="0" applyFill="1" applyBorder="1"/>
    <xf numFmtId="0" fontId="6" fillId="3" borderId="11" xfId="0" applyFont="1" applyFill="1" applyBorder="1" applyAlignment="1">
      <alignment horizontal="left" vertical="center" wrapText="1"/>
    </xf>
    <xf numFmtId="0" fontId="1" fillId="3" borderId="11" xfId="0" applyFont="1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3" xfId="0" applyFill="1" applyBorder="1"/>
    <xf numFmtId="0" fontId="0" fillId="3" borderId="14" xfId="0" applyFill="1" applyBorder="1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15" fillId="0" borderId="25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5" xfId="0" applyFont="1" applyBorder="1" applyAlignment="1">
      <alignment horizontal="center" vertical="center"/>
    </xf>
    <xf numFmtId="14" fontId="4" fillId="0" borderId="25" xfId="0" applyNumberFormat="1" applyFont="1" applyBorder="1" applyAlignment="1">
      <alignment horizontal="center" vertical="center" wrapText="1"/>
    </xf>
    <xf numFmtId="14" fontId="15" fillId="0" borderId="25" xfId="0" applyNumberFormat="1" applyFont="1" applyBorder="1" applyAlignment="1">
      <alignment horizontal="center" vertical="center" wrapText="1"/>
    </xf>
    <xf numFmtId="14" fontId="15" fillId="0" borderId="2" xfId="0" applyNumberFormat="1" applyFont="1" applyBorder="1" applyAlignment="1">
      <alignment horizontal="center" vertical="center" wrapText="1"/>
    </xf>
    <xf numFmtId="164" fontId="15" fillId="0" borderId="26" xfId="0" applyNumberFormat="1" applyFont="1" applyBorder="1" applyAlignment="1">
      <alignment horizontal="center" vertical="center" wrapText="1"/>
    </xf>
    <xf numFmtId="14" fontId="14" fillId="0" borderId="25" xfId="0" applyNumberFormat="1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14" fontId="15" fillId="0" borderId="26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9" fillId="6" borderId="8" xfId="0" applyFont="1" applyFill="1" applyBorder="1" applyAlignment="1">
      <alignment horizontal="center" vertical="center"/>
    </xf>
    <xf numFmtId="0" fontId="8" fillId="0" borderId="12" xfId="0" applyFont="1" applyBorder="1"/>
    <xf numFmtId="0" fontId="8" fillId="0" borderId="15" xfId="0" applyFont="1" applyBorder="1"/>
    <xf numFmtId="0" fontId="12" fillId="7" borderId="9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22" xfId="0" applyFont="1" applyBorder="1"/>
    <xf numFmtId="0" fontId="8" fillId="0" borderId="24" xfId="0" applyFont="1" applyBorder="1"/>
    <xf numFmtId="0" fontId="9" fillId="4" borderId="9" xfId="0" applyFont="1" applyFill="1" applyBorder="1" applyAlignment="1">
      <alignment horizontal="center" vertical="center"/>
    </xf>
    <xf numFmtId="0" fontId="8" fillId="0" borderId="13" xfId="0" applyFont="1" applyBorder="1"/>
    <xf numFmtId="0" fontId="8" fillId="0" borderId="14" xfId="0" applyFont="1" applyBorder="1"/>
    <xf numFmtId="0" fontId="1" fillId="5" borderId="9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wrapText="1"/>
    </xf>
    <xf numFmtId="0" fontId="8" fillId="0" borderId="10" xfId="0" applyFont="1" applyBorder="1" applyAlignment="1">
      <alignment wrapText="1"/>
    </xf>
    <xf numFmtId="0" fontId="8" fillId="0" borderId="13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14" xfId="0" applyFont="1" applyBorder="1" applyAlignment="1">
      <alignment wrapText="1"/>
    </xf>
    <xf numFmtId="0" fontId="8" fillId="0" borderId="22" xfId="0" applyFont="1" applyBorder="1" applyAlignment="1">
      <alignment wrapText="1"/>
    </xf>
    <xf numFmtId="0" fontId="8" fillId="0" borderId="23" xfId="0" applyFont="1" applyBorder="1" applyAlignment="1">
      <alignment wrapText="1"/>
    </xf>
    <xf numFmtId="0" fontId="8" fillId="0" borderId="24" xfId="0" applyFont="1" applyBorder="1" applyAlignment="1">
      <alignment wrapText="1"/>
    </xf>
    <xf numFmtId="0" fontId="7" fillId="3" borderId="3" xfId="0" applyFont="1" applyFill="1" applyBorder="1" applyAlignment="1">
      <alignment horizontal="center" vertical="center" wrapText="1"/>
    </xf>
    <xf numFmtId="0" fontId="8" fillId="0" borderId="4" xfId="0" applyFont="1" applyBorder="1"/>
    <xf numFmtId="0" fontId="8" fillId="0" borderId="5" xfId="0" applyFont="1" applyBorder="1"/>
    <xf numFmtId="0" fontId="9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8" fillId="0" borderId="11" xfId="0" applyFont="1" applyBorder="1"/>
    <xf numFmtId="0" fontId="0" fillId="0" borderId="0" xfId="0"/>
    <xf numFmtId="0" fontId="8" fillId="0" borderId="23" xfId="0" applyFont="1" applyBorder="1"/>
    <xf numFmtId="0" fontId="11" fillId="2" borderId="16" xfId="0" applyFont="1" applyFill="1" applyBorder="1" applyAlignment="1">
      <alignment horizontal="center" vertical="center"/>
    </xf>
    <xf numFmtId="0" fontId="8" fillId="0" borderId="17" xfId="0" applyFont="1" applyBorder="1"/>
    <xf numFmtId="0" fontId="8" fillId="0" borderId="18" xfId="0" applyFont="1" applyBorder="1"/>
    <xf numFmtId="0" fontId="8" fillId="0" borderId="19" xfId="0" applyFont="1" applyBorder="1"/>
    <xf numFmtId="0" fontId="8" fillId="0" borderId="20" xfId="0" applyFont="1" applyBorder="1"/>
    <xf numFmtId="0" fontId="8" fillId="0" borderId="21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1"/>
  <sheetViews>
    <sheetView showGridLines="0" tabSelected="1" topLeftCell="C1" zoomScale="115" zoomScaleNormal="115" workbookViewId="0">
      <selection activeCell="G7" sqref="G7"/>
    </sheetView>
  </sheetViews>
  <sheetFormatPr baseColWidth="10" defaultColWidth="12.625" defaultRowHeight="15" customHeight="1" x14ac:dyDescent="0.2"/>
  <cols>
    <col min="1" max="1" width="4.625" customWidth="1"/>
    <col min="2" max="2" width="8.125" customWidth="1"/>
    <col min="3" max="5" width="20.625" customWidth="1"/>
    <col min="6" max="6" width="10.625" customWidth="1"/>
    <col min="7" max="7" width="32.5" customWidth="1"/>
    <col min="8" max="12" width="10.625" customWidth="1"/>
    <col min="13" max="13" width="32.5" customWidth="1"/>
    <col min="14" max="15" width="20.625" customWidth="1"/>
    <col min="16" max="26" width="9.375" customWidth="1"/>
  </cols>
  <sheetData>
    <row r="1" spans="1:26" x14ac:dyDescent="0.25">
      <c r="I1" s="1"/>
      <c r="J1" s="1"/>
      <c r="K1" s="2"/>
      <c r="L1" s="3"/>
    </row>
    <row r="2" spans="1:26" x14ac:dyDescent="0.25">
      <c r="I2" s="1"/>
      <c r="J2" s="1"/>
      <c r="K2" s="2"/>
      <c r="L2" s="3"/>
    </row>
    <row r="3" spans="1:26" ht="45" customHeight="1" x14ac:dyDescent="0.2">
      <c r="B3" s="57" t="s">
        <v>0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</row>
    <row r="4" spans="1:26" ht="5.25" customHeight="1" x14ac:dyDescent="0.25">
      <c r="H4" s="4"/>
      <c r="I4" s="1"/>
      <c r="J4" s="1"/>
      <c r="K4" s="2"/>
      <c r="L4" s="3"/>
    </row>
    <row r="5" spans="1:26" ht="78.75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1:26" ht="72" customHeight="1" x14ac:dyDescent="0.2">
      <c r="B6" s="34" t="s">
        <v>15</v>
      </c>
      <c r="C6" s="53" t="s">
        <v>34</v>
      </c>
      <c r="D6" s="38" t="s">
        <v>37</v>
      </c>
      <c r="E6" s="38" t="s">
        <v>38</v>
      </c>
      <c r="F6" s="38" t="s">
        <v>39</v>
      </c>
      <c r="G6" s="38" t="s">
        <v>41</v>
      </c>
      <c r="H6" s="38" t="s">
        <v>42</v>
      </c>
      <c r="I6" s="38" t="s">
        <v>40</v>
      </c>
      <c r="J6" s="32">
        <v>45672</v>
      </c>
      <c r="K6" s="39" t="s">
        <v>19</v>
      </c>
      <c r="L6" s="42" t="s">
        <v>20</v>
      </c>
      <c r="M6" s="55" t="s">
        <v>44</v>
      </c>
      <c r="N6" s="38" t="s">
        <v>55</v>
      </c>
      <c r="O6" s="38" t="s">
        <v>43</v>
      </c>
    </row>
    <row r="7" spans="1:26" ht="72" customHeight="1" x14ac:dyDescent="0.2">
      <c r="B7" s="51" t="s">
        <v>32</v>
      </c>
      <c r="C7" s="54" t="s">
        <v>35</v>
      </c>
      <c r="D7" s="37" t="s">
        <v>45</v>
      </c>
      <c r="E7" s="37" t="s">
        <v>59</v>
      </c>
      <c r="F7" s="37" t="s">
        <v>46</v>
      </c>
      <c r="G7" s="37" t="s">
        <v>60</v>
      </c>
      <c r="H7" s="37" t="s">
        <v>48</v>
      </c>
      <c r="I7" s="37" t="s">
        <v>49</v>
      </c>
      <c r="J7" s="56">
        <v>45679</v>
      </c>
      <c r="K7" s="31" t="s">
        <v>19</v>
      </c>
      <c r="L7" s="41" t="s">
        <v>20</v>
      </c>
      <c r="M7" s="37" t="s">
        <v>47</v>
      </c>
      <c r="N7" s="36"/>
      <c r="O7" s="37" t="s">
        <v>50</v>
      </c>
    </row>
    <row r="8" spans="1:26" ht="66" customHeight="1" x14ac:dyDescent="0.2">
      <c r="A8" s="7"/>
      <c r="B8" s="52" t="s">
        <v>33</v>
      </c>
      <c r="C8" s="36" t="s">
        <v>36</v>
      </c>
      <c r="D8" s="36" t="s">
        <v>51</v>
      </c>
      <c r="E8" s="36" t="s">
        <v>52</v>
      </c>
      <c r="F8" s="37" t="s">
        <v>53</v>
      </c>
      <c r="G8" s="36" t="s">
        <v>54</v>
      </c>
      <c r="H8" s="36" t="s">
        <v>48</v>
      </c>
      <c r="I8" s="36" t="s">
        <v>49</v>
      </c>
      <c r="J8" s="56">
        <v>45679</v>
      </c>
      <c r="K8" s="31" t="s">
        <v>17</v>
      </c>
      <c r="L8" s="42" t="s">
        <v>16</v>
      </c>
      <c r="M8" s="36" t="s">
        <v>58</v>
      </c>
      <c r="N8" s="36" t="s">
        <v>56</v>
      </c>
      <c r="O8" s="36" t="s">
        <v>57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66" customHeight="1" x14ac:dyDescent="0.2">
      <c r="B9" s="30"/>
      <c r="C9" s="36"/>
      <c r="D9" s="36"/>
      <c r="E9" s="36"/>
      <c r="F9" s="37"/>
      <c r="G9" s="36"/>
      <c r="H9" s="36"/>
      <c r="I9" s="36"/>
      <c r="J9" s="37"/>
      <c r="K9" s="31"/>
      <c r="L9" s="36"/>
      <c r="M9" s="36"/>
      <c r="N9" s="36"/>
      <c r="O9" s="36"/>
    </row>
    <row r="10" spans="1:26" ht="66" customHeight="1" x14ac:dyDescent="0.2">
      <c r="B10" s="30"/>
      <c r="C10" s="36"/>
      <c r="D10" s="36"/>
      <c r="E10" s="36"/>
      <c r="F10" s="43"/>
      <c r="G10" s="36"/>
      <c r="H10" s="36"/>
      <c r="I10" s="36"/>
      <c r="J10" s="47"/>
      <c r="K10" s="31"/>
      <c r="L10" s="36"/>
      <c r="M10" s="36"/>
      <c r="N10" s="36"/>
      <c r="O10" s="36"/>
    </row>
    <row r="11" spans="1:26" ht="78" customHeight="1" x14ac:dyDescent="0.2">
      <c r="B11" s="35"/>
      <c r="C11" s="42"/>
      <c r="D11" s="42"/>
      <c r="E11" s="42"/>
      <c r="F11" s="42"/>
      <c r="G11" s="42"/>
      <c r="H11" s="42"/>
      <c r="I11" s="42"/>
      <c r="J11" s="46"/>
      <c r="K11" s="31"/>
      <c r="L11" s="42"/>
      <c r="M11" s="42"/>
      <c r="N11" s="42"/>
      <c r="O11" s="42"/>
    </row>
    <row r="12" spans="1:26" ht="101.25" customHeight="1" x14ac:dyDescent="0.2">
      <c r="B12" s="35"/>
      <c r="C12" s="31"/>
      <c r="D12" s="31"/>
      <c r="E12" s="31"/>
      <c r="F12" s="42"/>
      <c r="G12" s="31"/>
      <c r="H12" s="31"/>
      <c r="I12" s="31"/>
      <c r="J12" s="48"/>
      <c r="K12" s="31"/>
      <c r="L12" s="31"/>
      <c r="M12" s="31"/>
      <c r="N12" s="31"/>
      <c r="O12" s="31"/>
    </row>
    <row r="13" spans="1:26" ht="55.5" customHeight="1" x14ac:dyDescent="0.2">
      <c r="B13" s="35"/>
      <c r="C13" s="31"/>
      <c r="D13" s="31"/>
      <c r="E13" s="31"/>
      <c r="F13" s="31"/>
      <c r="G13" s="31"/>
      <c r="H13" s="31"/>
      <c r="I13" s="31"/>
      <c r="J13" s="49"/>
      <c r="K13" s="31"/>
      <c r="L13" s="31"/>
      <c r="M13" s="33"/>
      <c r="N13" s="33"/>
      <c r="O13" s="33"/>
    </row>
    <row r="14" spans="1:26" ht="97.5" customHeight="1" x14ac:dyDescent="0.2">
      <c r="B14" s="35"/>
      <c r="C14" s="31"/>
      <c r="D14" s="31"/>
      <c r="E14" s="31"/>
      <c r="F14" s="31"/>
      <c r="G14" s="31"/>
      <c r="H14" s="31"/>
      <c r="I14" s="39"/>
      <c r="J14" s="50"/>
      <c r="K14" s="40"/>
      <c r="L14" s="31"/>
      <c r="M14" s="38"/>
      <c r="N14" s="31"/>
      <c r="O14" s="31"/>
    </row>
    <row r="15" spans="1:26" ht="72" customHeight="1" x14ac:dyDescent="0.2"/>
    <row r="16" spans="1:26" ht="65.25" customHeight="1" x14ac:dyDescent="0.2">
      <c r="I16" s="1"/>
      <c r="J16" s="1"/>
      <c r="K16" s="9"/>
      <c r="L16" s="3"/>
    </row>
    <row r="17" spans="9:13" ht="64.5" customHeight="1" x14ac:dyDescent="0.2">
      <c r="I17" s="1"/>
      <c r="J17" s="1"/>
      <c r="K17" s="9"/>
      <c r="L17" s="3"/>
    </row>
    <row r="18" spans="9:13" ht="39.75" customHeight="1" x14ac:dyDescent="0.25">
      <c r="I18" s="1"/>
      <c r="J18" s="1"/>
      <c r="K18" s="2"/>
      <c r="L18" s="3"/>
    </row>
    <row r="19" spans="9:13" ht="39.75" customHeight="1" x14ac:dyDescent="0.25">
      <c r="I19" s="1"/>
      <c r="J19" s="1"/>
      <c r="K19" s="2"/>
      <c r="L19" s="3"/>
    </row>
    <row r="20" spans="9:13" ht="39.75" customHeight="1" x14ac:dyDescent="0.25">
      <c r="I20" s="1"/>
      <c r="J20" s="1"/>
      <c r="K20" s="2"/>
      <c r="L20" s="3"/>
    </row>
    <row r="21" spans="9:13" ht="19.5" customHeight="1" x14ac:dyDescent="0.25">
      <c r="I21" s="1"/>
      <c r="J21" s="1"/>
      <c r="K21" s="44" t="s">
        <v>17</v>
      </c>
      <c r="L21" s="45" t="s">
        <v>16</v>
      </c>
      <c r="M21" s="4"/>
    </row>
    <row r="22" spans="9:13" ht="19.5" customHeight="1" x14ac:dyDescent="0.25">
      <c r="I22" s="1"/>
      <c r="J22" s="1"/>
      <c r="K22" s="44" t="s">
        <v>19</v>
      </c>
      <c r="L22" s="45" t="s">
        <v>20</v>
      </c>
      <c r="M22" s="4"/>
    </row>
    <row r="23" spans="9:13" ht="19.5" customHeight="1" x14ac:dyDescent="0.25">
      <c r="I23" s="1"/>
      <c r="J23" s="1"/>
      <c r="K23" s="44" t="s">
        <v>18</v>
      </c>
      <c r="L23" s="45" t="s">
        <v>21</v>
      </c>
      <c r="M23" s="4"/>
    </row>
    <row r="24" spans="9:13" ht="19.5" customHeight="1" x14ac:dyDescent="0.25">
      <c r="I24" s="1"/>
      <c r="J24" s="1"/>
      <c r="K24" s="44"/>
      <c r="L24" s="45" t="s">
        <v>22</v>
      </c>
      <c r="M24" s="4"/>
    </row>
    <row r="25" spans="9:13" ht="19.5" customHeight="1" x14ac:dyDescent="0.25">
      <c r="I25" s="1"/>
      <c r="J25" s="1"/>
      <c r="K25" s="2"/>
      <c r="L25" s="3"/>
    </row>
    <row r="26" spans="9:13" ht="19.5" customHeight="1" x14ac:dyDescent="0.25">
      <c r="I26" s="1"/>
      <c r="J26" s="1"/>
      <c r="K26" s="2"/>
      <c r="L26" s="3"/>
    </row>
    <row r="27" spans="9:13" ht="19.5" customHeight="1" x14ac:dyDescent="0.25">
      <c r="I27" s="1"/>
      <c r="J27" s="1"/>
      <c r="K27" s="2"/>
      <c r="L27" s="3"/>
    </row>
    <row r="28" spans="9:13" ht="19.5" customHeight="1" x14ac:dyDescent="0.25">
      <c r="I28" s="1"/>
      <c r="J28" s="1"/>
      <c r="K28" s="2"/>
      <c r="L28" s="3"/>
    </row>
    <row r="29" spans="9:13" ht="19.5" customHeight="1" x14ac:dyDescent="0.25">
      <c r="I29" s="1"/>
      <c r="J29" s="1"/>
      <c r="K29" s="2"/>
      <c r="L29" s="3"/>
    </row>
    <row r="30" spans="9:13" ht="19.5" customHeight="1" x14ac:dyDescent="0.25">
      <c r="I30" s="1"/>
      <c r="J30" s="1"/>
      <c r="K30" s="2"/>
      <c r="L30" s="3"/>
    </row>
    <row r="31" spans="9:13" ht="19.5" customHeight="1" x14ac:dyDescent="0.25">
      <c r="I31" s="1"/>
      <c r="J31" s="1"/>
      <c r="K31" s="2"/>
      <c r="L31" s="3"/>
    </row>
    <row r="32" spans="9:13" ht="19.5" customHeight="1" x14ac:dyDescent="0.25">
      <c r="I32" s="1"/>
      <c r="J32" s="1"/>
      <c r="K32" s="2"/>
      <c r="L32" s="3"/>
    </row>
    <row r="33" spans="9:12" ht="19.5" customHeight="1" x14ac:dyDescent="0.25">
      <c r="I33" s="1"/>
      <c r="J33" s="1"/>
      <c r="K33" s="2"/>
      <c r="L33" s="3"/>
    </row>
    <row r="34" spans="9:12" ht="19.5" customHeight="1" x14ac:dyDescent="0.25">
      <c r="I34" s="1"/>
      <c r="J34" s="1"/>
      <c r="K34" s="2"/>
      <c r="L34" s="3"/>
    </row>
    <row r="35" spans="9:12" ht="19.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">
      <c r="I991" s="3"/>
      <c r="J991" s="3"/>
      <c r="K991" s="8"/>
      <c r="L991" s="3"/>
    </row>
    <row r="992" spans="9:12" ht="15.75" customHeight="1" x14ac:dyDescent="0.2">
      <c r="I992" s="3"/>
      <c r="J992" s="3"/>
      <c r="K992" s="8"/>
      <c r="L992" s="3"/>
    </row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">
    <mergeCell ref="B3:O3"/>
  </mergeCells>
  <phoneticPr fontId="13" type="noConversion"/>
  <dataValidations count="2">
    <dataValidation type="list" allowBlank="1" showErrorMessage="1" sqref="L6:L8 L11:L14" xr:uid="{00000000-0002-0000-0000-000000000000}">
      <formula1>$L$21:$L$24</formula1>
    </dataValidation>
    <dataValidation type="list" allowBlank="1" showErrorMessage="1" sqref="K6:K14" xr:uid="{00000000-0002-0000-0000-000001000000}">
      <formula1>$K$21:$K$23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zoomScale="90" zoomScaleNormal="90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0"/>
      <c r="D4" s="10"/>
      <c r="E4" s="10"/>
      <c r="F4" s="4"/>
    </row>
    <row r="5" spans="2:16" hidden="1" x14ac:dyDescent="0.25">
      <c r="C5" s="10"/>
      <c r="D5" s="10"/>
      <c r="E5" s="10"/>
      <c r="F5" s="4"/>
    </row>
    <row r="6" spans="2:16" ht="39.75" customHeight="1" x14ac:dyDescent="0.2">
      <c r="B6" s="78" t="s">
        <v>23</v>
      </c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80"/>
    </row>
    <row r="7" spans="2:16" ht="9.75" customHeight="1" x14ac:dyDescent="0.2"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2:16" ht="9.75" customHeight="1" x14ac:dyDescent="0.25">
      <c r="B8" s="23"/>
      <c r="C8" s="24"/>
      <c r="D8" s="24"/>
      <c r="E8" s="24"/>
      <c r="F8" s="25"/>
      <c r="G8" s="26"/>
      <c r="H8" s="26"/>
      <c r="I8" s="26"/>
      <c r="J8" s="26"/>
      <c r="K8" s="26"/>
      <c r="L8" s="26"/>
      <c r="M8" s="26"/>
      <c r="N8" s="26"/>
      <c r="O8" s="26"/>
      <c r="P8" s="27"/>
    </row>
    <row r="9" spans="2:16" ht="30" customHeight="1" x14ac:dyDescent="0.2">
      <c r="B9" s="28"/>
      <c r="C9" s="12" t="s">
        <v>1</v>
      </c>
      <c r="D9" s="13"/>
      <c r="E9" s="81" t="s">
        <v>24</v>
      </c>
      <c r="F9" s="80"/>
      <c r="G9" s="13"/>
      <c r="H9" s="81" t="s">
        <v>11</v>
      </c>
      <c r="I9" s="80"/>
      <c r="J9" s="14"/>
      <c r="K9" s="14"/>
      <c r="L9" s="14"/>
      <c r="M9" s="14"/>
      <c r="N9" s="14"/>
      <c r="O9" s="14"/>
      <c r="P9" s="29"/>
    </row>
    <row r="10" spans="2:16" ht="30" customHeight="1" x14ac:dyDescent="0.2">
      <c r="B10" s="28"/>
      <c r="C10" s="15" t="s">
        <v>33</v>
      </c>
      <c r="D10" s="16"/>
      <c r="E10" s="82" t="str">
        <f>VLOOKUP(C10,'Formato descripción HU'!B6:O17,5,0)</f>
        <v>condomino</v>
      </c>
      <c r="F10" s="80"/>
      <c r="G10" s="17"/>
      <c r="H10" s="82" t="str">
        <f>VLOOKUP(C10,'Formato descripción HU'!B6:O17,11,0)</f>
        <v>No iniciado</v>
      </c>
      <c r="I10" s="80"/>
      <c r="J10" s="17"/>
      <c r="K10" s="14"/>
      <c r="L10" s="14"/>
      <c r="M10" s="14"/>
      <c r="N10" s="14"/>
      <c r="O10" s="14"/>
      <c r="P10" s="29"/>
    </row>
    <row r="11" spans="2:16" ht="9.75" customHeight="1" x14ac:dyDescent="0.2">
      <c r="B11" s="28"/>
      <c r="C11" s="18"/>
      <c r="D11" s="16"/>
      <c r="E11" s="19"/>
      <c r="F11" s="19"/>
      <c r="G11" s="17"/>
      <c r="H11" s="19"/>
      <c r="I11" s="19"/>
      <c r="J11" s="17"/>
      <c r="K11" s="19"/>
      <c r="L11" s="19"/>
      <c r="M11" s="14"/>
      <c r="N11" s="19"/>
      <c r="O11" s="19"/>
      <c r="P11" s="29"/>
    </row>
    <row r="12" spans="2:16" ht="30" customHeight="1" x14ac:dyDescent="0.2">
      <c r="B12" s="28"/>
      <c r="C12" s="12" t="s">
        <v>25</v>
      </c>
      <c r="D12" s="16"/>
      <c r="E12" s="81" t="s">
        <v>10</v>
      </c>
      <c r="F12" s="80"/>
      <c r="G12" s="17"/>
      <c r="H12" s="81" t="s">
        <v>26</v>
      </c>
      <c r="I12" s="80"/>
      <c r="J12" s="17"/>
      <c r="K12" s="19"/>
      <c r="L12" s="19"/>
      <c r="M12" s="14"/>
      <c r="N12" s="19"/>
      <c r="O12" s="19"/>
      <c r="P12" s="29"/>
    </row>
    <row r="13" spans="2:16" ht="30" customHeight="1" x14ac:dyDescent="0.2">
      <c r="B13" s="28"/>
      <c r="C13" s="15" t="str">
        <f>VLOOKUP('Historia de Usuario'!C10,'Formato descripción HU'!B6:O17,8,0)</f>
        <v>5 semanas</v>
      </c>
      <c r="D13" s="16"/>
      <c r="E13" s="82" t="str">
        <f>VLOOKUP(C10,'Formato descripción HU'!B6:O17,10,0)</f>
        <v>Alta</v>
      </c>
      <c r="F13" s="80"/>
      <c r="G13" s="17"/>
      <c r="H13" s="82" t="str">
        <f>VLOOKUP(C10,'Formato descripción HU'!B6:O17,7,0)</f>
        <v>David Sigsi</v>
      </c>
      <c r="I13" s="80"/>
      <c r="J13" s="17"/>
      <c r="K13" s="19"/>
      <c r="L13" s="19"/>
      <c r="M13" s="14"/>
      <c r="N13" s="19"/>
      <c r="O13" s="19"/>
      <c r="P13" s="29"/>
    </row>
    <row r="14" spans="2:16" ht="9.75" customHeight="1" x14ac:dyDescent="0.2">
      <c r="B14" s="28"/>
      <c r="C14" s="14"/>
      <c r="D14" s="16"/>
      <c r="E14" s="14"/>
      <c r="F14" s="14"/>
      <c r="G14" s="17"/>
      <c r="H14" s="17"/>
      <c r="I14" s="14"/>
      <c r="J14" s="14"/>
      <c r="K14" s="14"/>
      <c r="L14" s="14"/>
      <c r="M14" s="14"/>
      <c r="N14" s="14"/>
      <c r="O14" s="14"/>
      <c r="P14" s="29"/>
    </row>
    <row r="15" spans="2:16" ht="19.5" customHeight="1" x14ac:dyDescent="0.2">
      <c r="B15" s="28"/>
      <c r="C15" s="59" t="s">
        <v>27</v>
      </c>
      <c r="D15" s="69" t="str">
        <f>VLOOKUP(C10,'Formato descripción HU'!B6:O17,3,0)</f>
        <v xml:space="preserve">verificar que el pago este hecho </v>
      </c>
      <c r="E15" s="63"/>
      <c r="F15" s="14"/>
      <c r="G15" s="59" t="s">
        <v>28</v>
      </c>
      <c r="H15" s="69" t="str">
        <f>VLOOKUP(C10,'Formato descripción HU'!B6:O17,4,0)</f>
        <v>para asegurar la trasferencia o el pago hecho</v>
      </c>
      <c r="I15" s="84"/>
      <c r="J15" s="63"/>
      <c r="K15" s="14"/>
      <c r="L15" s="59" t="s">
        <v>29</v>
      </c>
      <c r="M15" s="69" t="str">
        <f>VLOOKUP(C10,'Formato descripción HU'!B6:O17,6,0)</f>
        <v xml:space="preserve">con un sistema de notifiaciones para el rol del condomino por medio de correo </v>
      </c>
      <c r="N15" s="70"/>
      <c r="O15" s="71"/>
      <c r="P15" s="29"/>
    </row>
    <row r="16" spans="2:16" ht="19.5" customHeight="1" x14ac:dyDescent="0.2">
      <c r="B16" s="28"/>
      <c r="C16" s="60"/>
      <c r="D16" s="67"/>
      <c r="E16" s="68"/>
      <c r="F16" s="14"/>
      <c r="G16" s="60"/>
      <c r="H16" s="67"/>
      <c r="I16" s="85"/>
      <c r="J16" s="68"/>
      <c r="K16" s="14"/>
      <c r="L16" s="60"/>
      <c r="M16" s="72"/>
      <c r="N16" s="73"/>
      <c r="O16" s="74"/>
      <c r="P16" s="29"/>
    </row>
    <row r="17" spans="2:16" ht="19.5" customHeight="1" x14ac:dyDescent="0.2">
      <c r="B17" s="28"/>
      <c r="C17" s="61"/>
      <c r="D17" s="64"/>
      <c r="E17" s="65"/>
      <c r="F17" s="14"/>
      <c r="G17" s="61"/>
      <c r="H17" s="64"/>
      <c r="I17" s="86"/>
      <c r="J17" s="65"/>
      <c r="K17" s="14"/>
      <c r="L17" s="61"/>
      <c r="M17" s="75"/>
      <c r="N17" s="76"/>
      <c r="O17" s="77"/>
      <c r="P17" s="29"/>
    </row>
    <row r="18" spans="2:16" ht="9.75" customHeight="1" x14ac:dyDescent="0.2">
      <c r="B18" s="28"/>
      <c r="C18" s="14"/>
      <c r="D18" s="14"/>
      <c r="E18" s="14"/>
      <c r="F18" s="14"/>
      <c r="G18" s="17"/>
      <c r="H18" s="17"/>
      <c r="I18" s="17"/>
      <c r="J18" s="14"/>
      <c r="K18" s="14"/>
      <c r="L18" s="14"/>
      <c r="M18" s="14"/>
      <c r="N18" s="14"/>
      <c r="O18" s="14"/>
      <c r="P18" s="29"/>
    </row>
    <row r="19" spans="2:16" ht="19.5" customHeight="1" x14ac:dyDescent="0.2">
      <c r="B19" s="28"/>
      <c r="C19" s="62" t="s">
        <v>30</v>
      </c>
      <c r="D19" s="63"/>
      <c r="E19" s="87" t="str">
        <f>VLOOKUP(C10,'Formato descripción HU'!B6:O17,14,0)</f>
        <v>reporte de pagos</v>
      </c>
      <c r="F19" s="88"/>
      <c r="G19" s="88"/>
      <c r="H19" s="88"/>
      <c r="I19" s="88"/>
      <c r="J19" s="88"/>
      <c r="K19" s="88"/>
      <c r="L19" s="88"/>
      <c r="M19" s="88"/>
      <c r="N19" s="88"/>
      <c r="O19" s="89"/>
      <c r="P19" s="29"/>
    </row>
    <row r="20" spans="2:16" ht="19.5" customHeight="1" x14ac:dyDescent="0.2">
      <c r="B20" s="28"/>
      <c r="C20" s="64"/>
      <c r="D20" s="65"/>
      <c r="E20" s="90"/>
      <c r="F20" s="91"/>
      <c r="G20" s="91"/>
      <c r="H20" s="91"/>
      <c r="I20" s="91"/>
      <c r="J20" s="91"/>
      <c r="K20" s="91"/>
      <c r="L20" s="91"/>
      <c r="M20" s="91"/>
      <c r="N20" s="91"/>
      <c r="O20" s="92"/>
      <c r="P20" s="29"/>
    </row>
    <row r="21" spans="2:16" ht="9.75" customHeight="1" x14ac:dyDescent="0.2">
      <c r="B21" s="28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29"/>
    </row>
    <row r="22" spans="2:16" ht="19.5" customHeight="1" x14ac:dyDescent="0.2">
      <c r="B22" s="28"/>
      <c r="C22" s="66" t="s">
        <v>31</v>
      </c>
      <c r="D22" s="63"/>
      <c r="E22" s="69" t="str">
        <f>VLOOKUP(C10,'Formato descripción HU'!B6:O17,12,0)</f>
        <v>Registro de pago por parte del condomino y la verficacion del tesorero</v>
      </c>
      <c r="F22" s="70"/>
      <c r="G22" s="70"/>
      <c r="H22" s="71"/>
      <c r="I22" s="14"/>
      <c r="J22" s="66" t="s">
        <v>13</v>
      </c>
      <c r="K22" s="63"/>
      <c r="L22" s="83" t="str">
        <f>VLOOKUP(C10,'Formato descripción HU'!B6:O17,13,0)</f>
        <v>esto se realiza para la verifiacion del pago por parte del tesorero para los condomino</v>
      </c>
      <c r="M22" s="84"/>
      <c r="N22" s="84"/>
      <c r="O22" s="63"/>
      <c r="P22" s="29"/>
    </row>
    <row r="23" spans="2:16" ht="19.5" customHeight="1" x14ac:dyDescent="0.2">
      <c r="B23" s="28"/>
      <c r="C23" s="67"/>
      <c r="D23" s="68"/>
      <c r="E23" s="72"/>
      <c r="F23" s="73"/>
      <c r="G23" s="73"/>
      <c r="H23" s="74"/>
      <c r="I23" s="14"/>
      <c r="J23" s="67"/>
      <c r="K23" s="68"/>
      <c r="L23" s="67"/>
      <c r="M23" s="85"/>
      <c r="N23" s="85"/>
      <c r="O23" s="68"/>
      <c r="P23" s="29"/>
    </row>
    <row r="24" spans="2:16" ht="19.5" customHeight="1" x14ac:dyDescent="0.2">
      <c r="B24" s="28"/>
      <c r="C24" s="64"/>
      <c r="D24" s="65"/>
      <c r="E24" s="75"/>
      <c r="F24" s="76"/>
      <c r="G24" s="76"/>
      <c r="H24" s="77"/>
      <c r="I24" s="14"/>
      <c r="J24" s="64"/>
      <c r="K24" s="65"/>
      <c r="L24" s="64"/>
      <c r="M24" s="86"/>
      <c r="N24" s="86"/>
      <c r="O24" s="65"/>
      <c r="P24" s="29"/>
    </row>
    <row r="25" spans="2:16" ht="9.75" customHeight="1" x14ac:dyDescent="0.2"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2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HU'!$B$6:$B$12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G406</cp:lastModifiedBy>
  <cp:revision/>
  <dcterms:created xsi:type="dcterms:W3CDTF">2019-10-21T15:37:14Z</dcterms:created>
  <dcterms:modified xsi:type="dcterms:W3CDTF">2025-01-07T17:40:26Z</dcterms:modified>
  <cp:category/>
  <cp:contentStatus/>
</cp:coreProperties>
</file>