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PC\ESPE CARRERA\1 SEMESTRE\FUNDAMENTOS DE PROGRAMACION EN SOFTWARE\1ER PARCIAL\"/>
    </mc:Choice>
  </mc:AlternateContent>
  <xr:revisionPtr revIDLastSave="0" documentId="8_{2E70AB89-FCAA-46FB-A8EB-D9F5978E7A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<sst xmlns="http://schemas.openxmlformats.org/spreadsheetml/2006/main" count="74" uniqueCount="60">
  <si>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</si>
  <si>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</si>
  <si>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</si>
  <si>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</si>
  <si>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</si>
  <si>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</si>
  <si>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</si>
  <si>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</si>
  <si>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</si>
  <si>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</si>
  <si>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</si>
  <si>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</si>
  <si>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</si>
  <si>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</si>
  <si>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</si>
  <si>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</si>
  <si>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</si>
  <si>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</si>
  <si>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</si>
  <si>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</si>
  <si>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</si>
  <si>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</si>
  <si>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</si>
  <si>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</si>
  <si>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</si>
  <si>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</si>
  <si>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</si>
  <si>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</si>
  <si>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</si>
  <si>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</si>
  <si>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</si>
  <si>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</si>
  <si>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</si>
  <si>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</si>
  <si>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 xml:space="preserve">Registro de pagos </t>
  </si>
  <si>
    <t>Carlos Paillacho</t>
  </si>
  <si>
    <t>David Sigsi</t>
  </si>
  <si>
    <t>reporte de pagos</t>
  </si>
  <si>
    <t>Acceso al sistema</t>
  </si>
  <si>
    <t>Validar identidad del usuario</t>
  </si>
  <si>
    <t>Garantizar acceso a personal autorizado</t>
  </si>
  <si>
    <t>Tesorero</t>
  </si>
  <si>
    <t>Crear función de login que solicite credenciales, valide y permita/deniegue acceso</t>
  </si>
  <si>
    <t>Probar con credenciales correctas/incorrectas para verificar funcionalidad</t>
  </si>
  <si>
    <t>Añadir mensajes claros de error o éxito</t>
  </si>
  <si>
    <t xml:space="preserve">Acceso al sistema </t>
  </si>
  <si>
    <t>Registrar pagos realizados</t>
  </si>
  <si>
    <t>Llevar control de los servicios utilizados</t>
  </si>
  <si>
    <t>Implementar función que permita ingresar datos como alquileres y servicios, y almacenarlos.</t>
  </si>
  <si>
    <t>Ingresar varios registros y verificar que se calculen y almacenen correctamente.</t>
  </si>
  <si>
    <t>Reportería / Facturación</t>
  </si>
  <si>
    <t>Generar reportes y facturas</t>
  </si>
  <si>
    <t>Presentar información clara y organizada</t>
  </si>
  <si>
    <t>Diseñar función que muestre datos tabulados como totales de alquiler y alícuotas por condómino.</t>
  </si>
  <si>
    <t>4 h</t>
  </si>
  <si>
    <t xml:space="preserve">5h </t>
  </si>
  <si>
    <t>5 h</t>
  </si>
  <si>
    <t>Revisar que el reporte refleje todos los datos correctamente según lo registrado.</t>
  </si>
  <si>
    <t>Considerar exportar el reporte si es necesario.</t>
  </si>
  <si>
    <t xml:space="preserve">Reporteria / Facturación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</si>
</sst>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zoomScaleNormal="100" workbookViewId="0">
      <selection activeCell="O8" sqref="O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38</v>
      </c>
      <c r="D6" s="38" t="s">
        <v>39</v>
      </c>
      <c r="E6" s="38" t="s">
        <v>40</v>
      </c>
      <c r="F6" s="38" t="s">
        <v>41</v>
      </c>
      <c r="G6" s="38" t="s">
        <v>42</v>
      </c>
      <c r="H6" s="38" t="s">
        <v>35</v>
      </c>
      <c r="I6" s="38" t="s">
        <v>54</v>
      </c>
      <c r="J6" s="32">
        <v>45682</v>
      </c>
      <c r="K6" s="39" t="s">
        <v>18</v>
      </c>
      <c r="L6" s="42" t="s">
        <v>21</v>
      </c>
      <c r="M6" s="55" t="s">
        <v>43</v>
      </c>
      <c r="N6" s="38" t="s">
        <v>44</v>
      </c>
      <c r="O6" s="38" t="s">
        <v>45</v>
      </c>
    </row>
    <row r="7" spans="1:26" ht="72" customHeight="1" x14ac:dyDescent="0.2">
      <c r="B7" s="51" t="s">
        <v>32</v>
      </c>
      <c r="C7" s="54" t="s">
        <v>34</v>
      </c>
      <c r="D7" s="37" t="s">
        <v>46</v>
      </c>
      <c r="E7" s="37" t="s">
        <v>47</v>
      </c>
      <c r="F7" s="37" t="s">
        <v>41</v>
      </c>
      <c r="G7" s="37" t="s">
        <v>48</v>
      </c>
      <c r="H7" s="37" t="s">
        <v>36</v>
      </c>
      <c r="I7" s="37" t="s">
        <v>55</v>
      </c>
      <c r="J7" s="56">
        <v>45682</v>
      </c>
      <c r="K7" s="31" t="s">
        <v>19</v>
      </c>
      <c r="L7" s="41" t="s">
        <v>21</v>
      </c>
      <c r="M7" s="37" t="s">
        <v>49</v>
      </c>
      <c r="N7" s="36"/>
      <c r="O7" s="37" t="s">
        <v>37</v>
      </c>
    </row>
    <row r="8" spans="1:26" ht="66" customHeight="1" x14ac:dyDescent="0.2">
      <c r="A8" s="7"/>
      <c r="B8" s="52" t="s">
        <v>33</v>
      </c>
      <c r="C8" s="36" t="s">
        <v>50</v>
      </c>
      <c r="D8" s="36" t="s">
        <v>51</v>
      </c>
      <c r="E8" s="36" t="s">
        <v>52</v>
      </c>
      <c r="F8" s="37" t="s">
        <v>41</v>
      </c>
      <c r="G8" s="36" t="s">
        <v>53</v>
      </c>
      <c r="H8" s="36" t="s">
        <v>35</v>
      </c>
      <c r="I8" s="36" t="s">
        <v>56</v>
      </c>
      <c r="J8" s="56">
        <v>45682</v>
      </c>
      <c r="K8" s="31" t="s">
        <v>17</v>
      </c>
      <c r="L8" s="42" t="s">
        <v>21</v>
      </c>
      <c r="M8" s="36" t="s">
        <v>57</v>
      </c>
      <c r="N8" s="36" t="s">
        <v>58</v>
      </c>
      <c r="O8" s="36" t="s">
        <v>59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8" t="s">
        <v>23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1" t="s">
        <v>24</v>
      </c>
      <c r="F9" s="80"/>
      <c r="G9" s="13"/>
      <c r="H9" s="81" t="s">
        <v>11</v>
      </c>
      <c r="I9" s="80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82" t="str">
        <f>VLOOKUP(C10,'Formato descripción HU'!B6:O17,5,0)</f>
        <v>Tesorero</v>
      </c>
      <c r="F10" s="80"/>
      <c r="G10" s="17"/>
      <c r="H10" s="82" t="str">
        <f>VLOOKUP(C10,'Formato descripción HU'!B6:O17,11,0)</f>
        <v>Terminado</v>
      </c>
      <c r="I10" s="80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81" t="s">
        <v>10</v>
      </c>
      <c r="F12" s="80"/>
      <c r="G12" s="17"/>
      <c r="H12" s="81" t="s">
        <v>26</v>
      </c>
      <c r="I12" s="80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h</v>
      </c>
      <c r="D13" s="16"/>
      <c r="E13" s="82" t="str">
        <f>VLOOKUP(C10,'Formato descripción HU'!B6:O17,10,0)</f>
        <v>Alta</v>
      </c>
      <c r="F13" s="80"/>
      <c r="G13" s="17"/>
      <c r="H13" s="82" t="str">
        <f>VLOOKUP(C10,'Formato descripción HU'!B6:O17,7,0)</f>
        <v>Carlos Paillacho</v>
      </c>
      <c r="I13" s="80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9" t="s">
        <v>27</v>
      </c>
      <c r="D15" s="69" t="str">
        <f>VLOOKUP(C10,'Formato descripción HU'!B6:O17,3,0)</f>
        <v>Generar reportes y facturas</v>
      </c>
      <c r="E15" s="63"/>
      <c r="F15" s="14"/>
      <c r="G15" s="59" t="s">
        <v>28</v>
      </c>
      <c r="H15" s="69" t="str">
        <f>VLOOKUP(C10,'Formato descripción HU'!B6:O17,4,0)</f>
        <v>Presentar información clara y organizada</v>
      </c>
      <c r="I15" s="84"/>
      <c r="J15" s="63"/>
      <c r="K15" s="14"/>
      <c r="L15" s="59" t="s">
        <v>29</v>
      </c>
      <c r="M15" s="69" t="str">
        <f>VLOOKUP(C10,'Formato descripción HU'!B6:O17,6,0)</f>
        <v>Diseñar función que muestre datos tabulados como totales de alquiler y alícuotas por condómino.</v>
      </c>
      <c r="N15" s="70"/>
      <c r="O15" s="71"/>
      <c r="P15" s="29"/>
    </row>
    <row r="16" spans="2:16" ht="19.5" customHeight="1" x14ac:dyDescent="0.2">
      <c r="B16" s="28"/>
      <c r="C16" s="60"/>
      <c r="D16" s="67"/>
      <c r="E16" s="68"/>
      <c r="F16" s="14"/>
      <c r="G16" s="60"/>
      <c r="H16" s="67"/>
      <c r="I16" s="85"/>
      <c r="J16" s="68"/>
      <c r="K16" s="14"/>
      <c r="L16" s="60"/>
      <c r="M16" s="72"/>
      <c r="N16" s="73"/>
      <c r="O16" s="74"/>
      <c r="P16" s="29"/>
    </row>
    <row r="17" spans="2:16" ht="19.5" customHeight="1" x14ac:dyDescent="0.2">
      <c r="B17" s="28"/>
      <c r="C17" s="61"/>
      <c r="D17" s="64"/>
      <c r="E17" s="65"/>
      <c r="F17" s="14"/>
      <c r="G17" s="61"/>
      <c r="H17" s="64"/>
      <c r="I17" s="86"/>
      <c r="J17" s="65"/>
      <c r="K17" s="14"/>
      <c r="L17" s="61"/>
      <c r="M17" s="75"/>
      <c r="N17" s="76"/>
      <c r="O17" s="77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2" t="s">
        <v>30</v>
      </c>
      <c r="D19" s="63"/>
      <c r="E19" s="87" t="str">
        <f>VLOOKUP(C10,'Formato descripción HU'!B6:O17,14,0)</f>
        <v xml:space="preserve">Reporteria / Facturación </v>
      </c>
      <c r="F19" s="88"/>
      <c r="G19" s="88"/>
      <c r="H19" s="88"/>
      <c r="I19" s="88"/>
      <c r="J19" s="88"/>
      <c r="K19" s="88"/>
      <c r="L19" s="88"/>
      <c r="M19" s="88"/>
      <c r="N19" s="88"/>
      <c r="O19" s="89"/>
      <c r="P19" s="29"/>
    </row>
    <row r="20" spans="2:16" ht="19.5" customHeight="1" x14ac:dyDescent="0.2">
      <c r="B20" s="28"/>
      <c r="C20" s="64"/>
      <c r="D20" s="65"/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6" t="s">
        <v>31</v>
      </c>
      <c r="D22" s="63"/>
      <c r="E22" s="69" t="str">
        <f>VLOOKUP(C10,'Formato descripción HU'!B6:O17,12,0)</f>
        <v>Revisar que el reporte refleje todos los datos correctamente según lo registrado.</v>
      </c>
      <c r="F22" s="70"/>
      <c r="G22" s="70"/>
      <c r="H22" s="71"/>
      <c r="I22" s="14"/>
      <c r="J22" s="66" t="s">
        <v>13</v>
      </c>
      <c r="K22" s="63"/>
      <c r="L22" s="83" t="str">
        <f>VLOOKUP(C10,'Formato descripción HU'!B6:O17,13,0)</f>
        <v>Considerar exportar el reporte si es necesario.</v>
      </c>
      <c r="M22" s="84"/>
      <c r="N22" s="84"/>
      <c r="O22" s="63"/>
      <c r="P22" s="29"/>
    </row>
    <row r="23" spans="2:16" ht="19.5" customHeight="1" x14ac:dyDescent="0.2">
      <c r="B23" s="28"/>
      <c r="C23" s="67"/>
      <c r="D23" s="68"/>
      <c r="E23" s="72"/>
      <c r="F23" s="73"/>
      <c r="G23" s="73"/>
      <c r="H23" s="74"/>
      <c r="I23" s="14"/>
      <c r="J23" s="67"/>
      <c r="K23" s="68"/>
      <c r="L23" s="67"/>
      <c r="M23" s="85"/>
      <c r="N23" s="85"/>
      <c r="O23" s="68"/>
      <c r="P23" s="29"/>
    </row>
    <row r="24" spans="2:16" ht="19.5" customHeight="1" x14ac:dyDescent="0.2">
      <c r="B24" s="28"/>
      <c r="C24" s="64"/>
      <c r="D24" s="65"/>
      <c r="E24" s="75"/>
      <c r="F24" s="76"/>
      <c r="G24" s="76"/>
      <c r="H24" s="77"/>
      <c r="I24" s="14"/>
      <c r="J24" s="64"/>
      <c r="K24" s="65"/>
      <c r="L24" s="64"/>
      <c r="M24" s="86"/>
      <c r="N24" s="86"/>
      <c r="O24" s="65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DEIVIT SIX</cp:lastModifiedBy>
  <cp:revision/>
  <dcterms:created xsi:type="dcterms:W3CDTF">2019-10-21T15:37:14Z</dcterms:created>
  <dcterms:modified xsi:type="dcterms:W3CDTF">2025-01-23T00:47:25Z</dcterms:modified>
  <cp:category/>
  <cp:contentStatus/>
</cp:coreProperties>
</file>