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LANDO\Documents\IASA\~VARIOS\UDEMY\Pierde Grasa y Peso Ya! Conoce TUS Macronutrientes\"/>
    </mc:Choice>
  </mc:AlternateContent>
  <xr:revisionPtr revIDLastSave="0" documentId="13_ncr:1_{E4853632-3D10-45AC-A0C5-CC50DB25DB17}" xr6:coauthVersionLast="36" xr6:coauthVersionMax="36" xr10:uidLastSave="{00000000-0000-0000-0000-000000000000}"/>
  <bookViews>
    <workbookView xWindow="11610" yWindow="0" windowWidth="26865" windowHeight="12210" xr2:uid="{00000000-000D-0000-FFFF-FFFF00000000}"/>
  </bookViews>
  <sheets>
    <sheet name="TMB y Macros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3" i="1" l="1"/>
  <c r="T37" i="1" s="1"/>
  <c r="S23" i="1"/>
  <c r="S37" i="1" s="1"/>
  <c r="F37" i="1" s="1"/>
  <c r="T19" i="1"/>
  <c r="S19" i="1"/>
  <c r="J16" i="1"/>
  <c r="T15" i="1"/>
  <c r="S15" i="1"/>
  <c r="I12" i="1"/>
  <c r="T11" i="1"/>
  <c r="S11" i="1"/>
  <c r="S36" i="1" s="1"/>
  <c r="T36" i="1" l="1"/>
  <c r="F36" i="1" s="1"/>
  <c r="F39" i="1" s="1"/>
  <c r="J41" i="1" s="1"/>
</calcChain>
</file>

<file path=xl/sharedStrings.xml><?xml version="1.0" encoding="utf-8"?>
<sst xmlns="http://schemas.openxmlformats.org/spreadsheetml/2006/main" count="43" uniqueCount="37">
  <si>
    <t>Genero:</t>
  </si>
  <si>
    <t>Peso:</t>
  </si>
  <si>
    <t>Lbs</t>
  </si>
  <si>
    <t>Kg</t>
  </si>
  <si>
    <t>Estatura:</t>
  </si>
  <si>
    <t>cm</t>
  </si>
  <si>
    <t>ft</t>
  </si>
  <si>
    <t>De</t>
  </si>
  <si>
    <t>A</t>
  </si>
  <si>
    <t>plg</t>
  </si>
  <si>
    <t>Edad:</t>
  </si>
  <si>
    <t>años</t>
  </si>
  <si>
    <t>DATOS DE ENTRADA</t>
  </si>
  <si>
    <t>(seleccion)</t>
  </si>
  <si>
    <t>Actividad:</t>
  </si>
  <si>
    <t>Sedentario</t>
  </si>
  <si>
    <t>Poco Activo</t>
  </si>
  <si>
    <t>Moderadamente Activo</t>
  </si>
  <si>
    <t>Muy Activo</t>
  </si>
  <si>
    <t>Extremadamente Activo</t>
  </si>
  <si>
    <t>Tipo</t>
  </si>
  <si>
    <t>Descripcion</t>
  </si>
  <si>
    <t>Poco a nada de ejercicio</t>
  </si>
  <si>
    <t>Poco ejercicio (1 a 3 dias a la semana)</t>
  </si>
  <si>
    <t>Ejercicio moderado (3 a 5 dias a la semana)</t>
  </si>
  <si>
    <t>Ejercicio intenso (6 a 7 dias a la semana)</t>
  </si>
  <si>
    <t>Ejercicio intenso diario y trabajo fisico laboral intenso</t>
  </si>
  <si>
    <t>RESULTADO</t>
  </si>
  <si>
    <t>Formula utilizada para el Metabolismo Basal: Harris-Benedict</t>
  </si>
  <si>
    <t>Multiplicador de Actividad</t>
  </si>
  <si>
    <t>Tasa Metabolismo Basal (TMB)</t>
  </si>
  <si>
    <t>Nivel Calorico p/ Mant. de Peso</t>
  </si>
  <si>
    <t>H</t>
  </si>
  <si>
    <t>M</t>
  </si>
  <si>
    <t>Nivel Calorico para PERDIDA DE PESO al 80% del TMB</t>
  </si>
  <si>
    <t>CALCULO DEL METABOLISMO BASAL, 
CALORIAS DE MANT. Y DEFICIT CALORICO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</si>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</sst>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#,##0\ &quot;cal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i/>
      <sz val="11"/>
      <color rgb="FFFF0000"/>
      <name val="Arial"/>
      <family val="2"/>
    </font>
    <font>
      <b/>
      <i/>
      <sz val="11"/>
      <color theme="1"/>
      <name val="Arial"/>
      <family val="2"/>
    </font>
    <font>
      <b/>
      <u/>
      <sz val="14"/>
      <color theme="1"/>
      <name val="Arial Black"/>
      <family val="2"/>
    </font>
    <font>
      <b/>
      <u/>
      <sz val="11"/>
      <color rgb="FFFF0000"/>
      <name val="Arial"/>
      <family val="2"/>
    </font>
    <font>
      <b/>
      <u/>
      <sz val="20"/>
      <color theme="1"/>
      <name val="Arial Black"/>
      <family val="2"/>
    </font>
    <font>
      <sz val="8"/>
      <color theme="0"/>
      <name val="Arial"/>
      <family val="2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2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6" fillId="0" borderId="0" xfId="0" applyFont="1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3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7" fillId="0" borderId="0" xfId="0" applyFont="1" applyBorder="1"/>
    <xf numFmtId="3" fontId="1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3" fontId="1" fillId="6" borderId="0" xfId="0" applyNumberFormat="1" applyFont="1" applyFill="1" applyAlignment="1">
      <alignment horizontal="center"/>
    </xf>
    <xf numFmtId="3" fontId="1" fillId="6" borderId="0" xfId="0" applyNumberFormat="1" applyFont="1" applyFill="1" applyAlignment="1">
      <alignment horizontal="center" vertical="center"/>
    </xf>
    <xf numFmtId="3" fontId="1" fillId="7" borderId="0" xfId="0" applyNumberFormat="1" applyFont="1" applyFill="1" applyAlignment="1">
      <alignment horizontal="center"/>
    </xf>
    <xf numFmtId="3" fontId="1" fillId="7" borderId="0" xfId="0" applyNumberFormat="1" applyFont="1" applyFill="1" applyAlignment="1">
      <alignment horizontal="center" vertical="center"/>
    </xf>
    <xf numFmtId="0" fontId="9" fillId="0" borderId="6" xfId="0" applyFont="1" applyBorder="1" applyAlignment="1">
      <alignment horizontal="center"/>
    </xf>
    <xf numFmtId="3" fontId="9" fillId="0" borderId="6" xfId="0" applyNumberFormat="1" applyFont="1" applyBorder="1" applyAlignment="1">
      <alignment horizontal="center"/>
    </xf>
    <xf numFmtId="165" fontId="1" fillId="6" borderId="0" xfId="0" applyNumberFormat="1" applyFont="1" applyFill="1" applyAlignment="1">
      <alignment horizontal="center"/>
    </xf>
    <xf numFmtId="165" fontId="1" fillId="7" borderId="0" xfId="0" applyNumberFormat="1" applyFont="1" applyFill="1" applyAlignment="1">
      <alignment horizontal="center"/>
    </xf>
    <xf numFmtId="165" fontId="1" fillId="6" borderId="0" xfId="0" applyNumberFormat="1" applyFont="1" applyFill="1" applyAlignment="1">
      <alignment horizontal="center" vertical="center"/>
    </xf>
    <xf numFmtId="165" fontId="1" fillId="7" borderId="0" xfId="0" applyNumberFormat="1" applyFont="1" applyFill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3" fontId="1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left" wrapText="1"/>
    </xf>
    <xf numFmtId="3" fontId="1" fillId="0" borderId="1" xfId="0" applyNumberFormat="1" applyFont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166" fontId="10" fillId="8" borderId="13" xfId="0" applyNumberFormat="1" applyFont="1" applyFill="1" applyBorder="1" applyAlignment="1">
      <alignment horizontal="center" vertical="center"/>
    </xf>
    <xf numFmtId="166" fontId="10" fillId="8" borderId="15" xfId="0" applyNumberFormat="1" applyFont="1" applyFill="1" applyBorder="1" applyAlignment="1">
      <alignment horizontal="center" vertical="center"/>
    </xf>
    <xf numFmtId="166" fontId="10" fillId="8" borderId="16" xfId="0" applyNumberFormat="1" applyFont="1" applyFill="1" applyBorder="1" applyAlignment="1">
      <alignment horizontal="center" vertical="center"/>
    </xf>
    <xf numFmtId="166" fontId="10" fillId="8" borderId="18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44"/>
  <sheetViews>
    <sheetView showGridLines="0" tabSelected="1" zoomScale="115" zoomScaleNormal="115" workbookViewId="0">
      <selection activeCell="E28" sqref="E28"/>
    </sheetView>
  </sheetViews>
  <sheetFormatPr defaultColWidth="9.140625" defaultRowHeight="14.25" x14ac:dyDescent="0.2"/>
  <cols>
    <col min="1" max="1" width="3.5703125" style="1" customWidth="1"/>
    <col min="2" max="2" width="3.42578125" style="1" customWidth="1"/>
    <col min="3" max="3" width="4.5703125" style="1" customWidth="1"/>
    <col min="4" max="4" width="10.42578125" style="1" customWidth="1"/>
    <col min="5" max="5" width="24" style="1" customWidth="1"/>
    <col min="6" max="6" width="9.140625" style="1"/>
    <col min="7" max="7" width="11.28515625" style="1" customWidth="1"/>
    <col min="8" max="16" width="9.140625" style="1"/>
    <col min="17" max="17" width="4" style="1" customWidth="1"/>
    <col min="18" max="18" width="9.140625" style="1"/>
    <col min="19" max="19" width="0" style="35" hidden="1" customWidth="1"/>
    <col min="20" max="20" width="0" style="37" hidden="1" customWidth="1"/>
    <col min="21" max="16384" width="9.140625" style="1"/>
  </cols>
  <sheetData>
    <row r="2" spans="2:20" ht="66" customHeight="1" x14ac:dyDescent="0.6">
      <c r="B2" s="49" t="s">
        <v>35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2:20" ht="23.25" thickBot="1" x14ac:dyDescent="0.5">
      <c r="C3" s="13"/>
    </row>
    <row r="4" spans="2:20" ht="15" thickTop="1" x14ac:dyDescent="0.2"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</row>
    <row r="5" spans="2:20" ht="15" x14ac:dyDescent="0.25">
      <c r="B5" s="21"/>
      <c r="C5" s="28" t="s">
        <v>12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22"/>
    </row>
    <row r="6" spans="2:20" ht="15" x14ac:dyDescent="0.25">
      <c r="B6" s="21"/>
      <c r="C6" s="1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22"/>
      <c r="S6" s="35" t="s">
        <v>32</v>
      </c>
      <c r="T6" s="37" t="s">
        <v>33</v>
      </c>
    </row>
    <row r="7" spans="2:20" ht="15" x14ac:dyDescent="0.25">
      <c r="B7" s="21"/>
      <c r="C7" s="15"/>
      <c r="D7" s="14" t="s">
        <v>0</v>
      </c>
      <c r="E7" s="3" t="s">
        <v>36</v>
      </c>
      <c r="F7" s="14" t="s">
        <v>13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22"/>
    </row>
    <row r="8" spans="2:20" ht="15" x14ac:dyDescent="0.25">
      <c r="B8" s="21"/>
      <c r="C8" s="15"/>
      <c r="D8" s="14"/>
      <c r="E8" s="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22"/>
    </row>
    <row r="9" spans="2:20" ht="15" x14ac:dyDescent="0.25">
      <c r="B9" s="21"/>
      <c r="C9" s="15"/>
      <c r="D9" s="14"/>
      <c r="E9" s="6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22"/>
    </row>
    <row r="10" spans="2:20" s="2" customFormat="1" x14ac:dyDescent="0.2">
      <c r="B10" s="23"/>
      <c r="C10" s="16"/>
      <c r="D10" s="16"/>
      <c r="E10" s="6"/>
      <c r="F10" s="16"/>
      <c r="G10" s="16"/>
      <c r="H10" s="8" t="s">
        <v>7</v>
      </c>
      <c r="I10" s="8" t="s">
        <v>8</v>
      </c>
      <c r="J10" s="16"/>
      <c r="K10" s="16"/>
      <c r="L10" s="16"/>
      <c r="M10" s="16"/>
      <c r="N10" s="16"/>
      <c r="O10" s="16"/>
      <c r="P10" s="16"/>
      <c r="Q10" s="24"/>
      <c r="S10" s="35"/>
      <c r="T10" s="37"/>
    </row>
    <row r="11" spans="2:20" ht="15" x14ac:dyDescent="0.25">
      <c r="B11" s="21"/>
      <c r="C11" s="15"/>
      <c r="D11" s="14" t="s">
        <v>1</v>
      </c>
      <c r="E11" s="11">
        <v>72.7</v>
      </c>
      <c r="F11" s="14" t="s">
        <v>3</v>
      </c>
      <c r="G11" s="15"/>
      <c r="H11" s="33" t="s">
        <v>2</v>
      </c>
      <c r="I11" s="33" t="s">
        <v>3</v>
      </c>
      <c r="J11" s="15"/>
      <c r="K11" s="15"/>
      <c r="L11" s="15"/>
      <c r="M11" s="15"/>
      <c r="N11" s="15"/>
      <c r="O11" s="15"/>
      <c r="P11" s="15"/>
      <c r="Q11" s="22"/>
      <c r="S11" s="35">
        <f>13.7*E11</f>
        <v>995.99</v>
      </c>
      <c r="T11" s="37">
        <f>9.6*E11</f>
        <v>697.92</v>
      </c>
    </row>
    <row r="12" spans="2:20" x14ac:dyDescent="0.2">
      <c r="B12" s="21"/>
      <c r="C12" s="15"/>
      <c r="D12" s="15"/>
      <c r="E12" s="15"/>
      <c r="F12" s="15"/>
      <c r="G12" s="15"/>
      <c r="H12" s="4">
        <v>160</v>
      </c>
      <c r="I12" s="10">
        <f>H12/2.2</f>
        <v>72.72727272727272</v>
      </c>
      <c r="J12" s="15"/>
      <c r="K12" s="15"/>
      <c r="L12" s="15"/>
      <c r="M12" s="15"/>
      <c r="N12" s="15"/>
      <c r="O12" s="15"/>
      <c r="P12" s="15"/>
      <c r="Q12" s="22"/>
    </row>
    <row r="13" spans="2:20" x14ac:dyDescent="0.2">
      <c r="B13" s="21"/>
      <c r="C13" s="15"/>
      <c r="D13" s="15"/>
      <c r="E13" s="15"/>
      <c r="F13" s="15"/>
      <c r="G13" s="15"/>
      <c r="H13" s="5"/>
      <c r="I13" s="5"/>
      <c r="J13" s="15"/>
      <c r="K13" s="15"/>
      <c r="L13" s="15"/>
      <c r="M13" s="15"/>
      <c r="N13" s="15"/>
      <c r="O13" s="15"/>
      <c r="P13" s="15"/>
      <c r="Q13" s="22"/>
    </row>
    <row r="14" spans="2:20" x14ac:dyDescent="0.2">
      <c r="B14" s="21"/>
      <c r="C14" s="15"/>
      <c r="D14" s="15"/>
      <c r="E14" s="15"/>
      <c r="F14" s="15"/>
      <c r="G14" s="15"/>
      <c r="H14" s="60" t="s">
        <v>7</v>
      </c>
      <c r="I14" s="60"/>
      <c r="J14" s="7" t="s">
        <v>8</v>
      </c>
      <c r="K14" s="30"/>
      <c r="L14" s="30"/>
      <c r="M14" s="30"/>
      <c r="N14" s="30"/>
      <c r="O14" s="30"/>
      <c r="P14" s="30"/>
      <c r="Q14" s="22"/>
    </row>
    <row r="15" spans="2:20" ht="15" x14ac:dyDescent="0.25">
      <c r="B15" s="21"/>
      <c r="C15" s="15"/>
      <c r="D15" s="14" t="s">
        <v>4</v>
      </c>
      <c r="E15" s="3">
        <v>172.7</v>
      </c>
      <c r="F15" s="14" t="s">
        <v>5</v>
      </c>
      <c r="G15" s="15"/>
      <c r="H15" s="33" t="s">
        <v>6</v>
      </c>
      <c r="I15" s="33" t="s">
        <v>9</v>
      </c>
      <c r="J15" s="33" t="s">
        <v>5</v>
      </c>
      <c r="K15" s="31"/>
      <c r="L15" s="31"/>
      <c r="M15" s="31"/>
      <c r="N15" s="31"/>
      <c r="O15" s="31"/>
      <c r="P15" s="31"/>
      <c r="Q15" s="24"/>
      <c r="S15" s="35">
        <f>5*E15</f>
        <v>863.5</v>
      </c>
      <c r="T15" s="37">
        <f>1.8*E15</f>
        <v>310.86</v>
      </c>
    </row>
    <row r="16" spans="2:20" x14ac:dyDescent="0.2">
      <c r="B16" s="21"/>
      <c r="C16" s="15"/>
      <c r="D16" s="15"/>
      <c r="E16" s="15"/>
      <c r="F16" s="15"/>
      <c r="G16" s="15"/>
      <c r="H16" s="9">
        <v>5</v>
      </c>
      <c r="I16" s="4">
        <v>8</v>
      </c>
      <c r="J16" s="10">
        <f>H16*30.48+I16*2.54</f>
        <v>172.72</v>
      </c>
      <c r="K16" s="32"/>
      <c r="L16" s="32"/>
      <c r="M16" s="32"/>
      <c r="N16" s="32"/>
      <c r="O16" s="32"/>
      <c r="P16" s="32"/>
      <c r="Q16" s="24"/>
    </row>
    <row r="17" spans="2:20" x14ac:dyDescent="0.2">
      <c r="B17" s="21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2"/>
    </row>
    <row r="18" spans="2:20" x14ac:dyDescent="0.2">
      <c r="B18" s="21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2"/>
    </row>
    <row r="19" spans="2:20" ht="15" x14ac:dyDescent="0.25">
      <c r="B19" s="21"/>
      <c r="C19" s="15"/>
      <c r="D19" s="14" t="s">
        <v>10</v>
      </c>
      <c r="E19" s="12">
        <v>34</v>
      </c>
      <c r="F19" s="14" t="s">
        <v>11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2"/>
      <c r="S19" s="35">
        <f>6.8*E19</f>
        <v>231.2</v>
      </c>
      <c r="T19" s="37">
        <f>4.7*E19</f>
        <v>159.80000000000001</v>
      </c>
    </row>
    <row r="20" spans="2:20" ht="15" x14ac:dyDescent="0.25">
      <c r="B20" s="21"/>
      <c r="C20" s="15"/>
      <c r="D20" s="14"/>
      <c r="E20" s="29"/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22"/>
    </row>
    <row r="21" spans="2:20" ht="15" x14ac:dyDescent="0.25">
      <c r="B21" s="21"/>
      <c r="C21" s="15"/>
      <c r="D21" s="14"/>
      <c r="E21" s="29"/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22"/>
    </row>
    <row r="22" spans="2:20" ht="15" x14ac:dyDescent="0.25">
      <c r="B22" s="21"/>
      <c r="C22" s="15"/>
      <c r="D22" s="14"/>
      <c r="E22" s="29"/>
      <c r="F22" s="14"/>
      <c r="G22" s="15"/>
      <c r="H22" s="62" t="s">
        <v>20</v>
      </c>
      <c r="I22" s="63"/>
      <c r="J22" s="64"/>
      <c r="K22" s="59" t="s">
        <v>21</v>
      </c>
      <c r="L22" s="59"/>
      <c r="M22" s="59"/>
      <c r="N22" s="59"/>
      <c r="O22" s="59"/>
      <c r="P22" s="59"/>
      <c r="Q22" s="22"/>
    </row>
    <row r="23" spans="2:20" ht="15" x14ac:dyDescent="0.25">
      <c r="B23" s="21"/>
      <c r="C23" s="15"/>
      <c r="D23" s="14" t="s">
        <v>14</v>
      </c>
      <c r="E23" s="12" t="s">
        <v>15</v>
      </c>
      <c r="F23" s="14" t="s">
        <v>13</v>
      </c>
      <c r="G23" s="15"/>
      <c r="H23" s="61" t="s">
        <v>15</v>
      </c>
      <c r="I23" s="61"/>
      <c r="J23" s="61"/>
      <c r="K23" s="61" t="s">
        <v>22</v>
      </c>
      <c r="L23" s="61"/>
      <c r="M23" s="61"/>
      <c r="N23" s="61"/>
      <c r="O23" s="61"/>
      <c r="P23" s="61"/>
      <c r="Q23" s="39">
        <v>1.2</v>
      </c>
      <c r="S23" s="41">
        <f>VLOOKUP(E23,H23:Q27,10,FALSE)</f>
        <v>1.2</v>
      </c>
      <c r="T23" s="42">
        <f>VLOOKUP(E23,H23:Q27,10,FALSE)</f>
        <v>1.2</v>
      </c>
    </row>
    <row r="24" spans="2:20" ht="15" x14ac:dyDescent="0.25">
      <c r="B24" s="21"/>
      <c r="C24" s="15"/>
      <c r="D24" s="14"/>
      <c r="E24" s="29"/>
      <c r="F24" s="14"/>
      <c r="G24" s="15"/>
      <c r="H24" s="61" t="s">
        <v>16</v>
      </c>
      <c r="I24" s="61"/>
      <c r="J24" s="61"/>
      <c r="K24" s="61" t="s">
        <v>23</v>
      </c>
      <c r="L24" s="61"/>
      <c r="M24" s="61"/>
      <c r="N24" s="61"/>
      <c r="O24" s="61"/>
      <c r="P24" s="61"/>
      <c r="Q24" s="40">
        <v>1.375</v>
      </c>
    </row>
    <row r="25" spans="2:20" ht="15" x14ac:dyDescent="0.25">
      <c r="B25" s="21"/>
      <c r="C25" s="15"/>
      <c r="D25" s="14"/>
      <c r="E25" s="29"/>
      <c r="F25" s="14"/>
      <c r="G25" s="15"/>
      <c r="H25" s="61" t="s">
        <v>17</v>
      </c>
      <c r="I25" s="61"/>
      <c r="J25" s="61"/>
      <c r="K25" s="61" t="s">
        <v>24</v>
      </c>
      <c r="L25" s="61"/>
      <c r="M25" s="61"/>
      <c r="N25" s="61"/>
      <c r="O25" s="61"/>
      <c r="P25" s="61"/>
      <c r="Q25" s="39">
        <v>1.55</v>
      </c>
    </row>
    <row r="26" spans="2:20" ht="15" x14ac:dyDescent="0.25">
      <c r="B26" s="21"/>
      <c r="C26" s="15"/>
      <c r="D26" s="14"/>
      <c r="E26" s="29"/>
      <c r="F26" s="14"/>
      <c r="G26" s="15"/>
      <c r="H26" s="61" t="s">
        <v>18</v>
      </c>
      <c r="I26" s="61"/>
      <c r="J26" s="61"/>
      <c r="K26" s="61" t="s">
        <v>25</v>
      </c>
      <c r="L26" s="61"/>
      <c r="M26" s="61"/>
      <c r="N26" s="61"/>
      <c r="O26" s="61"/>
      <c r="P26" s="61"/>
      <c r="Q26" s="40">
        <v>1.7250000000000001</v>
      </c>
    </row>
    <row r="27" spans="2:20" ht="15" x14ac:dyDescent="0.25">
      <c r="B27" s="21"/>
      <c r="C27" s="15"/>
      <c r="D27" s="14"/>
      <c r="E27" s="29"/>
      <c r="F27" s="14"/>
      <c r="G27" s="15"/>
      <c r="H27" s="61" t="s">
        <v>19</v>
      </c>
      <c r="I27" s="61"/>
      <c r="J27" s="61"/>
      <c r="K27" s="61" t="s">
        <v>26</v>
      </c>
      <c r="L27" s="61"/>
      <c r="M27" s="61"/>
      <c r="N27" s="61"/>
      <c r="O27" s="61"/>
      <c r="P27" s="61"/>
      <c r="Q27" s="39">
        <v>1.9</v>
      </c>
    </row>
    <row r="28" spans="2:20" ht="15" x14ac:dyDescent="0.25">
      <c r="B28" s="21"/>
      <c r="C28" s="15"/>
      <c r="D28" s="14"/>
      <c r="E28" s="29"/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22"/>
    </row>
    <row r="29" spans="2:20" ht="15" thickBot="1" x14ac:dyDescent="0.25"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7"/>
    </row>
    <row r="30" spans="2:20" ht="15.75" thickTop="1" thickBot="1" x14ac:dyDescent="0.25"/>
    <row r="31" spans="2:20" ht="15" thickTop="1" x14ac:dyDescent="0.2"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0"/>
    </row>
    <row r="32" spans="2:20" ht="15" x14ac:dyDescent="0.25">
      <c r="B32" s="21"/>
      <c r="C32" s="28" t="s">
        <v>27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22"/>
    </row>
    <row r="33" spans="2:20" x14ac:dyDescent="0.2">
      <c r="B33" s="21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22"/>
    </row>
    <row r="34" spans="2:20" x14ac:dyDescent="0.2">
      <c r="B34" s="21"/>
      <c r="C34" s="15"/>
      <c r="D34" s="15" t="s">
        <v>28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22"/>
    </row>
    <row r="35" spans="2:20" x14ac:dyDescent="0.2">
      <c r="B35" s="21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22"/>
    </row>
    <row r="36" spans="2:20" s="34" customFormat="1" ht="20.100000000000001" customHeight="1" x14ac:dyDescent="0.25">
      <c r="B36" s="45"/>
      <c r="C36" s="46"/>
      <c r="D36" s="52" t="s">
        <v>30</v>
      </c>
      <c r="E36" s="52"/>
      <c r="F36" s="50">
        <f>IF(E7="Hombre",S36,T36)</f>
        <v>1503.9800000000002</v>
      </c>
      <c r="G36" s="50"/>
      <c r="H36" s="46"/>
      <c r="I36" s="46"/>
      <c r="J36" s="46"/>
      <c r="K36" s="46"/>
      <c r="L36" s="46"/>
      <c r="M36" s="46"/>
      <c r="N36" s="46"/>
      <c r="O36" s="46"/>
      <c r="P36" s="46"/>
      <c r="Q36" s="47"/>
      <c r="S36" s="36">
        <f>66+S11+S15-S19</f>
        <v>1694.29</v>
      </c>
      <c r="T36" s="38">
        <f>655+T11+T15-T19</f>
        <v>1503.9800000000002</v>
      </c>
    </row>
    <row r="37" spans="2:20" s="34" customFormat="1" ht="20.100000000000001" customHeight="1" x14ac:dyDescent="0.25">
      <c r="B37" s="45"/>
      <c r="C37" s="46"/>
      <c r="D37" s="52" t="s">
        <v>29</v>
      </c>
      <c r="E37" s="52"/>
      <c r="F37" s="54">
        <f>S37</f>
        <v>1.2</v>
      </c>
      <c r="G37" s="54"/>
      <c r="H37" s="46"/>
      <c r="I37" s="46"/>
      <c r="J37" s="46"/>
      <c r="K37" s="46"/>
      <c r="L37" s="46"/>
      <c r="M37" s="46"/>
      <c r="N37" s="46"/>
      <c r="O37" s="46"/>
      <c r="P37" s="46"/>
      <c r="Q37" s="47"/>
      <c r="S37" s="43">
        <f>S23</f>
        <v>1.2</v>
      </c>
      <c r="T37" s="44">
        <f>T23</f>
        <v>1.2</v>
      </c>
    </row>
    <row r="38" spans="2:20" x14ac:dyDescent="0.2">
      <c r="B38" s="21"/>
      <c r="C38" s="15"/>
      <c r="D38" s="15"/>
      <c r="E38" s="15"/>
      <c r="F38" s="48"/>
      <c r="G38" s="48"/>
      <c r="H38" s="15"/>
      <c r="I38" s="15"/>
      <c r="J38" s="15"/>
      <c r="K38" s="15"/>
      <c r="L38" s="15"/>
      <c r="M38" s="15"/>
      <c r="N38" s="15"/>
      <c r="O38" s="15"/>
      <c r="P38" s="15"/>
      <c r="Q38" s="22"/>
    </row>
    <row r="39" spans="2:20" ht="27" customHeight="1" x14ac:dyDescent="0.2">
      <c r="B39" s="21"/>
      <c r="C39" s="15"/>
      <c r="D39" s="53" t="s">
        <v>31</v>
      </c>
      <c r="E39" s="53"/>
      <c r="F39" s="51">
        <f>F36*F37</f>
        <v>1804.7760000000003</v>
      </c>
      <c r="G39" s="51"/>
      <c r="H39" s="15"/>
      <c r="I39" s="15"/>
      <c r="J39" s="15"/>
      <c r="K39" s="15"/>
      <c r="L39" s="15"/>
      <c r="M39" s="15"/>
      <c r="N39" s="15"/>
      <c r="O39" s="15"/>
      <c r="P39" s="15"/>
      <c r="Q39" s="22"/>
    </row>
    <row r="40" spans="2:20" x14ac:dyDescent="0.2">
      <c r="B40" s="21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22"/>
    </row>
    <row r="41" spans="2:20" s="34" customFormat="1" x14ac:dyDescent="0.25">
      <c r="B41" s="45"/>
      <c r="C41" s="46"/>
      <c r="D41" s="65" t="s">
        <v>34</v>
      </c>
      <c r="E41" s="66"/>
      <c r="F41" s="66"/>
      <c r="G41" s="66"/>
      <c r="H41" s="66"/>
      <c r="I41" s="67"/>
      <c r="J41" s="55">
        <f>80%*F39</f>
        <v>1443.8208000000004</v>
      </c>
      <c r="K41" s="56"/>
      <c r="L41" s="46"/>
      <c r="M41" s="46"/>
      <c r="N41" s="46"/>
      <c r="O41" s="46"/>
      <c r="P41" s="46"/>
      <c r="Q41" s="47"/>
      <c r="S41" s="36"/>
      <c r="T41" s="38"/>
    </row>
    <row r="42" spans="2:20" s="34" customFormat="1" x14ac:dyDescent="0.25">
      <c r="B42" s="45"/>
      <c r="C42" s="46"/>
      <c r="D42" s="68"/>
      <c r="E42" s="69"/>
      <c r="F42" s="69"/>
      <c r="G42" s="69"/>
      <c r="H42" s="69"/>
      <c r="I42" s="70"/>
      <c r="J42" s="57"/>
      <c r="K42" s="58"/>
      <c r="L42" s="46"/>
      <c r="M42" s="46"/>
      <c r="N42" s="46"/>
      <c r="O42" s="46"/>
      <c r="P42" s="46"/>
      <c r="Q42" s="47"/>
      <c r="S42" s="36"/>
      <c r="T42" s="38"/>
    </row>
    <row r="43" spans="2:20" ht="15" thickBot="1" x14ac:dyDescent="0.25"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7"/>
    </row>
    <row r="44" spans="2:20" ht="15" thickTop="1" x14ac:dyDescent="0.2"/>
  </sheetData>
  <mergeCells count="22">
    <mergeCell ref="J41:K42"/>
    <mergeCell ref="K22:P22"/>
    <mergeCell ref="H14:I14"/>
    <mergeCell ref="H27:J27"/>
    <mergeCell ref="H26:J26"/>
    <mergeCell ref="H25:J25"/>
    <mergeCell ref="H24:J24"/>
    <mergeCell ref="H23:J23"/>
    <mergeCell ref="H22:J22"/>
    <mergeCell ref="K27:P27"/>
    <mergeCell ref="K26:P26"/>
    <mergeCell ref="K25:P25"/>
    <mergeCell ref="K24:P24"/>
    <mergeCell ref="K23:P23"/>
    <mergeCell ref="D41:I42"/>
    <mergeCell ref="B2:Q2"/>
    <mergeCell ref="F36:G36"/>
    <mergeCell ref="F39:G39"/>
    <mergeCell ref="D36:E36"/>
    <mergeCell ref="D37:E37"/>
    <mergeCell ref="D39:E39"/>
    <mergeCell ref="F37:G37"/>
  </mergeCells>
  <dataValidations count="2">
    <dataValidation type="list" allowBlank="1" showInputMessage="1" showErrorMessage="1" sqref="E7 E10" xr:uid="{9D89F5A1-43E4-4F5F-889C-A8F9736A6981}">
      <formula1>"Hombre, Mujer"</formula1>
    </dataValidation>
    <dataValidation type="list" allowBlank="1" showInputMessage="1" showErrorMessage="1" sqref="E23" xr:uid="{819E302C-CE7E-4D8F-AA52-B0F6CF605647}">
      <formula1>$H$23:$H$27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TMB y Macros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ORLANDO</cp:lastModifiedBy>
  <dcterms:created xsi:type="dcterms:W3CDTF">2020-04-17T13:49:34Z</dcterms:created>
  <dcterms:modified xsi:type="dcterms:W3CDTF">2020-04-27T05:17:24Z</dcterms:modified>
</cp:coreProperties>
</file>