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corrales/Documents/UCSM/"/>
    </mc:Choice>
  </mc:AlternateContent>
  <xr:revisionPtr revIDLastSave="0" documentId="13_ncr:1_{53E8DDD2-51DB-674C-9C3F-D8E03DBD1EDC}" xr6:coauthVersionLast="45" xr6:coauthVersionMax="45" xr10:uidLastSave="{00000000-0000-0000-0000-000000000000}"/>
  <bookViews>
    <workbookView xWindow="2240" yWindow="940" windowWidth="36020" windowHeight="11540" activeTab="1" xr2:uid="{00000000-000D-0000-FFFF-FFFF00000000}"/>
  </bookViews>
  <sheets>
    <sheet name="IISI 01" sheetId="2" r:id="rId1"/>
    <sheet name="IISI 02" sheetId="3" r:id="rId2"/>
    <sheet name="IISI 03" sheetId="4" r:id="rId3"/>
    <sheet name="IISI 04" sheetId="5" r:id="rId4"/>
    <sheet name="TIM" sheetId="6" r:id="rId5"/>
    <sheet name="TIM 01" sheetId="7" r:id="rId6"/>
    <sheet name="TIM 02" sheetId="8" r:id="rId7"/>
    <sheet name="TIM 03" sheetId="9" r:id="rId8"/>
    <sheet name="TIM statistics" sheetId="14" r:id="rId9"/>
    <sheet name="Hoja1" sheetId="10" r:id="rId10"/>
    <sheet name="Hoja2" sheetId="11" r:id="rId11"/>
    <sheet name="Hoja3" sheetId="12" r:id="rId12"/>
    <sheet name="Hoja4" sheetId="13" r:id="rId13"/>
    <sheet name="Hoja5" sheetId="15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58" i="6" l="1"/>
  <c r="Y57" i="6"/>
  <c r="Y59" i="6"/>
  <c r="U57" i="6"/>
  <c r="P17" i="6" l="1"/>
  <c r="O17" i="6"/>
  <c r="AF12" i="6" l="1"/>
  <c r="AG7" i="6"/>
  <c r="AF7" i="6"/>
  <c r="AH22" i="5"/>
  <c r="AG22" i="5"/>
  <c r="AG23" i="3"/>
  <c r="AF23" i="3"/>
  <c r="AC7" i="8"/>
  <c r="AD7" i="8" s="1"/>
  <c r="AD12" i="8"/>
  <c r="AD10" i="8"/>
  <c r="AD9" i="8"/>
  <c r="AD8" i="8"/>
  <c r="AD5" i="8"/>
  <c r="AD6" i="8"/>
  <c r="AC26" i="9"/>
  <c r="AC25" i="9"/>
  <c r="AB25" i="9"/>
  <c r="AC15" i="8"/>
  <c r="AD28" i="7"/>
  <c r="AD27" i="7"/>
  <c r="AC27" i="7"/>
  <c r="V58" i="6"/>
  <c r="W57" i="6"/>
  <c r="V57" i="6"/>
  <c r="AD16" i="8" l="1"/>
  <c r="AD15" i="8"/>
  <c r="O19" i="6"/>
  <c r="AF9" i="7" l="1"/>
  <c r="AF5" i="8"/>
  <c r="AE23" i="9"/>
  <c r="AE22" i="9"/>
  <c r="AE21" i="9"/>
  <c r="AE20" i="9"/>
  <c r="AE19" i="9"/>
  <c r="AE18" i="9"/>
  <c r="AE17" i="9"/>
  <c r="AE16" i="9"/>
  <c r="AE15" i="9"/>
  <c r="AE13" i="9"/>
  <c r="AE12" i="9"/>
  <c r="AE11" i="9"/>
  <c r="AE10" i="9"/>
  <c r="AE9" i="9"/>
  <c r="AE8" i="9"/>
  <c r="AE7" i="9"/>
  <c r="AE6" i="9"/>
  <c r="AE5" i="9"/>
  <c r="AE4" i="9"/>
  <c r="AF13" i="8"/>
  <c r="AF12" i="8"/>
  <c r="AF11" i="8"/>
  <c r="AF10" i="8"/>
  <c r="AF8" i="8"/>
  <c r="AF7" i="8"/>
  <c r="AF6" i="8"/>
  <c r="AF4" i="8"/>
  <c r="AF24" i="7"/>
  <c r="AF23" i="7"/>
  <c r="AF22" i="7"/>
  <c r="AF21" i="7"/>
  <c r="AF20" i="7"/>
  <c r="AF19" i="7"/>
  <c r="AF18" i="7"/>
  <c r="AF17" i="7"/>
  <c r="AF16" i="7"/>
  <c r="AF15" i="7"/>
  <c r="AF14" i="7"/>
  <c r="AF13" i="7"/>
  <c r="AF12" i="7"/>
  <c r="AF11" i="7"/>
  <c r="AF10" i="7"/>
  <c r="AF8" i="7"/>
  <c r="AF6" i="7"/>
  <c r="AF5" i="7"/>
  <c r="AF4" i="7"/>
  <c r="AC12" i="8"/>
  <c r="AC10" i="8"/>
  <c r="AC9" i="8"/>
  <c r="AC8" i="8"/>
  <c r="AC6" i="8"/>
  <c r="AC5" i="8"/>
  <c r="U59" i="6"/>
  <c r="U58" i="6"/>
  <c r="X32" i="6"/>
  <c r="X49" i="6"/>
  <c r="X48" i="6"/>
  <c r="X41" i="6"/>
  <c r="X39" i="6"/>
  <c r="X37" i="6"/>
  <c r="X16" i="6"/>
  <c r="V17" i="6"/>
  <c r="AB23" i="9"/>
  <c r="AB22" i="9"/>
  <c r="AB21" i="9"/>
  <c r="AB20" i="9"/>
  <c r="AB19" i="9"/>
  <c r="AB18" i="9"/>
  <c r="AB17" i="9"/>
  <c r="AB16" i="9"/>
  <c r="AB15" i="9"/>
  <c r="AB14" i="9"/>
  <c r="AE14" i="9" s="1"/>
  <c r="AB13" i="9"/>
  <c r="AB12" i="9"/>
  <c r="AB11" i="9"/>
  <c r="AB10" i="9"/>
  <c r="AB9" i="9"/>
  <c r="AB8" i="9"/>
  <c r="AB6" i="9"/>
  <c r="AB5" i="9"/>
  <c r="AB4" i="9"/>
  <c r="AC25" i="7"/>
  <c r="AC24" i="7"/>
  <c r="AC23" i="7"/>
  <c r="AC22" i="7"/>
  <c r="AC21" i="7"/>
  <c r="AC20" i="7"/>
  <c r="AC19" i="7"/>
  <c r="AC18" i="7"/>
  <c r="AC17" i="7"/>
  <c r="AC16" i="7"/>
  <c r="AC15" i="7"/>
  <c r="AC14" i="7"/>
  <c r="AC13" i="7"/>
  <c r="AC12" i="7"/>
  <c r="AC11" i="7"/>
  <c r="AC10" i="7"/>
  <c r="AC9" i="7"/>
  <c r="AC8" i="7"/>
  <c r="AC7" i="7"/>
  <c r="AC6" i="7"/>
  <c r="AC4" i="7"/>
  <c r="AI16" i="5" l="1"/>
  <c r="AI15" i="5"/>
  <c r="AI14" i="5"/>
  <c r="AI13" i="5"/>
  <c r="AI12" i="5"/>
  <c r="AI11" i="5"/>
  <c r="AI8" i="5"/>
  <c r="AI7" i="5"/>
  <c r="AI6" i="5"/>
  <c r="AI5" i="5"/>
  <c r="AI4" i="5"/>
  <c r="AI16" i="4"/>
  <c r="AI14" i="4"/>
  <c r="AI13" i="4"/>
  <c r="AI11" i="4"/>
  <c r="AI10" i="4"/>
  <c r="AI9" i="4"/>
  <c r="AI8" i="4"/>
  <c r="AI7" i="4"/>
  <c r="AI6" i="4"/>
  <c r="AI4" i="4"/>
  <c r="AH20" i="3"/>
  <c r="AH18" i="3"/>
  <c r="AH17" i="3"/>
  <c r="AH16" i="3"/>
  <c r="AH15" i="3"/>
  <c r="AH14" i="3"/>
  <c r="AH12" i="3"/>
  <c r="AH11" i="3"/>
  <c r="AH10" i="3"/>
  <c r="AH9" i="3"/>
  <c r="AH8" i="3"/>
  <c r="AH7" i="3"/>
  <c r="AH6" i="3"/>
  <c r="AH5" i="3"/>
  <c r="AH4" i="3"/>
  <c r="AJ24" i="2"/>
  <c r="AJ23" i="2"/>
  <c r="AJ22" i="2"/>
  <c r="AJ21" i="2"/>
  <c r="AJ20" i="2"/>
  <c r="AJ19" i="2"/>
  <c r="AJ18" i="2"/>
  <c r="AJ17" i="2"/>
  <c r="AJ16" i="2"/>
  <c r="AJ15" i="2"/>
  <c r="AJ14" i="2"/>
  <c r="AJ12" i="2"/>
  <c r="AJ11" i="2"/>
  <c r="AJ10" i="2"/>
  <c r="AJ9" i="2"/>
  <c r="AJ8" i="2"/>
  <c r="AJ7" i="2"/>
  <c r="AJ6" i="2"/>
  <c r="AJ5" i="2"/>
  <c r="AJ4" i="2"/>
  <c r="AG6" i="4"/>
  <c r="AH25" i="2"/>
  <c r="AH23" i="2"/>
  <c r="AH22" i="2"/>
  <c r="AH21" i="2"/>
  <c r="AH20" i="2"/>
  <c r="AH19" i="2"/>
  <c r="AH18" i="2"/>
  <c r="AH17" i="2"/>
  <c r="AH16" i="2"/>
  <c r="AH15" i="2"/>
  <c r="AH14" i="2"/>
  <c r="AH13" i="2"/>
  <c r="AI13" i="2" s="1"/>
  <c r="AH12" i="2"/>
  <c r="AH11" i="2"/>
  <c r="AH10" i="2"/>
  <c r="AH9" i="2"/>
  <c r="AH8" i="2"/>
  <c r="AH7" i="2"/>
  <c r="AH6" i="2"/>
  <c r="AI6" i="2" s="1"/>
  <c r="AF22" i="3"/>
  <c r="AF20" i="3"/>
  <c r="AG20" i="3" s="1"/>
  <c r="AF19" i="3"/>
  <c r="AG19" i="3" s="1"/>
  <c r="AF18" i="3"/>
  <c r="AF17" i="3"/>
  <c r="AF16" i="3"/>
  <c r="AF15" i="3"/>
  <c r="AG15" i="3" s="1"/>
  <c r="AF14" i="3"/>
  <c r="AF13" i="3"/>
  <c r="AF12" i="3"/>
  <c r="AF10" i="3"/>
  <c r="AF9" i="3"/>
  <c r="AF8" i="3"/>
  <c r="AF7" i="3"/>
  <c r="AF6" i="3"/>
  <c r="AF5" i="3"/>
  <c r="AF4" i="3"/>
  <c r="AG17" i="4"/>
  <c r="AI17" i="4" s="1"/>
  <c r="AG16" i="4"/>
  <c r="AG15" i="4"/>
  <c r="AG14" i="4"/>
  <c r="AG13" i="4"/>
  <c r="AG12" i="4"/>
  <c r="AG10" i="4"/>
  <c r="AG9" i="4"/>
  <c r="AG8" i="4"/>
  <c r="AG7" i="4"/>
  <c r="AH7" i="4" s="1"/>
  <c r="AG5" i="4"/>
  <c r="AI5" i="4" s="1"/>
  <c r="AG4" i="4"/>
  <c r="AG21" i="5"/>
  <c r="AG19" i="5"/>
  <c r="AI19" i="5" s="1"/>
  <c r="AG18" i="5"/>
  <c r="AG17" i="5"/>
  <c r="AH17" i="5" s="1"/>
  <c r="AG14" i="5"/>
  <c r="AG13" i="5"/>
  <c r="AH13" i="5" s="1"/>
  <c r="AG11" i="5"/>
  <c r="AG10" i="5"/>
  <c r="AI10" i="5" s="1"/>
  <c r="AG9" i="5"/>
  <c r="AH9" i="5" s="1"/>
  <c r="AG8" i="5"/>
  <c r="AH8" i="5" s="1"/>
  <c r="AG7" i="5"/>
  <c r="AG6" i="5"/>
  <c r="AG5" i="5"/>
  <c r="AH5" i="5" s="1"/>
  <c r="AG4" i="5"/>
  <c r="AH18" i="5"/>
  <c r="AH14" i="5"/>
  <c r="AH11" i="5"/>
  <c r="AH7" i="5"/>
  <c r="AH6" i="5"/>
  <c r="AH16" i="4"/>
  <c r="AH15" i="4"/>
  <c r="AH14" i="4"/>
  <c r="AH13" i="4"/>
  <c r="AH10" i="4"/>
  <c r="AH9" i="4"/>
  <c r="AH8" i="4"/>
  <c r="AH6" i="4"/>
  <c r="AH4" i="4"/>
  <c r="AG17" i="3"/>
  <c r="AG16" i="3"/>
  <c r="AG14" i="3"/>
  <c r="AG13" i="3"/>
  <c r="AG12" i="3"/>
  <c r="AG10" i="3"/>
  <c r="AG9" i="3"/>
  <c r="AG8" i="3"/>
  <c r="AG7" i="3"/>
  <c r="AG6" i="3"/>
  <c r="AG5" i="3"/>
  <c r="AG4" i="3"/>
  <c r="AI23" i="2"/>
  <c r="AI22" i="2"/>
  <c r="AI21" i="2"/>
  <c r="AI20" i="2"/>
  <c r="AI19" i="2"/>
  <c r="AI18" i="2"/>
  <c r="AI17" i="2"/>
  <c r="AI16" i="2"/>
  <c r="AI15" i="2"/>
  <c r="AI14" i="2"/>
  <c r="AI12" i="2"/>
  <c r="AI11" i="2"/>
  <c r="AI10" i="2"/>
  <c r="AI9" i="2"/>
  <c r="AI8" i="2"/>
  <c r="AI7" i="2"/>
  <c r="X19" i="4"/>
  <c r="X20" i="4"/>
  <c r="X21" i="4"/>
  <c r="E48" i="6"/>
  <c r="E12" i="6"/>
  <c r="AH5" i="4" l="1"/>
  <c r="AG19" i="4"/>
  <c r="AI28" i="2"/>
  <c r="AI27" i="2"/>
  <c r="AJ13" i="2"/>
  <c r="AH27" i="2"/>
  <c r="AI12" i="4"/>
  <c r="AH12" i="4"/>
  <c r="AI17" i="5"/>
  <c r="AI9" i="5"/>
  <c r="AH10" i="5"/>
  <c r="AH17" i="4"/>
  <c r="AH19" i="3"/>
  <c r="AH19" i="5"/>
  <c r="AG23" i="5"/>
  <c r="AH4" i="5"/>
  <c r="AG24" i="5"/>
  <c r="AG21" i="4"/>
  <c r="AG20" i="4"/>
  <c r="AF25" i="3"/>
  <c r="AF24" i="3"/>
  <c r="AG18" i="3"/>
  <c r="AH28" i="2"/>
  <c r="AH29" i="2"/>
  <c r="AH20" i="4" l="1"/>
  <c r="AH19" i="4"/>
  <c r="AJ27" i="2"/>
  <c r="AH23" i="5"/>
  <c r="AG24" i="3"/>
  <c r="AI19" i="4" l="1"/>
  <c r="AI20" i="4"/>
  <c r="AI21" i="4"/>
  <c r="AH23" i="3"/>
  <c r="AJ29" i="2"/>
  <c r="AJ28" i="2"/>
  <c r="AI24" i="5"/>
  <c r="AI23" i="5"/>
  <c r="AI22" i="5"/>
  <c r="AH25" i="3"/>
  <c r="AH24" i="3"/>
  <c r="W28" i="6" l="1"/>
  <c r="V55" i="6"/>
  <c r="V54" i="6"/>
  <c r="W54" i="6" s="1"/>
  <c r="V52" i="6"/>
  <c r="W52" i="6" s="1"/>
  <c r="V51" i="6"/>
  <c r="W51" i="6" s="1"/>
  <c r="V50" i="6"/>
  <c r="W50" i="6" s="1"/>
  <c r="V49" i="6"/>
  <c r="W49" i="6" s="1"/>
  <c r="V48" i="6"/>
  <c r="W48" i="6" s="1"/>
  <c r="V47" i="6"/>
  <c r="W47" i="6" s="1"/>
  <c r="V46" i="6"/>
  <c r="W46" i="6" s="1"/>
  <c r="V45" i="6"/>
  <c r="W45" i="6" s="1"/>
  <c r="V44" i="6"/>
  <c r="W44" i="6" s="1"/>
  <c r="V43" i="6"/>
  <c r="W43" i="6" s="1"/>
  <c r="V42" i="6"/>
  <c r="W42" i="6" s="1"/>
  <c r="V41" i="6"/>
  <c r="W41" i="6" s="1"/>
  <c r="V40" i="6"/>
  <c r="W40" i="6" s="1"/>
  <c r="V39" i="6"/>
  <c r="W39" i="6" s="1"/>
  <c r="V38" i="6"/>
  <c r="W38" i="6" s="1"/>
  <c r="V37" i="6"/>
  <c r="W37" i="6" s="1"/>
  <c r="V36" i="6"/>
  <c r="W36" i="6" s="1"/>
  <c r="V35" i="6"/>
  <c r="W35" i="6" s="1"/>
  <c r="V34" i="6"/>
  <c r="V33" i="6"/>
  <c r="W33" i="6" s="1"/>
  <c r="V32" i="6"/>
  <c r="W32" i="6" s="1"/>
  <c r="V31" i="6"/>
  <c r="W31" i="6" s="1"/>
  <c r="V30" i="6"/>
  <c r="W30" i="6" s="1"/>
  <c r="V29" i="6"/>
  <c r="W29" i="6" s="1"/>
  <c r="V28" i="6"/>
  <c r="V27" i="6"/>
  <c r="W27" i="6" s="1"/>
  <c r="V26" i="6"/>
  <c r="W26" i="6" s="1"/>
  <c r="V25" i="6"/>
  <c r="W25" i="6" s="1"/>
  <c r="V24" i="6"/>
  <c r="W24" i="6" s="1"/>
  <c r="V23" i="6"/>
  <c r="W23" i="6" s="1"/>
  <c r="V22" i="6"/>
  <c r="W22" i="6" s="1"/>
  <c r="V21" i="6"/>
  <c r="W21" i="6" s="1"/>
  <c r="V20" i="6"/>
  <c r="W20" i="6" s="1"/>
  <c r="V19" i="6"/>
  <c r="W19" i="6" s="1"/>
  <c r="V18" i="6"/>
  <c r="W18" i="6" s="1"/>
  <c r="W17" i="6"/>
  <c r="V16" i="6"/>
  <c r="W16" i="6" s="1"/>
  <c r="V15" i="6"/>
  <c r="W15" i="6" s="1"/>
  <c r="V14" i="6"/>
  <c r="W14" i="6" s="1"/>
  <c r="V13" i="6"/>
  <c r="W13" i="6" s="1"/>
  <c r="V12" i="6"/>
  <c r="W12" i="6" s="1"/>
  <c r="V11" i="6"/>
  <c r="W11" i="6" s="1"/>
  <c r="V10" i="6"/>
  <c r="W10" i="6" s="1"/>
  <c r="V8" i="6"/>
  <c r="W8" i="6" s="1"/>
  <c r="V7" i="6"/>
  <c r="W7" i="6" s="1"/>
  <c r="V6" i="6"/>
  <c r="W6" i="6" s="1"/>
  <c r="V4" i="6"/>
  <c r="W4" i="6"/>
  <c r="AD24" i="7"/>
  <c r="AD23" i="7"/>
  <c r="AD22" i="7"/>
  <c r="AD21" i="7"/>
  <c r="AD20" i="7"/>
  <c r="AD19" i="7"/>
  <c r="AD18" i="7"/>
  <c r="AD17" i="7"/>
  <c r="AD16" i="7"/>
  <c r="AD15" i="7"/>
  <c r="AD14" i="7"/>
  <c r="AD13" i="7"/>
  <c r="AD12" i="7"/>
  <c r="AD11" i="7"/>
  <c r="AD10" i="7"/>
  <c r="AD9" i="7"/>
  <c r="AD8" i="7"/>
  <c r="AD7" i="7"/>
  <c r="AD6" i="7"/>
  <c r="AD4" i="7"/>
  <c r="AC29" i="7"/>
  <c r="AC28" i="7"/>
  <c r="AC17" i="8"/>
  <c r="AC16" i="8"/>
  <c r="AC23" i="9"/>
  <c r="AC22" i="9"/>
  <c r="AC21" i="9"/>
  <c r="AC20" i="9"/>
  <c r="AC19" i="9"/>
  <c r="AC18" i="9"/>
  <c r="AC17" i="9"/>
  <c r="AC16" i="9"/>
  <c r="AC15" i="9"/>
  <c r="AC14" i="9"/>
  <c r="AC13" i="9"/>
  <c r="AC12" i="9"/>
  <c r="AC11" i="9"/>
  <c r="AC10" i="9"/>
  <c r="AC9" i="9"/>
  <c r="AC8" i="9"/>
  <c r="AC6" i="9"/>
  <c r="AC5" i="9"/>
  <c r="AD27" i="9" s="1"/>
  <c r="AC4" i="9"/>
  <c r="AB27" i="9"/>
  <c r="AB26" i="9"/>
  <c r="W34" i="6" l="1"/>
  <c r="V59" i="6"/>
  <c r="AE29" i="7"/>
  <c r="AE17" i="8"/>
  <c r="AE15" i="8"/>
  <c r="AE16" i="8"/>
  <c r="AD25" i="9"/>
  <c r="AD26" i="9"/>
  <c r="W58" i="6" l="1"/>
  <c r="X57" i="6"/>
  <c r="AE28" i="7"/>
  <c r="AE27" i="7"/>
  <c r="O36" i="6"/>
  <c r="N57" i="6"/>
  <c r="D59" i="6"/>
  <c r="D58" i="6"/>
  <c r="D57" i="6"/>
  <c r="N59" i="6"/>
  <c r="N58" i="6"/>
  <c r="K25" i="2"/>
  <c r="X59" i="6" l="1"/>
  <c r="X58" i="6"/>
  <c r="I22" i="5"/>
  <c r="W19" i="5"/>
  <c r="W17" i="5"/>
  <c r="W16" i="5"/>
  <c r="W14" i="5"/>
  <c r="W11" i="5"/>
  <c r="W10" i="5"/>
  <c r="W9" i="5"/>
  <c r="W8" i="5"/>
  <c r="W7" i="5"/>
  <c r="W6" i="5"/>
  <c r="W5" i="5"/>
  <c r="W4" i="5"/>
  <c r="W28" i="2"/>
  <c r="W27" i="2"/>
  <c r="V21" i="4"/>
  <c r="V20" i="4"/>
  <c r="V19" i="4"/>
  <c r="W20" i="4"/>
  <c r="W19" i="4"/>
  <c r="V5" i="3"/>
  <c r="V4" i="3"/>
  <c r="V20" i="3"/>
  <c r="V19" i="3"/>
  <c r="V18" i="3"/>
  <c r="V17" i="3"/>
  <c r="V16" i="3"/>
  <c r="V15" i="3"/>
  <c r="V14" i="3"/>
  <c r="V12" i="3"/>
  <c r="V11" i="3"/>
  <c r="V10" i="3"/>
  <c r="V9" i="3"/>
  <c r="V8" i="3"/>
  <c r="V7" i="3"/>
  <c r="V6" i="3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27" i="2"/>
  <c r="W29" i="2"/>
  <c r="X28" i="2" l="1"/>
  <c r="Y29" i="2" s="1"/>
  <c r="Y28" i="2" l="1"/>
  <c r="Y27" i="2"/>
  <c r="T6" i="9" l="1"/>
  <c r="U6" i="9" s="1"/>
  <c r="T4" i="9"/>
  <c r="T26" i="9" s="1"/>
  <c r="U13" i="9"/>
  <c r="U4" i="9"/>
  <c r="T23" i="9"/>
  <c r="U23" i="9" s="1"/>
  <c r="T22" i="9"/>
  <c r="U22" i="9" s="1"/>
  <c r="T21" i="9"/>
  <c r="U21" i="9" s="1"/>
  <c r="T20" i="9"/>
  <c r="U20" i="9" s="1"/>
  <c r="T19" i="9"/>
  <c r="U19" i="9" s="1"/>
  <c r="T18" i="9"/>
  <c r="U18" i="9" s="1"/>
  <c r="T17" i="9"/>
  <c r="U17" i="9" s="1"/>
  <c r="T16" i="9"/>
  <c r="U16" i="9" s="1"/>
  <c r="T15" i="9"/>
  <c r="U15" i="9" s="1"/>
  <c r="T14" i="9"/>
  <c r="U14" i="9" s="1"/>
  <c r="T13" i="9"/>
  <c r="T12" i="9"/>
  <c r="U12" i="9" s="1"/>
  <c r="T11" i="9"/>
  <c r="U11" i="9" s="1"/>
  <c r="T10" i="9"/>
  <c r="U10" i="9" s="1"/>
  <c r="T9" i="9"/>
  <c r="U9" i="9" s="1"/>
  <c r="T8" i="9"/>
  <c r="U8" i="9" s="1"/>
  <c r="T7" i="9"/>
  <c r="U7" i="9" s="1"/>
  <c r="T5" i="9"/>
  <c r="U5" i="9" s="1"/>
  <c r="T11" i="8"/>
  <c r="U12" i="8"/>
  <c r="U11" i="8"/>
  <c r="U8" i="8"/>
  <c r="U7" i="8"/>
  <c r="T13" i="8"/>
  <c r="U13" i="8" s="1"/>
  <c r="T12" i="8"/>
  <c r="T10" i="8"/>
  <c r="U10" i="8" s="1"/>
  <c r="T9" i="8"/>
  <c r="U9" i="8" s="1"/>
  <c r="T8" i="8"/>
  <c r="T7" i="8"/>
  <c r="T6" i="8"/>
  <c r="U6" i="8" s="1"/>
  <c r="T5" i="8"/>
  <c r="U5" i="8" s="1"/>
  <c r="T4" i="8"/>
  <c r="T16" i="8" s="1"/>
  <c r="T25" i="7"/>
  <c r="T24" i="7"/>
  <c r="U24" i="7" s="1"/>
  <c r="T23" i="7"/>
  <c r="U23" i="7" s="1"/>
  <c r="T22" i="7"/>
  <c r="U22" i="7" s="1"/>
  <c r="T21" i="7"/>
  <c r="T20" i="7"/>
  <c r="U20" i="7" s="1"/>
  <c r="T19" i="7"/>
  <c r="T18" i="7"/>
  <c r="U18" i="7" s="1"/>
  <c r="T17" i="7"/>
  <c r="T16" i="7"/>
  <c r="U16" i="7" s="1"/>
  <c r="T15" i="7"/>
  <c r="T14" i="7"/>
  <c r="U14" i="7" s="1"/>
  <c r="T13" i="7"/>
  <c r="U13" i="7" s="1"/>
  <c r="T12" i="7"/>
  <c r="U12" i="7" s="1"/>
  <c r="T11" i="7"/>
  <c r="U11" i="7" s="1"/>
  <c r="T10" i="7"/>
  <c r="U10" i="7" s="1"/>
  <c r="T9" i="7"/>
  <c r="T8" i="7"/>
  <c r="U8" i="7" s="1"/>
  <c r="T7" i="7"/>
  <c r="T6" i="7"/>
  <c r="U6" i="7" s="1"/>
  <c r="T4" i="7"/>
  <c r="U4" i="7" s="1"/>
  <c r="U21" i="7"/>
  <c r="U19" i="7"/>
  <c r="U17" i="7"/>
  <c r="U15" i="7"/>
  <c r="U9" i="7"/>
  <c r="O51" i="6"/>
  <c r="P51" i="6" s="1"/>
  <c r="O44" i="6"/>
  <c r="P44" i="6" s="1"/>
  <c r="O14" i="6"/>
  <c r="P14" i="6" s="1"/>
  <c r="U7" i="7" l="1"/>
  <c r="U28" i="7" s="1"/>
  <c r="U4" i="8"/>
  <c r="T17" i="8"/>
  <c r="T15" i="8"/>
  <c r="U26" i="9"/>
  <c r="U25" i="9"/>
  <c r="T25" i="9"/>
  <c r="T27" i="9"/>
  <c r="U27" i="7"/>
  <c r="T27" i="7"/>
  <c r="T28" i="7"/>
  <c r="T29" i="7"/>
  <c r="O4" i="6"/>
  <c r="P4" i="6" s="1"/>
  <c r="O54" i="6"/>
  <c r="P54" i="6" s="1"/>
  <c r="O52" i="6"/>
  <c r="P52" i="6" s="1"/>
  <c r="O50" i="6"/>
  <c r="P50" i="6" s="1"/>
  <c r="O49" i="6"/>
  <c r="P49" i="6" s="1"/>
  <c r="O48" i="6"/>
  <c r="P48" i="6" s="1"/>
  <c r="O47" i="6"/>
  <c r="P47" i="6" s="1"/>
  <c r="O45" i="6"/>
  <c r="P45" i="6" s="1"/>
  <c r="O43" i="6"/>
  <c r="P43" i="6" s="1"/>
  <c r="O42" i="6"/>
  <c r="P42" i="6" s="1"/>
  <c r="O41" i="6"/>
  <c r="P41" i="6" s="1"/>
  <c r="O40" i="6"/>
  <c r="P40" i="6" s="1"/>
  <c r="O39" i="6"/>
  <c r="P39" i="6" s="1"/>
  <c r="O38" i="6"/>
  <c r="P38" i="6" s="1"/>
  <c r="O37" i="6"/>
  <c r="P37" i="6" s="1"/>
  <c r="P36" i="6"/>
  <c r="O35" i="6"/>
  <c r="P35" i="6" s="1"/>
  <c r="O34" i="6"/>
  <c r="P34" i="6" s="1"/>
  <c r="O33" i="6"/>
  <c r="P33" i="6" s="1"/>
  <c r="O32" i="6"/>
  <c r="P32" i="6" s="1"/>
  <c r="O31" i="6"/>
  <c r="P31" i="6" s="1"/>
  <c r="O30" i="6"/>
  <c r="P30" i="6" s="1"/>
  <c r="O29" i="6"/>
  <c r="P29" i="6" s="1"/>
  <c r="O28" i="6"/>
  <c r="P28" i="6" s="1"/>
  <c r="O27" i="6"/>
  <c r="P27" i="6" s="1"/>
  <c r="O26" i="6"/>
  <c r="P26" i="6" s="1"/>
  <c r="O25" i="6"/>
  <c r="P25" i="6" s="1"/>
  <c r="O24" i="6"/>
  <c r="P24" i="6" s="1"/>
  <c r="O23" i="6"/>
  <c r="P23" i="6" s="1"/>
  <c r="O22" i="6"/>
  <c r="P22" i="6" s="1"/>
  <c r="O21" i="6"/>
  <c r="P21" i="6" s="1"/>
  <c r="O20" i="6"/>
  <c r="P20" i="6" s="1"/>
  <c r="P19" i="6"/>
  <c r="O18" i="6"/>
  <c r="P18" i="6" s="1"/>
  <c r="O16" i="6"/>
  <c r="P16" i="6" s="1"/>
  <c r="O15" i="6"/>
  <c r="P15" i="6" s="1"/>
  <c r="O13" i="6"/>
  <c r="P13" i="6" s="1"/>
  <c r="O12" i="6"/>
  <c r="P12" i="6" s="1"/>
  <c r="O11" i="6"/>
  <c r="P11" i="6" s="1"/>
  <c r="O10" i="6"/>
  <c r="P10" i="6" s="1"/>
  <c r="O9" i="6"/>
  <c r="P9" i="6" s="1"/>
  <c r="O7" i="6"/>
  <c r="P7" i="6" s="1"/>
  <c r="O6" i="6"/>
  <c r="V21" i="5"/>
  <c r="V19" i="5"/>
  <c r="V18" i="5"/>
  <c r="V17" i="5"/>
  <c r="V16" i="5"/>
  <c r="V14" i="5"/>
  <c r="V13" i="5"/>
  <c r="W13" i="5" s="1"/>
  <c r="V11" i="5"/>
  <c r="V10" i="5"/>
  <c r="V9" i="5"/>
  <c r="V8" i="5"/>
  <c r="V7" i="5"/>
  <c r="V6" i="5"/>
  <c r="V5" i="5"/>
  <c r="V4" i="5"/>
  <c r="V17" i="4"/>
  <c r="W17" i="4" s="1"/>
  <c r="V16" i="4"/>
  <c r="W16" i="4" s="1"/>
  <c r="V15" i="4"/>
  <c r="W15" i="4" s="1"/>
  <c r="V14" i="4"/>
  <c r="W14" i="4" s="1"/>
  <c r="V13" i="4"/>
  <c r="W13" i="4" s="1"/>
  <c r="V12" i="4"/>
  <c r="W12" i="4" s="1"/>
  <c r="V10" i="4"/>
  <c r="W10" i="4" s="1"/>
  <c r="V9" i="4"/>
  <c r="W9" i="4" s="1"/>
  <c r="V8" i="4"/>
  <c r="W8" i="4" s="1"/>
  <c r="V7" i="4"/>
  <c r="W7" i="4" s="1"/>
  <c r="V6" i="4"/>
  <c r="W6" i="4" s="1"/>
  <c r="V5" i="4"/>
  <c r="W5" i="4" s="1"/>
  <c r="V4" i="4"/>
  <c r="W4" i="4" s="1"/>
  <c r="U22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W26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AI18" i="5" l="1"/>
  <c r="V22" i="5"/>
  <c r="V23" i="5"/>
  <c r="V24" i="5"/>
  <c r="W18" i="5"/>
  <c r="U15" i="8"/>
  <c r="U16" i="8"/>
  <c r="V25" i="9"/>
  <c r="V27" i="9"/>
  <c r="V26" i="9"/>
  <c r="AH13" i="3"/>
  <c r="U23" i="3"/>
  <c r="U25" i="3"/>
  <c r="V13" i="3"/>
  <c r="U24" i="3"/>
  <c r="V27" i="7"/>
  <c r="V28" i="7"/>
  <c r="V29" i="7"/>
  <c r="O57" i="6"/>
  <c r="P6" i="6"/>
  <c r="O59" i="6"/>
  <c r="O58" i="6"/>
  <c r="W23" i="5" l="1"/>
  <c r="W22" i="5"/>
  <c r="V16" i="8"/>
  <c r="V17" i="8"/>
  <c r="V15" i="8"/>
  <c r="V23" i="3"/>
  <c r="W23" i="3" s="1"/>
  <c r="V24" i="3"/>
  <c r="P57" i="6"/>
  <c r="P58" i="6"/>
  <c r="I12" i="4"/>
  <c r="K12" i="4" s="1"/>
  <c r="K14" i="4"/>
  <c r="K19" i="5"/>
  <c r="K15" i="5"/>
  <c r="I10" i="8"/>
  <c r="J10" i="8" s="1"/>
  <c r="H5" i="6"/>
  <c r="I17" i="4"/>
  <c r="I19" i="5"/>
  <c r="I18" i="5"/>
  <c r="K18" i="5" s="1"/>
  <c r="I17" i="5"/>
  <c r="K17" i="5" s="1"/>
  <c r="I16" i="5"/>
  <c r="K16" i="5" s="1"/>
  <c r="I15" i="5"/>
  <c r="I14" i="5"/>
  <c r="K14" i="5" s="1"/>
  <c r="I13" i="5"/>
  <c r="K13" i="5" s="1"/>
  <c r="I12" i="5"/>
  <c r="K12" i="5" s="1"/>
  <c r="I11" i="5"/>
  <c r="K11" i="5" s="1"/>
  <c r="I10" i="5"/>
  <c r="K10" i="5" s="1"/>
  <c r="I9" i="5"/>
  <c r="K9" i="5" s="1"/>
  <c r="I8" i="5"/>
  <c r="K8" i="5" s="1"/>
  <c r="I7" i="5"/>
  <c r="K7" i="5" s="1"/>
  <c r="I6" i="5"/>
  <c r="K6" i="5" s="1"/>
  <c r="I5" i="5"/>
  <c r="I4" i="5"/>
  <c r="I16" i="4"/>
  <c r="K16" i="4" s="1"/>
  <c r="I15" i="4"/>
  <c r="AI15" i="4" s="1"/>
  <c r="I14" i="4"/>
  <c r="I13" i="4"/>
  <c r="K13" i="4" s="1"/>
  <c r="I11" i="4"/>
  <c r="I10" i="4"/>
  <c r="K10" i="4" s="1"/>
  <c r="I9" i="4"/>
  <c r="I8" i="4"/>
  <c r="K8" i="4" s="1"/>
  <c r="I7" i="4"/>
  <c r="K7" i="4" s="1"/>
  <c r="I6" i="4"/>
  <c r="K6" i="4" s="1"/>
  <c r="I5" i="4"/>
  <c r="K5" i="4" s="1"/>
  <c r="I4" i="4"/>
  <c r="K4" i="4" s="1"/>
  <c r="K4" i="2"/>
  <c r="I14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3" i="14"/>
  <c r="I12" i="14"/>
  <c r="I11" i="14"/>
  <c r="I10" i="14"/>
  <c r="I9" i="14"/>
  <c r="I8" i="14"/>
  <c r="I7" i="14"/>
  <c r="I6" i="14"/>
  <c r="I5" i="14"/>
  <c r="I4" i="14"/>
  <c r="I3" i="14"/>
  <c r="I2" i="14"/>
  <c r="K3" i="14"/>
  <c r="K2" i="14"/>
  <c r="H26" i="14"/>
  <c r="H3" i="14"/>
  <c r="H51" i="14"/>
  <c r="H43" i="14"/>
  <c r="H20" i="14"/>
  <c r="H18" i="14"/>
  <c r="H8" i="14"/>
  <c r="H35" i="14"/>
  <c r="H4" i="14"/>
  <c r="H41" i="14"/>
  <c r="H47" i="14"/>
  <c r="H12" i="14"/>
  <c r="H49" i="14"/>
  <c r="H19" i="14"/>
  <c r="H34" i="14"/>
  <c r="H36" i="14"/>
  <c r="H39" i="14"/>
  <c r="H17" i="14"/>
  <c r="H31" i="14"/>
  <c r="H32" i="14"/>
  <c r="H45" i="14"/>
  <c r="H23" i="14"/>
  <c r="H10" i="14"/>
  <c r="H30" i="14"/>
  <c r="H40" i="14"/>
  <c r="H37" i="14"/>
  <c r="H48" i="14"/>
  <c r="H33" i="14"/>
  <c r="H16" i="14"/>
  <c r="H15" i="14"/>
  <c r="H7" i="14"/>
  <c r="H28" i="14"/>
  <c r="H13" i="14"/>
  <c r="H46" i="14"/>
  <c r="H22" i="14"/>
  <c r="H44" i="14"/>
  <c r="H38" i="14"/>
  <c r="H6" i="14"/>
  <c r="H21" i="14"/>
  <c r="H25" i="14"/>
  <c r="H50" i="14"/>
  <c r="H29" i="14"/>
  <c r="H11" i="14"/>
  <c r="H24" i="14"/>
  <c r="H14" i="14"/>
  <c r="H9" i="14"/>
  <c r="H5" i="14"/>
  <c r="H27" i="14"/>
  <c r="H42" i="14"/>
  <c r="H2" i="14"/>
  <c r="X23" i="5" l="1"/>
  <c r="X24" i="5"/>
  <c r="X22" i="5"/>
  <c r="W25" i="3"/>
  <c r="W24" i="3"/>
  <c r="Q57" i="6"/>
  <c r="Q59" i="6"/>
  <c r="Q58" i="6"/>
  <c r="I24" i="5"/>
  <c r="K4" i="5"/>
  <c r="K22" i="5" s="1"/>
  <c r="I23" i="5"/>
  <c r="K5" i="5"/>
  <c r="L4" i="2"/>
  <c r="I19" i="4"/>
  <c r="K9" i="4"/>
  <c r="K23" i="5"/>
  <c r="I21" i="4"/>
  <c r="I20" i="4"/>
  <c r="K19" i="4" l="1"/>
  <c r="K20" i="4"/>
  <c r="L24" i="5"/>
  <c r="L23" i="5"/>
  <c r="L22" i="5"/>
  <c r="I4" i="7"/>
  <c r="I22" i="7"/>
  <c r="J22" i="7" s="1"/>
  <c r="I24" i="7"/>
  <c r="J24" i="7" s="1"/>
  <c r="I23" i="7"/>
  <c r="J23" i="7" s="1"/>
  <c r="I21" i="7"/>
  <c r="J21" i="7" s="1"/>
  <c r="I20" i="7"/>
  <c r="J20" i="7" s="1"/>
  <c r="I19" i="7"/>
  <c r="J19" i="7" s="1"/>
  <c r="I18" i="7"/>
  <c r="J18" i="7" s="1"/>
  <c r="I17" i="7"/>
  <c r="J17" i="7" s="1"/>
  <c r="I16" i="7"/>
  <c r="J16" i="7" s="1"/>
  <c r="I15" i="7"/>
  <c r="J15" i="7" s="1"/>
  <c r="I14" i="7"/>
  <c r="J14" i="7" s="1"/>
  <c r="I13" i="7"/>
  <c r="J13" i="7" s="1"/>
  <c r="I12" i="7"/>
  <c r="J12" i="7" s="1"/>
  <c r="I11" i="7"/>
  <c r="J11" i="7" s="1"/>
  <c r="I10" i="7"/>
  <c r="J10" i="7" s="1"/>
  <c r="I9" i="7"/>
  <c r="J9" i="7" s="1"/>
  <c r="I8" i="7"/>
  <c r="J8" i="7" s="1"/>
  <c r="I7" i="7"/>
  <c r="AF7" i="7" s="1"/>
  <c r="I6" i="7"/>
  <c r="J6" i="7" s="1"/>
  <c r="I13" i="8"/>
  <c r="J13" i="8" s="1"/>
  <c r="I12" i="8"/>
  <c r="J12" i="8" s="1"/>
  <c r="I11" i="8"/>
  <c r="J11" i="8" s="1"/>
  <c r="I9" i="8"/>
  <c r="I8" i="8"/>
  <c r="J8" i="8" s="1"/>
  <c r="I7" i="8"/>
  <c r="J7" i="8" s="1"/>
  <c r="I6" i="8"/>
  <c r="I5" i="8"/>
  <c r="J5" i="8" s="1"/>
  <c r="I4" i="8"/>
  <c r="J4" i="8" s="1"/>
  <c r="I23" i="9"/>
  <c r="J23" i="9" s="1"/>
  <c r="I22" i="9"/>
  <c r="J22" i="9" s="1"/>
  <c r="I21" i="9"/>
  <c r="J21" i="9" s="1"/>
  <c r="I20" i="9"/>
  <c r="J20" i="9" s="1"/>
  <c r="I19" i="9"/>
  <c r="J19" i="9" s="1"/>
  <c r="I18" i="9"/>
  <c r="J18" i="9" s="1"/>
  <c r="I17" i="9"/>
  <c r="J17" i="9" s="1"/>
  <c r="I16" i="9"/>
  <c r="J16" i="9" s="1"/>
  <c r="I15" i="9"/>
  <c r="J15" i="9" s="1"/>
  <c r="I14" i="9"/>
  <c r="J14" i="9" s="1"/>
  <c r="I13" i="9"/>
  <c r="J13" i="9" s="1"/>
  <c r="I12" i="9"/>
  <c r="J12" i="9" s="1"/>
  <c r="I11" i="9"/>
  <c r="J11" i="9" s="1"/>
  <c r="I10" i="9"/>
  <c r="J10" i="9" s="1"/>
  <c r="I9" i="9"/>
  <c r="J9" i="9" s="1"/>
  <c r="I8" i="9"/>
  <c r="J8" i="9" s="1"/>
  <c r="I7" i="9"/>
  <c r="J7" i="9" s="1"/>
  <c r="I6" i="9"/>
  <c r="J6" i="9" s="1"/>
  <c r="I5" i="9"/>
  <c r="J5" i="9" s="1"/>
  <c r="I4" i="9"/>
  <c r="J4" i="9" s="1"/>
  <c r="J9" i="8" l="1"/>
  <c r="AF9" i="8"/>
  <c r="I28" i="7"/>
  <c r="I27" i="7"/>
  <c r="I29" i="7"/>
  <c r="J4" i="7"/>
  <c r="J25" i="9"/>
  <c r="J26" i="9"/>
  <c r="I17" i="8"/>
  <c r="I16" i="8"/>
  <c r="J6" i="8"/>
  <c r="I15" i="8"/>
  <c r="L21" i="4"/>
  <c r="L20" i="4"/>
  <c r="L19" i="4"/>
  <c r="J7" i="7"/>
  <c r="I27" i="9"/>
  <c r="I26" i="9"/>
  <c r="I25" i="9"/>
  <c r="I21" i="3"/>
  <c r="I20" i="3"/>
  <c r="J20" i="3" s="1"/>
  <c r="I19" i="3"/>
  <c r="J19" i="3" s="1"/>
  <c r="I18" i="3"/>
  <c r="J18" i="3" s="1"/>
  <c r="I17" i="3"/>
  <c r="J17" i="3" s="1"/>
  <c r="I16" i="3"/>
  <c r="J16" i="3" s="1"/>
  <c r="I15" i="3"/>
  <c r="J15" i="3" s="1"/>
  <c r="I14" i="3"/>
  <c r="J14" i="3" s="1"/>
  <c r="I13" i="3"/>
  <c r="J13" i="3" s="1"/>
  <c r="I12" i="3"/>
  <c r="J12" i="3" s="1"/>
  <c r="I11" i="3"/>
  <c r="J11" i="3" s="1"/>
  <c r="I10" i="3"/>
  <c r="I9" i="3"/>
  <c r="J9" i="3" s="1"/>
  <c r="I8" i="3"/>
  <c r="J8" i="3" s="1"/>
  <c r="I7" i="3"/>
  <c r="J7" i="3" s="1"/>
  <c r="I6" i="3"/>
  <c r="J6" i="3" s="1"/>
  <c r="I5" i="3"/>
  <c r="J5" i="3" s="1"/>
  <c r="I4" i="3"/>
  <c r="J4" i="3" s="1"/>
  <c r="K24" i="2"/>
  <c r="L24" i="2" s="1"/>
  <c r="K23" i="2"/>
  <c r="L23" i="2" s="1"/>
  <c r="K22" i="2"/>
  <c r="L22" i="2" s="1"/>
  <c r="K21" i="2"/>
  <c r="L21" i="2" s="1"/>
  <c r="K20" i="2"/>
  <c r="L20" i="2" s="1"/>
  <c r="K19" i="2"/>
  <c r="L19" i="2" s="1"/>
  <c r="K18" i="2"/>
  <c r="L18" i="2" s="1"/>
  <c r="K17" i="2"/>
  <c r="L17" i="2" s="1"/>
  <c r="K16" i="2"/>
  <c r="L16" i="2" s="1"/>
  <c r="K15" i="2"/>
  <c r="L15" i="2" s="1"/>
  <c r="K14" i="2"/>
  <c r="L14" i="2" s="1"/>
  <c r="K13" i="2"/>
  <c r="L13" i="2" s="1"/>
  <c r="K12" i="2"/>
  <c r="L12" i="2" s="1"/>
  <c r="K11" i="2"/>
  <c r="L11" i="2" s="1"/>
  <c r="K10" i="2"/>
  <c r="L10" i="2" s="1"/>
  <c r="K9" i="2"/>
  <c r="L9" i="2" s="1"/>
  <c r="L8" i="2"/>
  <c r="K7" i="2"/>
  <c r="L7" i="2" s="1"/>
  <c r="K5" i="2"/>
  <c r="K6" i="2"/>
  <c r="L6" i="2" s="1"/>
  <c r="J27" i="7" l="1"/>
  <c r="J28" i="7"/>
  <c r="K25" i="9"/>
  <c r="K27" i="9"/>
  <c r="K26" i="9"/>
  <c r="K29" i="2"/>
  <c r="L5" i="2"/>
  <c r="K27" i="2"/>
  <c r="K28" i="2"/>
  <c r="J15" i="8"/>
  <c r="J16" i="8"/>
  <c r="I24" i="3"/>
  <c r="J10" i="3"/>
  <c r="I25" i="3"/>
  <c r="I23" i="3"/>
  <c r="H54" i="6"/>
  <c r="I54" i="6" s="1"/>
  <c r="H53" i="6"/>
  <c r="I53" i="6" s="1"/>
  <c r="H52" i="6"/>
  <c r="I52" i="6" s="1"/>
  <c r="H51" i="6"/>
  <c r="I51" i="6" s="1"/>
  <c r="H50" i="6"/>
  <c r="I50" i="6" s="1"/>
  <c r="H49" i="6"/>
  <c r="I49" i="6" s="1"/>
  <c r="H48" i="6"/>
  <c r="I48" i="6" s="1"/>
  <c r="H47" i="6"/>
  <c r="I47" i="6" s="1"/>
  <c r="H46" i="6"/>
  <c r="I46" i="6" s="1"/>
  <c r="H45" i="6"/>
  <c r="I45" i="6" s="1"/>
  <c r="H44" i="6"/>
  <c r="I44" i="6" s="1"/>
  <c r="H43" i="6"/>
  <c r="I43" i="6" s="1"/>
  <c r="H42" i="6"/>
  <c r="I42" i="6" s="1"/>
  <c r="H41" i="6"/>
  <c r="I41" i="6" s="1"/>
  <c r="H40" i="6"/>
  <c r="I40" i="6" s="1"/>
  <c r="H39" i="6"/>
  <c r="I39" i="6" s="1"/>
  <c r="H38" i="6"/>
  <c r="I38" i="6" s="1"/>
  <c r="H37" i="6"/>
  <c r="I37" i="6" s="1"/>
  <c r="H36" i="6"/>
  <c r="I36" i="6" s="1"/>
  <c r="H35" i="6"/>
  <c r="I35" i="6" s="1"/>
  <c r="H34" i="6"/>
  <c r="I34" i="6" s="1"/>
  <c r="H33" i="6"/>
  <c r="I33" i="6" s="1"/>
  <c r="H32" i="6"/>
  <c r="I32" i="6" s="1"/>
  <c r="H31" i="6"/>
  <c r="I31" i="6" s="1"/>
  <c r="H30" i="6"/>
  <c r="I30" i="6" s="1"/>
  <c r="H29" i="6"/>
  <c r="I29" i="6" s="1"/>
  <c r="H28" i="6"/>
  <c r="I28" i="6" s="1"/>
  <c r="H27" i="6"/>
  <c r="I27" i="6" s="1"/>
  <c r="H26" i="6"/>
  <c r="I26" i="6" s="1"/>
  <c r="H25" i="6"/>
  <c r="I25" i="6" s="1"/>
  <c r="H24" i="6"/>
  <c r="I24" i="6" s="1"/>
  <c r="H23" i="6"/>
  <c r="I23" i="6" s="1"/>
  <c r="H22" i="6"/>
  <c r="I22" i="6" s="1"/>
  <c r="H21" i="6"/>
  <c r="I21" i="6" s="1"/>
  <c r="H20" i="6"/>
  <c r="I20" i="6" s="1"/>
  <c r="H19" i="6"/>
  <c r="I19" i="6" s="1"/>
  <c r="H18" i="6"/>
  <c r="I18" i="6" s="1"/>
  <c r="H17" i="6"/>
  <c r="I17" i="6" s="1"/>
  <c r="H16" i="6"/>
  <c r="I16" i="6" s="1"/>
  <c r="H15" i="6"/>
  <c r="I15" i="6" s="1"/>
  <c r="H14" i="6"/>
  <c r="I14" i="6" s="1"/>
  <c r="H13" i="6"/>
  <c r="I13" i="6" s="1"/>
  <c r="H12" i="6"/>
  <c r="I12" i="6" s="1"/>
  <c r="H11" i="6"/>
  <c r="I11" i="6" s="1"/>
  <c r="H10" i="6"/>
  <c r="I10" i="6" s="1"/>
  <c r="H9" i="6"/>
  <c r="I9" i="6" s="1"/>
  <c r="H8" i="6"/>
  <c r="I8" i="6" s="1"/>
  <c r="H7" i="6"/>
  <c r="I7" i="6" s="1"/>
  <c r="H6" i="6"/>
  <c r="H4" i="6"/>
  <c r="H59" i="6" l="1"/>
  <c r="H57" i="6"/>
  <c r="H58" i="6"/>
  <c r="I6" i="6"/>
  <c r="L28" i="2"/>
  <c r="L27" i="2"/>
  <c r="K16" i="8"/>
  <c r="K17" i="8"/>
  <c r="K15" i="8"/>
  <c r="J24" i="3"/>
  <c r="J23" i="3"/>
  <c r="K28" i="7"/>
  <c r="K29" i="7"/>
  <c r="K27" i="7"/>
  <c r="M27" i="2" l="1"/>
  <c r="I57" i="6"/>
  <c r="I58" i="6"/>
  <c r="M28" i="2"/>
  <c r="M29" i="2"/>
  <c r="K23" i="3"/>
  <c r="K24" i="3"/>
  <c r="K25" i="3"/>
  <c r="J57" i="6" l="1"/>
  <c r="J58" i="6"/>
  <c r="J59" i="6"/>
</calcChain>
</file>

<file path=xl/sharedStrings.xml><?xml version="1.0" encoding="utf-8"?>
<sst xmlns="http://schemas.openxmlformats.org/spreadsheetml/2006/main" count="1740" uniqueCount="580">
  <si>
    <t>NRO</t>
  </si>
  <si>
    <t>CODIGO</t>
  </si>
  <si>
    <t>2020600051</t>
  </si>
  <si>
    <t>2018240071</t>
  </si>
  <si>
    <t>2017220162</t>
  </si>
  <si>
    <t>2020200201</t>
  </si>
  <si>
    <t>2020226661</t>
  </si>
  <si>
    <t>2020176371</t>
  </si>
  <si>
    <t>2020201222</t>
  </si>
  <si>
    <t>2020201282</t>
  </si>
  <si>
    <t>2020800861</t>
  </si>
  <si>
    <t>2020227701</t>
  </si>
  <si>
    <t>2020243021</t>
  </si>
  <si>
    <t>2020176871</t>
  </si>
  <si>
    <t>2020400061</t>
  </si>
  <si>
    <t>2020203331</t>
  </si>
  <si>
    <t>2020245441</t>
  </si>
  <si>
    <t>2020204051</t>
  </si>
  <si>
    <t>2020177381</t>
  </si>
  <si>
    <t>2020230811</t>
  </si>
  <si>
    <t>2020803011</t>
  </si>
  <si>
    <t>2020231501</t>
  </si>
  <si>
    <t>2017250531</t>
  </si>
  <si>
    <t>INTRODUCCION A INGENIERIA DE SISTEMAS DE INFORMACION</t>
  </si>
  <si>
    <t>NOMBRE</t>
  </si>
  <si>
    <t>ALCAMARI PERALTA, ISAAC ANDRE</t>
  </si>
  <si>
    <t>ALCCA RODRIGUEZ, MAYCOL YANELL</t>
  </si>
  <si>
    <t>ALVAREZ TINAJEROS, GIANELLA NAHOMI</t>
  </si>
  <si>
    <t>AMADO DURAND, LEONARDO JESÚS</t>
  </si>
  <si>
    <t>BERLANGA SALAS, ADRIAN MANUEL</t>
  </si>
  <si>
    <t>CERVANTES PINTO, SEBASTIAN MANUEL</t>
  </si>
  <si>
    <t>CHAVEZ BARRIOS, TATYANA MYKAELA</t>
  </si>
  <si>
    <t>CHAVEZ SALAS, NADIA YUNORVI</t>
  </si>
  <si>
    <t>CONDORI HOLGADO, NILVER ADOLFO</t>
  </si>
  <si>
    <t>DELGADO VERA, GIAN FRANK</t>
  </si>
  <si>
    <t>GARCIA VARGAS, VICTOR ALEJANDRO</t>
  </si>
  <si>
    <t>HUAMAN VALENCIA, ANDERSON XAVIER</t>
  </si>
  <si>
    <t>LIÑAN SALINAS, GUSTAVO ALONSO</t>
  </si>
  <si>
    <t>MAMANI ZARATE, FREDY ALEXANDER</t>
  </si>
  <si>
    <t>ORDOÑEZ ARRATIA, JOSEPH FERNANDO</t>
  </si>
  <si>
    <t>PAREDES ROMERO, WILMAR ARMANDO</t>
  </si>
  <si>
    <t>PINTO HERENCIA, JOEL YAMIR</t>
  </si>
  <si>
    <t>SEMINARIO ESPINOZA, DIEGO</t>
  </si>
  <si>
    <t>SUAREZ FERNANDEZ, SERGIO PAOLO</t>
  </si>
  <si>
    <t>VELARDE CONDO, PABLO CESAR</t>
  </si>
  <si>
    <t>VELARDE LIMA, DIEGO SMITH</t>
  </si>
  <si>
    <t>01</t>
  </si>
  <si>
    <t>Lab</t>
  </si>
  <si>
    <t>2020700011</t>
  </si>
  <si>
    <t>2020200241</t>
  </si>
  <si>
    <t>ANCAYFURO ALVAREZ, SEBASTIAN FREDDY</t>
  </si>
  <si>
    <t>2020240471</t>
  </si>
  <si>
    <t>APAZA SOLIS, JOSEPH CARLOS</t>
  </si>
  <si>
    <t>2020176161</t>
  </si>
  <si>
    <t>BARREDA GONZALES, ANDRE SEBASTIAN</t>
  </si>
  <si>
    <t>2020800992</t>
  </si>
  <si>
    <t>DEL CARPIO ROJAS, MILENE NICOLE</t>
  </si>
  <si>
    <t>2020176741</t>
  </si>
  <si>
    <t>GONZALEZ POLAR AMPUERO, ALESSIO</t>
  </si>
  <si>
    <t>2020202471</t>
  </si>
  <si>
    <t>GUTIERREZ QUISPE, JOSE LUIS</t>
  </si>
  <si>
    <t>2020228261</t>
  </si>
  <si>
    <t>HIDALGO MURILLO, JORGE ALEJANDRO</t>
  </si>
  <si>
    <t>2019255201</t>
  </si>
  <si>
    <t>LEIVA CHUCUYA, YHAIR YHOMAR</t>
  </si>
  <si>
    <t>2020801751</t>
  </si>
  <si>
    <t>LOPEZ SEBASTIANI, BRAULIO JOSUE</t>
  </si>
  <si>
    <t>2020174261</t>
  </si>
  <si>
    <t>LOZADA BEDREGAL, GIANFRANCO</t>
  </si>
  <si>
    <t>2020228891</t>
  </si>
  <si>
    <t>MAMANI GUILLEN, STEVEN JHOSUA</t>
  </si>
  <si>
    <t>2020701941</t>
  </si>
  <si>
    <t>ORMACHEA CAYLLAHUA, JOSSE MANUEL</t>
  </si>
  <si>
    <t>2020702071</t>
  </si>
  <si>
    <t>PEREZ GALDOS, SEBASTIAN RAZIEL</t>
  </si>
  <si>
    <t>2020205131</t>
  </si>
  <si>
    <t>SERRANO PILCO, ALEJANDRO MILTON</t>
  </si>
  <si>
    <t>2020230872</t>
  </si>
  <si>
    <t>SOTO SANA, NICOLL STHEFFANY</t>
  </si>
  <si>
    <t>2020231281</t>
  </si>
  <si>
    <t>UMIÑA TAIPE, JOSUE ALDAHIR</t>
  </si>
  <si>
    <t>02</t>
  </si>
  <si>
    <t>03</t>
  </si>
  <si>
    <t>2020240241</t>
  </si>
  <si>
    <t>ALVARO SANCHEZ, PERCY GERARDO</t>
  </si>
  <si>
    <t>2020200271</t>
  </si>
  <si>
    <t>APAZA OCHOA, IAN LUIS FELIPE</t>
  </si>
  <si>
    <t>2020249441</t>
  </si>
  <si>
    <t>ARISPE LOPEZ, JOSUE UZIEL</t>
  </si>
  <si>
    <t>2020241481</t>
  </si>
  <si>
    <t>CASTILLO MAYTA, DANIEL EDUARDO</t>
  </si>
  <si>
    <t>2020227131</t>
  </si>
  <si>
    <t>CHAMPI CORRALES, OSCAR DANIEL</t>
  </si>
  <si>
    <t>2020242351</t>
  </si>
  <si>
    <t>CRUZ HERRERA, CHRISTOPHER JOSE MAURICIO</t>
  </si>
  <si>
    <t>2019242791</t>
  </si>
  <si>
    <t>DIAZ RUIZ, DANIEL DELMI</t>
  </si>
  <si>
    <t>2018402121</t>
  </si>
  <si>
    <t>PARILLO PANCCA, LUIS ANTONIO</t>
  </si>
  <si>
    <t>2020246682</t>
  </si>
  <si>
    <t>REYES TAPIA, YESENIA ESMERALDA</t>
  </si>
  <si>
    <t>2020246891</t>
  </si>
  <si>
    <t>ROJAS REYMER, FRANCOIS RAUL</t>
  </si>
  <si>
    <t>2020247521</t>
  </si>
  <si>
    <t>TERRAZAS GARCIA, SERGIO ADRIAN</t>
  </si>
  <si>
    <t>2017249962</t>
  </si>
  <si>
    <t>TORRES PUMACAYO, NICOLE MICHELLE</t>
  </si>
  <si>
    <t>2018210321</t>
  </si>
  <si>
    <t>VIZCARRA CONDORI, SAMUEL BRYAN</t>
  </si>
  <si>
    <t>2020603151</t>
  </si>
  <si>
    <t>ZAMUDIO ZEA, ZAHIR</t>
  </si>
  <si>
    <t>04</t>
  </si>
  <si>
    <t>Teo</t>
  </si>
  <si>
    <t>2020226151</t>
  </si>
  <si>
    <t>ALE CHOQUE, ALEXANDER MARIO</t>
  </si>
  <si>
    <t>2020700141</t>
  </si>
  <si>
    <t>AMEZQUITA SOTO, EDISON CRISTIAN</t>
  </si>
  <si>
    <t>2020600121</t>
  </si>
  <si>
    <t>APAZA CRUZ, CRYS REY</t>
  </si>
  <si>
    <t>2020800301</t>
  </si>
  <si>
    <t>BANDA MEDINA, ROCKY ALBERTO</t>
  </si>
  <si>
    <t>2020201041</t>
  </si>
  <si>
    <t>CASTILLO OXA, JUAN DIEGO</t>
  </si>
  <si>
    <t>2020227061</t>
  </si>
  <si>
    <t>CCAMA PILA, JHON DARWIN</t>
  </si>
  <si>
    <t>2020836091</t>
  </si>
  <si>
    <t>DIAZ HUACASI, SEBASTIAN SALVADOR</t>
  </si>
  <si>
    <t>2020601551</t>
  </si>
  <si>
    <t>LIPA PEREZ, KERLYN ANTONIO</t>
  </si>
  <si>
    <t>2020204001</t>
  </si>
  <si>
    <t>PARDO LUQUE, DAVID NYLSON</t>
  </si>
  <si>
    <t>2020802331</t>
  </si>
  <si>
    <t>PARISACA RAMIREZ, JUAN MARTIN</t>
  </si>
  <si>
    <t>2020840142</t>
  </si>
  <si>
    <t>PINTO TICONA, NICOLE ALEXANDRA</t>
  </si>
  <si>
    <t>2020246181</t>
  </si>
  <si>
    <t>QUIROZ CALDERON, ERNESTO ALONSO</t>
  </si>
  <si>
    <t>2020246951</t>
  </si>
  <si>
    <t>ROSALES LAURENTE, PIERO DE JESÚS</t>
  </si>
  <si>
    <t>2020178301</t>
  </si>
  <si>
    <t>ROSAS MAMANI, CARLOS</t>
  </si>
  <si>
    <t>2020249471</t>
  </si>
  <si>
    <t>SALAS CHUQUIRIMAY, JHON EMIL</t>
  </si>
  <si>
    <t>2020205791</t>
  </si>
  <si>
    <t>VILCA QUISCA, YORKS YENSYNC</t>
  </si>
  <si>
    <t>2017203841</t>
  </si>
  <si>
    <t>ALCCA VIZCARRA, FERNANDO RENATO</t>
  </si>
  <si>
    <t>2017800101</t>
  </si>
  <si>
    <t>ANGULO MARTINEZ, JEFFERSON JOEL</t>
  </si>
  <si>
    <t>2017152011</t>
  </si>
  <si>
    <t>APARICIO MENESES, ANTHONY WALTER</t>
  </si>
  <si>
    <t>2007801151</t>
  </si>
  <si>
    <t>ARANIBAR DIAZ, CARLOS EDUARDO</t>
  </si>
  <si>
    <t>2017800191</t>
  </si>
  <si>
    <t>ASALDE SILVA, RENATO ALEXANDER</t>
  </si>
  <si>
    <t>2017600251</t>
  </si>
  <si>
    <t>AVENDAÑO LLANQUE, CHRISTOPHER BRYAN</t>
  </si>
  <si>
    <t>2017240911</t>
  </si>
  <si>
    <t>BARRIOS LIPA, LUIS ANGEL</t>
  </si>
  <si>
    <t>2017220641</t>
  </si>
  <si>
    <t>BERRIOS ZUNIGA, ALVARO DANIEL</t>
  </si>
  <si>
    <t>2017204541</t>
  </si>
  <si>
    <t>BOBADILLA CHARA, SEBASTIAN GONZALO</t>
  </si>
  <si>
    <t>2017220682</t>
  </si>
  <si>
    <t>BRUNA AGÜERO, DAYNA STEPHANIE</t>
  </si>
  <si>
    <t>2012223901</t>
  </si>
  <si>
    <t>CAIPO HUACASI, JONATHAN RAUL</t>
  </si>
  <si>
    <t>2016246241</t>
  </si>
  <si>
    <t>CARBAJAL LOZA, JAMES LIZARDO</t>
  </si>
  <si>
    <t>2017241631</t>
  </si>
  <si>
    <t>CARDENAS RODRIGUEZ, FABRIZZIO JORGE</t>
  </si>
  <si>
    <t>2017204861</t>
  </si>
  <si>
    <t>CATACORA LLERENA, GABRIEL ALEJANDRO</t>
  </si>
  <si>
    <t>2017221111</t>
  </si>
  <si>
    <t>CCUNO CARLOS, PAUL ARNALDO</t>
  </si>
  <si>
    <t>2017600631</t>
  </si>
  <si>
    <t>CHULLO MAMANI, FERNANDO MAHILER</t>
  </si>
  <si>
    <t>2017205191</t>
  </si>
  <si>
    <t>CHURA CHAMBI, PABEL JOEL</t>
  </si>
  <si>
    <t>2016100481</t>
  </si>
  <si>
    <t>CLAVIJO LLERENA, GIANCARLO MIGUEL</t>
  </si>
  <si>
    <t>2017600711</t>
  </si>
  <si>
    <t>COAQUIRA PINTO, RAFAEL KEVIN</t>
  </si>
  <si>
    <t>2017205471</t>
  </si>
  <si>
    <t>CUADROS SALAZAR, RENZO MARIO</t>
  </si>
  <si>
    <t>2017801281</t>
  </si>
  <si>
    <t>GAMERO CALLE, SERGIO ANDRE MIGUEL</t>
  </si>
  <si>
    <t>2017601121</t>
  </si>
  <si>
    <t>HEREDIA LAZARO, JAIME MARTIN PRAHLADA</t>
  </si>
  <si>
    <t>2017701181</t>
  </si>
  <si>
    <t>HERNANDEZ MEDINA, MANUEL ANTONIO</t>
  </si>
  <si>
    <t>2017200522</t>
  </si>
  <si>
    <t>HIHUALLANCA YUPANQUI, NATHALIA MARGIURY</t>
  </si>
  <si>
    <t>2016246361</t>
  </si>
  <si>
    <t>HILPA PEREZ, YOHAN ERICK</t>
  </si>
  <si>
    <t>2017244931</t>
  </si>
  <si>
    <t>HUANCA PAUCAR, RENATO DENILZON</t>
  </si>
  <si>
    <t>2017245091</t>
  </si>
  <si>
    <t>HUAYTA MERMA, DAVID MIGUEL</t>
  </si>
  <si>
    <t>2016246371</t>
  </si>
  <si>
    <t>JOVE ROMAN, LUIS DARWIN</t>
  </si>
  <si>
    <t>2017245422</t>
  </si>
  <si>
    <t>LAURA OLIVA, ANDREA CAROLINA</t>
  </si>
  <si>
    <t>2017200791</t>
  </si>
  <si>
    <t>LAZO SANCHEZ, LEANDRO ALONSO</t>
  </si>
  <si>
    <t>2017222741</t>
  </si>
  <si>
    <t>LIPA OCHOA, JOSE ENRIQUE</t>
  </si>
  <si>
    <t>2016246381</t>
  </si>
  <si>
    <t>LLAZA MIRANDA, EDMUNDO AARON</t>
  </si>
  <si>
    <t>2017801881</t>
  </si>
  <si>
    <t>MAMANI HOLGUINO, LUIS ANGEL</t>
  </si>
  <si>
    <t>2017701641</t>
  </si>
  <si>
    <t>MAYTA ESCOBEDO, EDSON DANIEL</t>
  </si>
  <si>
    <t>2014152332</t>
  </si>
  <si>
    <t>MEDINA MAQUERHUA, YESENIA ARACELY</t>
  </si>
  <si>
    <t>2016246421</t>
  </si>
  <si>
    <t>MEJIA MAYTA, LUIS DANTE</t>
  </si>
  <si>
    <t>2017223121</t>
  </si>
  <si>
    <t>MENDOZA PINTO, DIEGO GONZALO</t>
  </si>
  <si>
    <t>2017802281</t>
  </si>
  <si>
    <t>ORTIZ RUBIN DE CELIS, SERGIO ELIAS</t>
  </si>
  <si>
    <t>2017202202</t>
  </si>
  <si>
    <t>RAMOS RAMOS, GRICEL YASMIN</t>
  </si>
  <si>
    <t>2017202471</t>
  </si>
  <si>
    <t>RODRIGUEZ NUÑEZ, JUAN IGNACIO</t>
  </si>
  <si>
    <t>2017202621</t>
  </si>
  <si>
    <t>ROQUE DIAZ, EBENEZER JAVIER</t>
  </si>
  <si>
    <t>2017249271</t>
  </si>
  <si>
    <t>SANTOS PAMO, BRUNO ANDRE</t>
  </si>
  <si>
    <t>2016221631</t>
  </si>
  <si>
    <t>SEGUNDO CUTIRE, GONZALO</t>
  </si>
  <si>
    <t>2016246541</t>
  </si>
  <si>
    <t>SILVA TORRES, LUIS MIGUEL</t>
  </si>
  <si>
    <t>2017203021</t>
  </si>
  <si>
    <t>TORIBIO OBANDO, BRYAN GERALDO</t>
  </si>
  <si>
    <t>2017203191</t>
  </si>
  <si>
    <t>VALDIVIA NAVARRETE, BENJAMIN ANDRE</t>
  </si>
  <si>
    <t>2017803111</t>
  </si>
  <si>
    <t>VALDIVIA VIZCARRA, MARCELO ERNESTO</t>
  </si>
  <si>
    <t>2017203391</t>
  </si>
  <si>
    <t>VERA CORDOVA, RENZO JESUS OMAR</t>
  </si>
  <si>
    <t>2017225291</t>
  </si>
  <si>
    <t>YATACO TAPIA, CHRISTIAN JUAN</t>
  </si>
  <si>
    <t>TESTING, IMPLANTACION Y MANTENIMIENTO DE SISTEMAS</t>
  </si>
  <si>
    <t>Exam1</t>
  </si>
  <si>
    <t>Trabajo1</t>
  </si>
  <si>
    <t>Asist</t>
  </si>
  <si>
    <t>ExamEntrada</t>
  </si>
  <si>
    <t>PROM1</t>
  </si>
  <si>
    <t>AGOSTINELLI RONDON, GIANCARLO PAOLO</t>
  </si>
  <si>
    <t>JUAN MARTIN PARISACA RAMIREZ</t>
  </si>
  <si>
    <t>juan.parisaca@ucsm.edu.pe</t>
  </si>
  <si>
    <t>Calificación20,00 / 20,00</t>
  </si>
  <si>
    <t>EDISON CRISTIAN AMEZQUITA SOTO</t>
  </si>
  <si>
    <t>edison.amezquita@ucsm.edu.pe</t>
  </si>
  <si>
    <t>NICOLE ALEXANDRA PINTO TICONA</t>
  </si>
  <si>
    <t>nicole.pinto@ucsm.edu.pe</t>
  </si>
  <si>
    <t>JUAN DIEGO CASTILLO OXA</t>
  </si>
  <si>
    <t>juan.castillo@ucsm.edu.pe</t>
  </si>
  <si>
    <t>CRYS REY APAZA CRUZ</t>
  </si>
  <si>
    <t>crys.apaza@ucsm.edu.pe</t>
  </si>
  <si>
    <t>ALEXANDER MARIO ALE CHOQUE</t>
  </si>
  <si>
    <t>alexander.ale@ucsm.edu.pe</t>
  </si>
  <si>
    <t>SEBASTIAN FREDDY ANCAYFURO ALVAREZ</t>
  </si>
  <si>
    <t>sebastian.ancayfuro@ucsm.edu.pe</t>
  </si>
  <si>
    <t>NICOLL STHEFFANY SOTO SANA</t>
  </si>
  <si>
    <t>nicoll.soto@ucsm.edu.pe</t>
  </si>
  <si>
    <t>JOSUE ALDAHIR UMIÑA TAIPE</t>
  </si>
  <si>
    <t>josue.umina@ucsm.edu.pe</t>
  </si>
  <si>
    <t>JOSEPH CARLOS APAZA SOLIS</t>
  </si>
  <si>
    <t>joseph.apaza@ucsm.edu.pe</t>
  </si>
  <si>
    <t>ALESSIO GONZALEZ POLAR AMPUERO</t>
  </si>
  <si>
    <t>alessio.gonzalezpolar@ucsm.edu.pe</t>
  </si>
  <si>
    <t>MAURICIO JAVIER BERENGUEL OLIVARES</t>
  </si>
  <si>
    <t>mauricio.berenguel@ucsm.edu.pe</t>
  </si>
  <si>
    <t>BRAULIO JOSUE LOPEZ SEBASTIANI</t>
  </si>
  <si>
    <t>braulio.lopez@ucsm.edu.pe</t>
  </si>
  <si>
    <t>JOSSE MANUEL ORMACHEA CAYLLAHUA</t>
  </si>
  <si>
    <t>josse.ormachea@ucsm.edu.pe</t>
  </si>
  <si>
    <t>JORGE ALEJANDRO HIDALGO MURILLO</t>
  </si>
  <si>
    <t>jorge.hidalgo@ucsm.edu.pe</t>
  </si>
  <si>
    <t>GIAN FRANK DELGADO VERA</t>
  </si>
  <si>
    <t>gian.delgado@ucsm.edu.pe</t>
  </si>
  <si>
    <t>SERGIO PAOLO SUAREZ FERNANDEZ</t>
  </si>
  <si>
    <t>sergio.suarez@ucsm.edu.pe</t>
  </si>
  <si>
    <t>TATYANA MYKAELA CHAVEZ BARRIOS</t>
  </si>
  <si>
    <t>tatyana.chavez@ucsm.edu.pe</t>
  </si>
  <si>
    <t>FREDY ALEXANDER MAMANI ZARATE</t>
  </si>
  <si>
    <t>fredy.mamani@ucsm.edu.pe</t>
  </si>
  <si>
    <t>LEONARDO JESÚS AMADO DURAND</t>
  </si>
  <si>
    <t>leonardo.amado@ucsm.edu.pe</t>
  </si>
  <si>
    <t>JOSEPH FERNANDO ORDOÑEZ ARRATIA</t>
  </si>
  <si>
    <t>joseph.ordonez@ucsm.edu.pe</t>
  </si>
  <si>
    <t>NILVER ADOLFO CONDORI HOLGADO</t>
  </si>
  <si>
    <t>nilver.condori@ucsm.edu.pe</t>
  </si>
  <si>
    <t>GIANELLA NAHOMI ALVAREZ TINAJEROS</t>
  </si>
  <si>
    <t>70459493@ucsm.edu.pe</t>
  </si>
  <si>
    <t>GUSTAVO ALONSO LIÑAN SALINAS</t>
  </si>
  <si>
    <t>gustavo.linan@ucsm.edu.pe</t>
  </si>
  <si>
    <t>PABLO CESAR VELARDE CONDO</t>
  </si>
  <si>
    <t>pablo.velarde@ucsm.edu.pe</t>
  </si>
  <si>
    <t>ANDERSON XAVIER HUAMAN VALENCIA</t>
  </si>
  <si>
    <t>anderson.huaman@ucsm.edu.pe</t>
  </si>
  <si>
    <t>ADRIAN MANUEL BERLANGA SALAS</t>
  </si>
  <si>
    <t>adrian.berlanga@ucsm.edu.pe</t>
  </si>
  <si>
    <t>SEBASTIAN MANUEL CERVANTES PINTO</t>
  </si>
  <si>
    <t>sebastian.cervantes@ucsm.edu.pe</t>
  </si>
  <si>
    <t>WILMAR ARMANDO PAREDES ROMERO</t>
  </si>
  <si>
    <t>wilmar.paredes@ucsm.edu.pe</t>
  </si>
  <si>
    <t>OSCAR DANIEL CHAMPI CORRALES</t>
  </si>
  <si>
    <t>oscar.champi@ucsm.edu.pe</t>
  </si>
  <si>
    <t>DANIEL EDUARDO CASTILLO MAYTA</t>
  </si>
  <si>
    <t>daniel.castillo@ucsm.edu.pe</t>
  </si>
  <si>
    <t>JOSUE UZIEL ARISPE LOPEZ</t>
  </si>
  <si>
    <t>josue.arispe@ucsm.edu.pe</t>
  </si>
  <si>
    <t>SAMUEL BRYAN VIZCARRA CONDORI</t>
  </si>
  <si>
    <t>74222912@ucsm.edu.pe</t>
  </si>
  <si>
    <t>FRANCOIS RAUL ROJAS REYMER</t>
  </si>
  <si>
    <t>francois.rojas@ucsm.edu.pe</t>
  </si>
  <si>
    <t>PERCY GERARDO ALVARO SANCHEZ</t>
  </si>
  <si>
    <t>percy.alvaro@ucsm.edu.pe</t>
  </si>
  <si>
    <t>DANIEL DELMI DIAZ RUIZ</t>
  </si>
  <si>
    <t>daniel.diaz@ucsm.edu.pe</t>
  </si>
  <si>
    <t>KERLYN ANTONIO LIPA PEREZ</t>
  </si>
  <si>
    <t>kerlyn.lipa@ucsm.edu.pe</t>
  </si>
  <si>
    <t>Calificación19,00 / 20,00</t>
  </si>
  <si>
    <t>DAVID NYLSON PARDO LUQUE</t>
  </si>
  <si>
    <t>david.pardo@ucsm.edu.pe</t>
  </si>
  <si>
    <t>JHON DARWIN CCAMA PILA</t>
  </si>
  <si>
    <t>jhon.ccama@ucsm.edu.pe</t>
  </si>
  <si>
    <t>SEBASTIAN SALVADOR DIAZ HUACASI</t>
  </si>
  <si>
    <t>sebastian.diaz@ucsm.edu.pe</t>
  </si>
  <si>
    <t>YORKS YENSYNC VILCA QUISCA</t>
  </si>
  <si>
    <t>yorks.vilca@ucsm.edu.pe</t>
  </si>
  <si>
    <t>ALEJANDRO MILTON SERRANO PILCO</t>
  </si>
  <si>
    <t>alejandro.serrano@ucsm.edu.pe</t>
  </si>
  <si>
    <t>MILENE NICOLE DEL CARPIO ROJAS</t>
  </si>
  <si>
    <t>milene.delcarpio@ucsm.edu.pe</t>
  </si>
  <si>
    <t>GIANFRANCO LOZADA BEDREGAL</t>
  </si>
  <si>
    <t>gianfranco.lozada@ucsm.edu.pe</t>
  </si>
  <si>
    <t>SEBASTIAN RAZIEL PEREZ GALDOS</t>
  </si>
  <si>
    <t>sebastian.perezg@ucsm.edu.pe</t>
  </si>
  <si>
    <t>DIEGO SEMINARIO ESPINOZA</t>
  </si>
  <si>
    <t>diego.seminario@ucsm.edu.pe</t>
  </si>
  <si>
    <t>NADIA YUNORVI CHAVEZ SALAS</t>
  </si>
  <si>
    <t>nadia.chavez@ucsm.edu.pe</t>
  </si>
  <si>
    <t>JOEL YAMIR PINTO HERENCIA</t>
  </si>
  <si>
    <t>joel.pinto@ucsm.edu.pe</t>
  </si>
  <si>
    <t>IAN LUIS FELIPE APAZA OCHOA</t>
  </si>
  <si>
    <t>ian.apaza@ucsm.edu.pe</t>
  </si>
  <si>
    <t>KEVIN ALESSANDRO GAMARRA NOA</t>
  </si>
  <si>
    <t>kevin.gamarra@ucsm.edu.pe</t>
  </si>
  <si>
    <t>Calificación18,00 / 20,00</t>
  </si>
  <si>
    <t>SANTIAGO ALONSO SALINAS SALAS</t>
  </si>
  <si>
    <t>santiago.salinas@ucsm.edu.pe</t>
  </si>
  <si>
    <t>JOSE LUIS GUTIERREZ QUISPE</t>
  </si>
  <si>
    <t>jose.gutierrez@ucsm.edu.pe</t>
  </si>
  <si>
    <t>NIELS ARNOLD TAPARA CHAIÑA</t>
  </si>
  <si>
    <t>niels.tapara@ucsm.edu.pe</t>
  </si>
  <si>
    <t>ROCKY ALBERTO BANDA MEDINA</t>
  </si>
  <si>
    <t>rocky.banda@ucsm.edu.pe</t>
  </si>
  <si>
    <t>Calificación17,00 / 20,00</t>
  </si>
  <si>
    <t>SERGIO ADRIAN TERRAZAS GARCIA</t>
  </si>
  <si>
    <t>sergio.terrazas@ucsm.edu.pe</t>
  </si>
  <si>
    <t>AAROM LEONARDO CANDELA REVILLA</t>
  </si>
  <si>
    <t>aarom.candela@ucsm.edu.pe</t>
  </si>
  <si>
    <t>Calificación16,00 / 20,00</t>
  </si>
  <si>
    <t>JOSUE VADIR CORNEJO GONZALES</t>
  </si>
  <si>
    <t>josue.cornejo@ucsm.edu.pe</t>
  </si>
  <si>
    <t>ADDERLY EDDY JAVIER MAMANI ARCE</t>
  </si>
  <si>
    <t>adderly.mamani@ucsm.edu.pe</t>
  </si>
  <si>
    <t>CARLOS ROSAS MAMANI</t>
  </si>
  <si>
    <t>carlos.rosas@ucsm.edu.pe</t>
  </si>
  <si>
    <t>Calificación15,00 / 20,00</t>
  </si>
  <si>
    <t>CHRISTOPHER JOSE MAURICIO CRUZ HERRERA</t>
  </si>
  <si>
    <t>christopher.cruz@ucsm.edu.pe</t>
  </si>
  <si>
    <t>ANDRE SEBASTIAN BARREDA GONZALES</t>
  </si>
  <si>
    <t>andre.barreda@ucsm.edu.pe</t>
  </si>
  <si>
    <t>Calificación14,00 / 20,00</t>
  </si>
  <si>
    <t>JHON EMIL SALAS CHUQUIRIMAY</t>
  </si>
  <si>
    <t>jhon.salas@ucsm.edu.pe</t>
  </si>
  <si>
    <t>Calificación12,00 / 20,00</t>
  </si>
  <si>
    <t>ERNESTO ALONSO QUIROZ CALDERON</t>
  </si>
  <si>
    <t>ernesto.quiroz@ucsm.edu.pe</t>
  </si>
  <si>
    <t>Calificación0,00 / 20,00</t>
  </si>
  <si>
    <t>PIERO DE JESÚS ROSALES LAURENTE</t>
  </si>
  <si>
    <t>piero.rosales@ucsm.edu.pe</t>
  </si>
  <si>
    <t>ALEJANDRO MARCELO COACALLA JUAREZ</t>
  </si>
  <si>
    <t>alejandro.coacalla@ucsm.edu.pe</t>
  </si>
  <si>
    <t>STEVEN JHOSUA MAMANI GUILLEN</t>
  </si>
  <si>
    <t>steven.mamani@ucsm.edu.pe</t>
  </si>
  <si>
    <t>ZAHIR ZAMUDIO ZEA</t>
  </si>
  <si>
    <t>zahir.zamudio@ucsm.edu.pe</t>
  </si>
  <si>
    <t>DIEGO SMITH VELARDE LIMA</t>
  </si>
  <si>
    <t>73736787@ucsm.edu.pe</t>
  </si>
  <si>
    <t>NICOLE MICHELLE TORRES PUMACAYO</t>
  </si>
  <si>
    <t>73939318@ucsm.edu.pe</t>
  </si>
  <si>
    <t>YESENIA ESMERALDA REYES TAPIA</t>
  </si>
  <si>
    <t>yesenia.reyes@ucsm.edu.pe</t>
  </si>
  <si>
    <t>YHAIR YHOMAR LEIVA CHUCUYA</t>
  </si>
  <si>
    <t>yhair.leiva@ucsm.edu.pe</t>
  </si>
  <si>
    <t>MAYCOL YANELL ALCCA RODRIGUEZ</t>
  </si>
  <si>
    <t>76236273@ucsm.edu.pe</t>
  </si>
  <si>
    <t>LUIS ALBERTO MERMA ALARCON</t>
  </si>
  <si>
    <t>luis.merma@ucsm.edu.pe</t>
  </si>
  <si>
    <t>DIANA ISABEL RUELAS MERMA</t>
  </si>
  <si>
    <t>diana.ruelas@ucsm.edu.pe</t>
  </si>
  <si>
    <t>Calificación13,00 / 20,00</t>
  </si>
  <si>
    <t>CORNEJO GONZALES, JOSUE VADIR</t>
  </si>
  <si>
    <t>no pse nota</t>
  </si>
  <si>
    <t>No pase nota</t>
  </si>
  <si>
    <t>no pase nota</t>
  </si>
  <si>
    <t>T1</t>
  </si>
  <si>
    <t>T2</t>
  </si>
  <si>
    <t>T3</t>
  </si>
  <si>
    <t>T4</t>
  </si>
  <si>
    <t>BERENGUEL OLIVARES, MAURICIO</t>
  </si>
  <si>
    <t>F2</t>
  </si>
  <si>
    <t>Compras</t>
  </si>
  <si>
    <t>Inventario</t>
  </si>
  <si>
    <t>Facturacion</t>
  </si>
  <si>
    <t>Contabilidad</t>
  </si>
  <si>
    <t>Planillas</t>
  </si>
  <si>
    <t>L1</t>
  </si>
  <si>
    <t>L2</t>
  </si>
  <si>
    <t>L3</t>
  </si>
  <si>
    <t>L4</t>
  </si>
  <si>
    <t>PROM</t>
  </si>
  <si>
    <t>AGOSTINELLI RONDON, GIANCARLO</t>
  </si>
  <si>
    <t>Incidencias</t>
  </si>
  <si>
    <t>Inventarios</t>
  </si>
  <si>
    <t>Media</t>
  </si>
  <si>
    <t>Desviación</t>
  </si>
  <si>
    <t>MAX</t>
  </si>
  <si>
    <t>MIN</t>
  </si>
  <si>
    <t>ADN</t>
  </si>
  <si>
    <t>A:1,D:0,NSP:-1</t>
  </si>
  <si>
    <t>Aprobados</t>
  </si>
  <si>
    <t>DesAprobados</t>
  </si>
  <si>
    <t>NSP</t>
  </si>
  <si>
    <t>F1</t>
  </si>
  <si>
    <t>Exposicion</t>
  </si>
  <si>
    <t>8.5 HealthCare Domain Testing y Insurance Domain Applications</t>
  </si>
  <si>
    <t>8.3 Payment Gateway Testing y Mainframe Testing</t>
  </si>
  <si>
    <t>8.4 Testing Retail Point Of Sale(POS) Systems</t>
  </si>
  <si>
    <t>8.1 Web Application Testing</t>
  </si>
  <si>
    <t>8.2 Banking Domain Application Testing y eCommerce Testing</t>
  </si>
  <si>
    <t>11.1 Software Testing Metrics</t>
  </si>
  <si>
    <t>11.3 Testing as a Service</t>
  </si>
  <si>
    <t>8.6 Testing Telecom Domain y Bussiness Intelligence Testing</t>
  </si>
  <si>
    <t>11.4 Test Maturity Model</t>
  </si>
  <si>
    <t>11.5 Alpha Testing Vs Beta Testing</t>
  </si>
  <si>
    <t xml:space="preserve">11.2 Mutation Testing </t>
  </si>
  <si>
    <t>B Python</t>
  </si>
  <si>
    <t>Ptos en clase</t>
  </si>
  <si>
    <t>ExamOral</t>
  </si>
  <si>
    <t>PT_2Ej</t>
  </si>
  <si>
    <t>Sw sin BD solo interfaz (groceries, etc)</t>
  </si>
  <si>
    <t>Desde cero en framework Flask, ya conecta a BD</t>
  </si>
  <si>
    <t>2 webservices en java puro, ya tienen el backend</t>
  </si>
  <si>
    <t>en java, conectando recien la BD, sist web</t>
  </si>
  <si>
    <t>50% avance</t>
  </si>
  <si>
    <t>50% Avance</t>
  </si>
  <si>
    <t>C Java</t>
  </si>
  <si>
    <t>D Java</t>
  </si>
  <si>
    <t>B Java</t>
  </si>
  <si>
    <t>C Python (flask), boostrap y javascript</t>
  </si>
  <si>
    <t>DHCP</t>
  </si>
  <si>
    <t>ioT</t>
  </si>
  <si>
    <t>kahoot4</t>
  </si>
  <si>
    <t>kaho3Defecto</t>
  </si>
  <si>
    <t>Kaho1EstimacionPruebas</t>
  </si>
  <si>
    <t>Kaho2PlanPruebas</t>
  </si>
  <si>
    <t>framework flask, movimientos de almacenes</t>
  </si>
  <si>
    <t>framework flask, login, home, BD</t>
  </si>
  <si>
    <t>framework django, formularios basico</t>
  </si>
  <si>
    <t>Solo BD, no mostraron mas</t>
  </si>
  <si>
    <t xml:space="preserve">framework flask, BD, </t>
  </si>
  <si>
    <t>A Python Django</t>
  </si>
  <si>
    <t>APARICIO MENESES, ANTHONY WALTER - COVID</t>
  </si>
  <si>
    <t>A Java</t>
  </si>
  <si>
    <t>ultimo alumno agregado</t>
  </si>
  <si>
    <t>tinkerCad1</t>
  </si>
  <si>
    <t>tinkerCad2</t>
  </si>
  <si>
    <t>L5</t>
  </si>
  <si>
    <t>L6</t>
  </si>
  <si>
    <t>AppInv1</t>
  </si>
  <si>
    <t>ProyFin</t>
  </si>
  <si>
    <t>PROM2</t>
  </si>
  <si>
    <t>Hw1</t>
  </si>
  <si>
    <t>Exam2</t>
  </si>
  <si>
    <t>GuerraTest</t>
  </si>
  <si>
    <t>Implem y Avance</t>
  </si>
  <si>
    <t>A Python</t>
  </si>
  <si>
    <t>C Python</t>
  </si>
  <si>
    <t>E Python</t>
  </si>
  <si>
    <t xml:space="preserve">D Python </t>
  </si>
  <si>
    <t>B Python, Postgress</t>
  </si>
  <si>
    <t>req: agregar y muestra incidencias (2d). Test: Definieron 51 casos de test. Usaron Junit.  16 fallaron</t>
  </si>
  <si>
    <t>al 90% avance, productos, sucursales y movimientos (1dia).  Test: Smoke test del grupo A no pasaron. 124 casos de test.  Fallaron aprox 90. Usaron Selenium</t>
  </si>
  <si>
    <t>iniciaron desde 0, hicieron Doc Req, 15% implementac solo login superuser (15d).   Test: Han encontrado 76 casos de test de los cuales 7 bugs</t>
  </si>
  <si>
    <t>Sin doc req.(3d).  Test: Usaron Gunit. Definieron 15 casso test.  Encontraron 3 bugs</t>
  </si>
  <si>
    <t xml:space="preserve">Sin nota.  </t>
  </si>
  <si>
    <t>framework sinfloo, no es original. Test: Abandonaron</t>
  </si>
  <si>
    <t xml:space="preserve">diseño de tablas, falta conexión BD. </t>
  </si>
  <si>
    <t>sist ventas en vez de inventarios.  Test: Encontraron 6 casso de test y fallaron 4. Mala documentacion</t>
  </si>
  <si>
    <t>Modulo de facturas casi completo.</t>
  </si>
  <si>
    <t>falta guardar las facturas.  Test:  40 casos de test.  27 fallidos. Usaron Junit</t>
  </si>
  <si>
    <t>Bastantes modulos,completo (solo faltaria considerar ventas como transferencias a clientes). Test: 60 casos test.  25 fallaron. Usaron herramienta: Vega</t>
  </si>
  <si>
    <t>tablas 2.  Test:  67 casso de test,  37 errores</t>
  </si>
  <si>
    <t>Test: 70 casos test. 38 fallados</t>
  </si>
  <si>
    <t>se comprometen a enviar mañana 50% y el lunes todo.  No presentaron NADA.   Cambairon de Java a Python. Framework flask. Lun 9am se hará intercambio. Test:  llegaron tarde.  Casos de test:  7 ,   Fallados 7</t>
  </si>
  <si>
    <t>Test: Casos de test: 97 ,  Fallidos: 83</t>
  </si>
  <si>
    <t>MIS_ARCHIVOS</t>
  </si>
  <si>
    <t>DOCS</t>
  </si>
  <si>
    <t>XLS</t>
  </si>
  <si>
    <t>VIDEOS</t>
  </si>
  <si>
    <t>MUSICA</t>
  </si>
  <si>
    <t>OTROS</t>
  </si>
  <si>
    <t>UCSM</t>
  </si>
  <si>
    <t>AMIGOS</t>
  </si>
  <si>
    <t>FAMILIA</t>
  </si>
  <si>
    <t>MIOS</t>
  </si>
  <si>
    <t>100%</t>
  </si>
  <si>
    <t xml:space="preserve">TAPARA CHAIÑA, NIELS ARNOLD </t>
  </si>
  <si>
    <t>CajaBlanca</t>
  </si>
  <si>
    <t>Exposic</t>
  </si>
  <si>
    <t>Scratch</t>
  </si>
  <si>
    <t>Perform1</t>
  </si>
  <si>
    <t>Ava_8Jul</t>
  </si>
  <si>
    <t>Comando Covid19</t>
  </si>
  <si>
    <t>Space Tragedy</t>
  </si>
  <si>
    <t>Tema</t>
  </si>
  <si>
    <t>SwordMan</t>
  </si>
  <si>
    <t>SwordMan?</t>
  </si>
  <si>
    <t>Ava_15Jul</t>
  </si>
  <si>
    <t>Ava_13Jul</t>
  </si>
  <si>
    <t>Ava_17Jul</t>
  </si>
  <si>
    <t>Doc</t>
  </si>
  <si>
    <t>Git</t>
  </si>
  <si>
    <t xml:space="preserve">Test </t>
  </si>
  <si>
    <t>Cambiarion a la Serpiente</t>
  </si>
  <si>
    <t>Juego</t>
  </si>
  <si>
    <t>Exam3</t>
  </si>
  <si>
    <t>APLAZ</t>
  </si>
  <si>
    <t>Clavijo,Hilpa, Medina</t>
  </si>
  <si>
    <t>Huayta, Toribio, Huanca</t>
  </si>
  <si>
    <t>Aparicio, Carbajal, Mejia. Llaza</t>
  </si>
  <si>
    <t>Alvarez, Berrios, Catacora, Chullo, Valdivia</t>
  </si>
  <si>
    <t>Bruna, Ccuno, Chura, Lipa</t>
  </si>
  <si>
    <t>Caipo,Hiuallanca. Ortiz, Silva</t>
  </si>
  <si>
    <t>Mario 1D</t>
  </si>
  <si>
    <t>Memorama</t>
  </si>
  <si>
    <t>Paiton</t>
  </si>
  <si>
    <t>TCPIP3D</t>
  </si>
  <si>
    <t>Foo</t>
  </si>
  <si>
    <t>LLAZA MIRANDA, EDMUNDO AARON. Covid</t>
  </si>
  <si>
    <t>ok</t>
  </si>
  <si>
    <t>Ligthbot</t>
  </si>
  <si>
    <t>Archivos y Carpetas</t>
  </si>
  <si>
    <t>codingbat</t>
  </si>
  <si>
    <t>Eclipse y Java</t>
  </si>
  <si>
    <t>JavaScript</t>
  </si>
  <si>
    <t>Ptos Eclipse</t>
  </si>
  <si>
    <t>Ptos Html</t>
  </si>
  <si>
    <t>PromAprox</t>
  </si>
  <si>
    <t>Sin internet</t>
  </si>
  <si>
    <t>Box World</t>
  </si>
  <si>
    <t>falló en la presentacion y voluntaria</t>
  </si>
  <si>
    <t>No lo tenian listo el trabajo</t>
  </si>
  <si>
    <t>Ajedrez</t>
  </si>
  <si>
    <t>Ayudarlo</t>
  </si>
  <si>
    <t>aprobado</t>
  </si>
  <si>
    <t>Depositó</t>
  </si>
  <si>
    <t>Giuliana Tapia</t>
  </si>
  <si>
    <t>aprob</t>
  </si>
  <si>
    <t>primo Mercy</t>
  </si>
  <si>
    <t xml:space="preserve">            </t>
  </si>
  <si>
    <t>SI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</si>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</sst>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2">
    <font>
      <sz val="11"/>
      <color rgb="FF000000"/>
      <name val="Calibri"/>
    </font>
    <font>
      <b/>
      <sz val="9"/>
      <color rgb="FF000000"/>
      <name val="Microsoft Sans Serif"/>
      <family val="2"/>
    </font>
    <font>
      <sz val="9"/>
      <color rgb="FF000000"/>
      <name val="Microsoft Sans Serif"/>
      <family val="2"/>
    </font>
    <font>
      <b/>
      <sz val="9"/>
      <color rgb="FF000000"/>
      <name val="Microsoft Sans Serif"/>
      <family val="2"/>
    </font>
    <font>
      <sz val="9"/>
      <color rgb="FF000000"/>
      <name val="Microsoft Sans Serif"/>
      <family val="2"/>
    </font>
    <font>
      <sz val="9"/>
      <color rgb="FF000000"/>
      <name val="Microsoft Sans Serif"/>
      <family val="2"/>
    </font>
    <font>
      <sz val="9"/>
      <color rgb="FF000000"/>
      <name val="Microsoft Sans Serif"/>
      <family val="2"/>
    </font>
    <font>
      <b/>
      <sz val="9"/>
      <color rgb="FF000000"/>
      <name val="Microsoft Sans Serif"/>
      <family val="2"/>
    </font>
    <font>
      <sz val="9"/>
      <color rgb="FF000000"/>
      <name val="Microsoft Sans Serif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Opensans"/>
    </font>
    <font>
      <u/>
      <sz val="11"/>
      <color theme="1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222222"/>
      <name val="Arial"/>
      <family val="2"/>
    </font>
    <font>
      <sz val="14"/>
      <color rgb="FF000000"/>
      <name val="Calibri"/>
      <family val="2"/>
      <scheme val="minor"/>
    </font>
    <font>
      <sz val="9"/>
      <color rgb="FFFF0000"/>
      <name val="Microsoft Sans Serif"/>
      <family val="2"/>
    </font>
    <font>
      <sz val="18"/>
      <color theme="3"/>
      <name val="Calibri Light"/>
      <family val="2"/>
      <scheme val="major"/>
    </font>
    <font>
      <sz val="11"/>
      <color rgb="FFFF0000"/>
      <name val="Calibri"/>
      <family val="2"/>
    </font>
    <font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ck">
        <color rgb="FFC0C0C0"/>
      </left>
      <right style="thick">
        <color rgb="FFC0C0C0"/>
      </right>
      <top/>
      <bottom style="thick">
        <color rgb="FFC0C0C0"/>
      </bottom>
      <diagonal/>
    </border>
    <border>
      <left/>
      <right style="thick">
        <color rgb="FFC0C0C0"/>
      </right>
      <top style="thick">
        <color rgb="FFC0C0C0"/>
      </top>
      <bottom style="thick">
        <color rgb="FFC0C0C0"/>
      </bottom>
      <diagonal/>
    </border>
    <border>
      <left/>
      <right/>
      <top/>
      <bottom/>
      <diagonal/>
    </border>
    <border>
      <left/>
      <right/>
      <top style="thick">
        <color rgb="FFC0C0C0"/>
      </top>
      <bottom/>
      <diagonal/>
    </border>
    <border>
      <left/>
      <right style="thick">
        <color rgb="FFC0C0C0"/>
      </right>
      <top/>
      <bottom style="thick">
        <color rgb="FFC0C0C0"/>
      </bottom>
      <diagonal/>
    </border>
    <border>
      <left/>
      <right style="thick">
        <color rgb="FFC0C0C0"/>
      </right>
      <top style="thick">
        <color rgb="FFC0C0C0"/>
      </top>
      <bottom/>
      <diagonal/>
    </border>
    <border>
      <left/>
      <right/>
      <top/>
      <bottom style="thick">
        <color rgb="FFC0C0C0"/>
      </bottom>
      <diagonal/>
    </border>
    <border>
      <left/>
      <right/>
      <top style="thick">
        <color rgb="FFC0C0C0"/>
      </top>
      <bottom style="thick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rgb="FFC0C0C0"/>
      </left>
      <right/>
      <top style="thick">
        <color rgb="FFC0C0C0"/>
      </top>
      <bottom style="thick">
        <color rgb="FFC0C0C0"/>
      </bottom>
      <diagonal/>
    </border>
    <border>
      <left style="thick">
        <color rgb="FFC0C0C0"/>
      </left>
      <right/>
      <top/>
      <bottom style="thick">
        <color rgb="FFC0C0C0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2" fillId="0" borderId="0" applyNumberFormat="0" applyFill="0" applyBorder="0" applyAlignment="0" applyProtection="0"/>
    <xf numFmtId="9" fontId="15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178">
    <xf numFmtId="0" fontId="0" fillId="0" borderId="0" xfId="0"/>
    <xf numFmtId="0" fontId="3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49" fontId="6" fillId="7" borderId="6" xfId="0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49" fontId="5" fillId="6" borderId="7" xfId="0" applyNumberFormat="1" applyFont="1" applyFill="1" applyBorder="1" applyAlignment="1">
      <alignment horizontal="center" vertical="center" wrapText="1"/>
    </xf>
    <xf numFmtId="49" fontId="7" fillId="7" borderId="6" xfId="0" applyNumberFormat="1" applyFont="1" applyFill="1" applyBorder="1" applyAlignment="1">
      <alignment vertical="center" wrapText="1"/>
    </xf>
    <xf numFmtId="0" fontId="8" fillId="7" borderId="1" xfId="0" applyFont="1" applyFill="1" applyBorder="1" applyAlignment="1">
      <alignment vertical="top" wrapText="1"/>
    </xf>
    <xf numFmtId="0" fontId="9" fillId="0" borderId="3" xfId="0" applyFont="1" applyFill="1" applyBorder="1"/>
    <xf numFmtId="49" fontId="7" fillId="0" borderId="6" xfId="0" applyNumberFormat="1" applyFont="1" applyFill="1" applyBorder="1" applyAlignment="1">
      <alignment vertical="center" wrapText="1"/>
    </xf>
    <xf numFmtId="49" fontId="8" fillId="0" borderId="7" xfId="0" applyNumberFormat="1" applyFont="1" applyFill="1" applyBorder="1" applyAlignment="1">
      <alignment horizontal="center" vertical="center" wrapText="1"/>
    </xf>
    <xf numFmtId="49" fontId="8" fillId="0" borderId="6" xfId="0" applyNumberFormat="1" applyFont="1" applyFill="1" applyBorder="1" applyAlignment="1">
      <alignment vertical="center" wrapText="1"/>
    </xf>
    <xf numFmtId="49" fontId="8" fillId="7" borderId="4" xfId="0" applyNumberFormat="1" applyFont="1" applyFill="1" applyBorder="1" applyAlignment="1">
      <alignment vertical="center" wrapText="1"/>
    </xf>
    <xf numFmtId="49" fontId="8" fillId="0" borderId="3" xfId="0" applyNumberFormat="1" applyFont="1" applyFill="1" applyBorder="1" applyAlignment="1">
      <alignment horizontal="center" vertical="center" wrapText="1"/>
    </xf>
    <xf numFmtId="0" fontId="0" fillId="0" borderId="3" xfId="0" applyBorder="1"/>
    <xf numFmtId="0" fontId="7" fillId="0" borderId="9" xfId="0" applyFont="1" applyFill="1" applyBorder="1" applyAlignment="1">
      <alignment vertical="top" wrapText="1"/>
    </xf>
    <xf numFmtId="0" fontId="7" fillId="0" borderId="9" xfId="0" applyFont="1" applyFill="1" applyBorder="1" applyAlignment="1">
      <alignment horizontal="center" vertical="center" wrapText="1"/>
    </xf>
    <xf numFmtId="0" fontId="0" fillId="0" borderId="9" xfId="0" applyBorder="1"/>
    <xf numFmtId="164" fontId="0" fillId="0" borderId="9" xfId="0" applyNumberFormat="1" applyBorder="1"/>
    <xf numFmtId="0" fontId="8" fillId="7" borderId="9" xfId="0" applyFont="1" applyFill="1" applyBorder="1" applyAlignment="1">
      <alignment vertical="top" wrapText="1"/>
    </xf>
    <xf numFmtId="49" fontId="8" fillId="7" borderId="9" xfId="0" applyNumberFormat="1" applyFont="1" applyFill="1" applyBorder="1" applyAlignment="1">
      <alignment vertical="center" wrapText="1"/>
    </xf>
    <xf numFmtId="0" fontId="0" fillId="7" borderId="9" xfId="0" applyFill="1" applyBorder="1"/>
    <xf numFmtId="0" fontId="3" fillId="4" borderId="8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top" wrapText="1"/>
    </xf>
    <xf numFmtId="0" fontId="7" fillId="0" borderId="9" xfId="0" applyFont="1" applyFill="1" applyBorder="1" applyAlignment="1">
      <alignment horizontal="center" vertical="top" wrapText="1"/>
    </xf>
    <xf numFmtId="0" fontId="10" fillId="0" borderId="9" xfId="0" applyFont="1" applyBorder="1" applyAlignment="1">
      <alignment horizontal="center"/>
    </xf>
    <xf numFmtId="164" fontId="10" fillId="0" borderId="9" xfId="0" applyNumberFormat="1" applyFont="1" applyBorder="1" applyAlignment="1">
      <alignment horizontal="center"/>
    </xf>
    <xf numFmtId="0" fontId="9" fillId="8" borderId="3" xfId="0" applyFont="1" applyFill="1" applyBorder="1"/>
    <xf numFmtId="164" fontId="0" fillId="8" borderId="3" xfId="0" applyNumberFormat="1" applyFill="1" applyBorder="1"/>
    <xf numFmtId="164" fontId="10" fillId="8" borderId="9" xfId="0" applyNumberFormat="1" applyFont="1" applyFill="1" applyBorder="1" applyAlignment="1">
      <alignment horizontal="center"/>
    </xf>
    <xf numFmtId="164" fontId="0" fillId="8" borderId="9" xfId="0" applyNumberFormat="1" applyFill="1" applyBorder="1"/>
    <xf numFmtId="0" fontId="0" fillId="8" borderId="0" xfId="0" applyFill="1"/>
    <xf numFmtId="0" fontId="12" fillId="0" borderId="0" xfId="1"/>
    <xf numFmtId="0" fontId="11" fillId="0" borderId="0" xfId="0" applyFont="1"/>
    <xf numFmtId="2" fontId="0" fillId="0" borderId="0" xfId="0" applyNumberFormat="1"/>
    <xf numFmtId="0" fontId="9" fillId="0" borderId="0" xfId="0" applyFont="1"/>
    <xf numFmtId="2" fontId="13" fillId="0" borderId="0" xfId="0" applyNumberFormat="1" applyFont="1"/>
    <xf numFmtId="49" fontId="5" fillId="6" borderId="3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top" wrapText="1"/>
    </xf>
    <xf numFmtId="0" fontId="3" fillId="4" borderId="9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vertical="top" wrapText="1"/>
    </xf>
    <xf numFmtId="2" fontId="8" fillId="7" borderId="9" xfId="0" applyNumberFormat="1" applyFont="1" applyFill="1" applyBorder="1" applyAlignment="1">
      <alignment vertical="center" wrapText="1"/>
    </xf>
    <xf numFmtId="2" fontId="13" fillId="0" borderId="9" xfId="0" applyNumberFormat="1" applyFont="1" applyBorder="1"/>
    <xf numFmtId="2" fontId="8" fillId="0" borderId="9" xfId="0" applyNumberFormat="1" applyFont="1" applyFill="1" applyBorder="1" applyAlignment="1">
      <alignment vertical="center" wrapText="1"/>
    </xf>
    <xf numFmtId="0" fontId="0" fillId="8" borderId="3" xfId="0" applyFill="1" applyBorder="1"/>
    <xf numFmtId="2" fontId="8" fillId="9" borderId="9" xfId="0" applyNumberFormat="1" applyFont="1" applyFill="1" applyBorder="1" applyAlignment="1">
      <alignment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/>
    </xf>
    <xf numFmtId="2" fontId="0" fillId="8" borderId="0" xfId="0" applyNumberFormat="1" applyFill="1"/>
    <xf numFmtId="49" fontId="8" fillId="7" borderId="7" xfId="0" applyNumberFormat="1" applyFont="1" applyFill="1" applyBorder="1" applyAlignment="1">
      <alignment vertical="center" wrapText="1"/>
    </xf>
    <xf numFmtId="49" fontId="13" fillId="0" borderId="9" xfId="0" applyNumberFormat="1" applyFont="1" applyBorder="1"/>
    <xf numFmtId="0" fontId="0" fillId="8" borderId="9" xfId="0" applyFill="1" applyBorder="1"/>
    <xf numFmtId="2" fontId="0" fillId="0" borderId="9" xfId="0" applyNumberFormat="1" applyBorder="1"/>
    <xf numFmtId="2" fontId="0" fillId="8" borderId="9" xfId="0" applyNumberFormat="1" applyFill="1" applyBorder="1"/>
    <xf numFmtId="49" fontId="7" fillId="0" borderId="3" xfId="0" applyNumberFormat="1" applyFont="1" applyFill="1" applyBorder="1" applyAlignment="1">
      <alignment vertical="center" wrapText="1"/>
    </xf>
    <xf numFmtId="49" fontId="8" fillId="0" borderId="3" xfId="0" applyNumberFormat="1" applyFont="1" applyFill="1" applyBorder="1" applyAlignment="1">
      <alignment vertical="center" wrapText="1"/>
    </xf>
    <xf numFmtId="2" fontId="8" fillId="9" borderId="5" xfId="0" applyNumberFormat="1" applyFont="1" applyFill="1" applyBorder="1" applyAlignment="1">
      <alignment vertical="center" wrapText="1"/>
    </xf>
    <xf numFmtId="2" fontId="8" fillId="7" borderId="5" xfId="0" applyNumberFormat="1" applyFont="1" applyFill="1" applyBorder="1" applyAlignment="1">
      <alignment vertical="center" wrapText="1"/>
    </xf>
    <xf numFmtId="49" fontId="7" fillId="0" borderId="6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0" fontId="9" fillId="7" borderId="3" xfId="0" applyFont="1" applyFill="1" applyBorder="1"/>
    <xf numFmtId="164" fontId="0" fillId="8" borderId="0" xfId="0" applyNumberFormat="1" applyFill="1"/>
    <xf numFmtId="164" fontId="9" fillId="8" borderId="0" xfId="0" applyNumberFormat="1" applyFont="1" applyFill="1"/>
    <xf numFmtId="0" fontId="9" fillId="0" borderId="3" xfId="0" applyFont="1" applyBorder="1"/>
    <xf numFmtId="2" fontId="2" fillId="7" borderId="9" xfId="0" applyNumberFormat="1" applyFont="1" applyFill="1" applyBorder="1" applyAlignment="1">
      <alignment vertical="center" wrapText="1"/>
    </xf>
    <xf numFmtId="1" fontId="2" fillId="7" borderId="9" xfId="0" applyNumberFormat="1" applyFont="1" applyFill="1" applyBorder="1" applyAlignment="1">
      <alignment vertical="center" wrapText="1"/>
    </xf>
    <xf numFmtId="2" fontId="8" fillId="9" borderId="3" xfId="0" applyNumberFormat="1" applyFont="1" applyFill="1" applyBorder="1" applyAlignment="1">
      <alignment vertical="center" wrapText="1"/>
    </xf>
    <xf numFmtId="0" fontId="14" fillId="0" borderId="9" xfId="0" applyFont="1" applyBorder="1" applyAlignment="1">
      <alignment horizontal="center"/>
    </xf>
    <xf numFmtId="1" fontId="8" fillId="9" borderId="9" xfId="0" applyNumberFormat="1" applyFont="1" applyFill="1" applyBorder="1" applyAlignment="1">
      <alignment horizontal="right" vertical="center" wrapText="1"/>
    </xf>
    <xf numFmtId="1" fontId="2" fillId="9" borderId="9" xfId="0" applyNumberFormat="1" applyFont="1" applyFill="1" applyBorder="1" applyAlignment="1">
      <alignment horizontal="right" vertical="center" wrapText="1"/>
    </xf>
    <xf numFmtId="165" fontId="0" fillId="0" borderId="0" xfId="2" applyNumberFormat="1" applyFont="1"/>
    <xf numFmtId="10" fontId="0" fillId="0" borderId="0" xfId="2" applyNumberFormat="1" applyFont="1"/>
    <xf numFmtId="164" fontId="9" fillId="0" borderId="9" xfId="0" applyNumberFormat="1" applyFont="1" applyBorder="1"/>
    <xf numFmtId="0" fontId="3" fillId="4" borderId="9" xfId="0" applyFont="1" applyFill="1" applyBorder="1" applyAlignment="1">
      <alignment horizontal="center" vertical="center" wrapText="1"/>
    </xf>
    <xf numFmtId="0" fontId="12" fillId="0" borderId="0" xfId="1"/>
    <xf numFmtId="0" fontId="14" fillId="0" borderId="9" xfId="0" applyFont="1" applyBorder="1"/>
    <xf numFmtId="0" fontId="0" fillId="0" borderId="9" xfId="0" applyBorder="1" applyAlignment="1">
      <alignment horizontal="center"/>
    </xf>
    <xf numFmtId="49" fontId="1" fillId="9" borderId="9" xfId="0" applyNumberFormat="1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top" wrapText="1"/>
    </xf>
    <xf numFmtId="0" fontId="8" fillId="7" borderId="11" xfId="0" applyFont="1" applyFill="1" applyBorder="1" applyAlignment="1">
      <alignment vertical="top" wrapText="1"/>
    </xf>
    <xf numFmtId="0" fontId="0" fillId="0" borderId="11" xfId="0" applyBorder="1"/>
    <xf numFmtId="2" fontId="13" fillId="8" borderId="9" xfId="0" applyNumberFormat="1" applyFont="1" applyFill="1" applyBorder="1"/>
    <xf numFmtId="0" fontId="1" fillId="2" borderId="12" xfId="0" applyFont="1" applyFill="1" applyBorder="1" applyAlignment="1">
      <alignment horizontal="center" vertical="top" wrapText="1"/>
    </xf>
    <xf numFmtId="0" fontId="8" fillId="7" borderId="13" xfId="0" applyFont="1" applyFill="1" applyBorder="1" applyAlignment="1">
      <alignment vertical="top" wrapText="1"/>
    </xf>
    <xf numFmtId="49" fontId="1" fillId="7" borderId="9" xfId="0" applyNumberFormat="1" applyFont="1" applyFill="1" applyBorder="1" applyAlignment="1">
      <alignment vertical="center" wrapText="1"/>
    </xf>
    <xf numFmtId="2" fontId="2" fillId="7" borderId="10" xfId="0" applyNumberFormat="1" applyFont="1" applyFill="1" applyBorder="1" applyAlignment="1">
      <alignment vertical="center" wrapText="1"/>
    </xf>
    <xf numFmtId="49" fontId="1" fillId="9" borderId="9" xfId="0" applyNumberFormat="1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1" fontId="0" fillId="0" borderId="3" xfId="0" applyNumberFormat="1" applyBorder="1"/>
    <xf numFmtId="2" fontId="2" fillId="9" borderId="9" xfId="0" applyNumberFormat="1" applyFont="1" applyFill="1" applyBorder="1" applyAlignment="1">
      <alignment vertical="center" wrapText="1"/>
    </xf>
    <xf numFmtId="2" fontId="7" fillId="0" borderId="9" xfId="0" applyNumberFormat="1" applyFont="1" applyFill="1" applyBorder="1" applyAlignment="1">
      <alignment horizontal="center" vertical="top" wrapText="1"/>
    </xf>
    <xf numFmtId="2" fontId="3" fillId="4" borderId="9" xfId="0" applyNumberFormat="1" applyFont="1" applyFill="1" applyBorder="1" applyAlignment="1">
      <alignment horizontal="center" vertical="center" wrapText="1"/>
    </xf>
    <xf numFmtId="2" fontId="7" fillId="0" borderId="9" xfId="0" applyNumberFormat="1" applyFont="1" applyFill="1" applyBorder="1" applyAlignment="1">
      <alignment horizontal="center" vertical="center" wrapText="1"/>
    </xf>
    <xf numFmtId="2" fontId="1" fillId="0" borderId="9" xfId="0" applyNumberFormat="1" applyFont="1" applyFill="1" applyBorder="1" applyAlignment="1">
      <alignment horizontal="center" vertical="center" wrapText="1"/>
    </xf>
    <xf numFmtId="2" fontId="1" fillId="8" borderId="9" xfId="0" applyNumberFormat="1" applyFont="1" applyFill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64" fontId="2" fillId="7" borderId="9" xfId="0" applyNumberFormat="1" applyFont="1" applyFill="1" applyBorder="1" applyAlignment="1">
      <alignment vertical="center" wrapText="1"/>
    </xf>
    <xf numFmtId="1" fontId="8" fillId="7" borderId="9" xfId="0" applyNumberFormat="1" applyFont="1" applyFill="1" applyBorder="1" applyAlignment="1">
      <alignment vertical="top" wrapText="1"/>
    </xf>
    <xf numFmtId="9" fontId="14" fillId="0" borderId="9" xfId="0" applyNumberFormat="1" applyFont="1" applyBorder="1" applyAlignment="1">
      <alignment horizontal="center"/>
    </xf>
    <xf numFmtId="0" fontId="0" fillId="0" borderId="0" xfId="0" applyFill="1"/>
    <xf numFmtId="2" fontId="14" fillId="0" borderId="9" xfId="0" applyNumberFormat="1" applyFont="1" applyFill="1" applyBorder="1" applyAlignment="1">
      <alignment horizontal="center"/>
    </xf>
    <xf numFmtId="164" fontId="9" fillId="0" borderId="9" xfId="0" applyNumberFormat="1" applyFont="1" applyFill="1" applyBorder="1" applyAlignment="1">
      <alignment horizontal="right"/>
    </xf>
    <xf numFmtId="164" fontId="2" fillId="0" borderId="9" xfId="0" applyNumberFormat="1" applyFont="1" applyFill="1" applyBorder="1" applyAlignment="1">
      <alignment horizontal="right" vertical="center" wrapText="1"/>
    </xf>
    <xf numFmtId="2" fontId="2" fillId="0" borderId="3" xfId="0" applyNumberFormat="1" applyFont="1" applyFill="1" applyBorder="1" applyAlignment="1">
      <alignment vertical="center" wrapText="1"/>
    </xf>
    <xf numFmtId="2" fontId="0" fillId="0" borderId="0" xfId="0" applyNumberFormat="1" applyFill="1"/>
    <xf numFmtId="2" fontId="2" fillId="9" borderId="3" xfId="0" applyNumberFormat="1" applyFont="1" applyFill="1" applyBorder="1" applyAlignment="1">
      <alignment vertical="center" wrapText="1"/>
    </xf>
    <xf numFmtId="2" fontId="0" fillId="8" borderId="9" xfId="0" applyNumberFormat="1" applyFill="1" applyBorder="1" applyAlignment="1">
      <alignment horizontal="right"/>
    </xf>
    <xf numFmtId="1" fontId="2" fillId="9" borderId="9" xfId="0" applyNumberFormat="1" applyFont="1" applyFill="1" applyBorder="1" applyAlignment="1">
      <alignment vertical="center" wrapText="1"/>
    </xf>
    <xf numFmtId="2" fontId="14" fillId="8" borderId="9" xfId="0" applyNumberFormat="1" applyFont="1" applyFill="1" applyBorder="1" applyAlignment="1">
      <alignment horizontal="center"/>
    </xf>
    <xf numFmtId="2" fontId="2" fillId="8" borderId="3" xfId="0" applyNumberFormat="1" applyFont="1" applyFill="1" applyBorder="1" applyAlignment="1">
      <alignment vertical="center" wrapText="1"/>
    </xf>
    <xf numFmtId="0" fontId="17" fillId="0" borderId="0" xfId="0" applyFont="1"/>
    <xf numFmtId="0" fontId="14" fillId="0" borderId="9" xfId="0" quotePrefix="1" applyNumberFormat="1" applyFont="1" applyBorder="1" applyAlignment="1">
      <alignment horizontal="center"/>
    </xf>
    <xf numFmtId="49" fontId="8" fillId="7" borderId="9" xfId="0" applyNumberFormat="1" applyFont="1" applyFill="1" applyBorder="1" applyAlignment="1">
      <alignment horizontal="left" vertical="center"/>
    </xf>
    <xf numFmtId="49" fontId="8" fillId="7" borderId="9" xfId="0" applyNumberFormat="1" applyFont="1" applyFill="1" applyBorder="1" applyAlignment="1">
      <alignment vertical="center"/>
    </xf>
    <xf numFmtId="49" fontId="13" fillId="0" borderId="9" xfId="0" applyNumberFormat="1" applyFont="1" applyBorder="1" applyAlignment="1"/>
    <xf numFmtId="49" fontId="4" fillId="5" borderId="9" xfId="0" applyNumberFormat="1" applyFont="1" applyFill="1" applyBorder="1" applyAlignment="1">
      <alignment vertical="center"/>
    </xf>
    <xf numFmtId="0" fontId="2" fillId="3" borderId="3" xfId="0" applyFont="1" applyFill="1" applyBorder="1" applyAlignment="1">
      <alignment vertical="top" wrapText="1"/>
    </xf>
    <xf numFmtId="49" fontId="4" fillId="5" borderId="3" xfId="0" applyNumberFormat="1" applyFont="1" applyFill="1" applyBorder="1" applyAlignment="1">
      <alignment horizontal="left" vertical="center" wrapText="1"/>
    </xf>
    <xf numFmtId="2" fontId="8" fillId="7" borderId="3" xfId="0" applyNumberFormat="1" applyFont="1" applyFill="1" applyBorder="1" applyAlignment="1">
      <alignment vertical="center" wrapText="1"/>
    </xf>
    <xf numFmtId="2" fontId="13" fillId="0" borderId="3" xfId="0" applyNumberFormat="1" applyFont="1" applyBorder="1"/>
    <xf numFmtId="2" fontId="8" fillId="7" borderId="10" xfId="0" applyNumberFormat="1" applyFont="1" applyFill="1" applyBorder="1" applyAlignment="1">
      <alignment vertical="center" wrapText="1"/>
    </xf>
    <xf numFmtId="2" fontId="4" fillId="5" borderId="3" xfId="0" applyNumberFormat="1" applyFont="1" applyFill="1" applyBorder="1" applyAlignment="1">
      <alignment vertical="center" wrapText="1"/>
    </xf>
    <xf numFmtId="2" fontId="0" fillId="0" borderId="3" xfId="0" applyNumberFormat="1" applyBorder="1"/>
    <xf numFmtId="2" fontId="18" fillId="9" borderId="9" xfId="0" applyNumberFormat="1" applyFont="1" applyFill="1" applyBorder="1" applyAlignment="1">
      <alignment vertical="center" wrapText="1"/>
    </xf>
    <xf numFmtId="2" fontId="14" fillId="0" borderId="9" xfId="0" applyNumberFormat="1" applyFont="1" applyBorder="1"/>
    <xf numFmtId="2" fontId="16" fillId="0" borderId="9" xfId="0" applyNumberFormat="1" applyFont="1" applyBorder="1"/>
    <xf numFmtId="2" fontId="16" fillId="7" borderId="9" xfId="0" applyNumberFormat="1" applyFont="1" applyFill="1" applyBorder="1"/>
    <xf numFmtId="164" fontId="8" fillId="7" borderId="9" xfId="0" applyNumberFormat="1" applyFont="1" applyFill="1" applyBorder="1" applyAlignment="1">
      <alignment vertical="center" wrapText="1"/>
    </xf>
    <xf numFmtId="1" fontId="8" fillId="7" borderId="9" xfId="0" applyNumberFormat="1" applyFont="1" applyFill="1" applyBorder="1" applyAlignment="1">
      <alignment vertical="center" wrapText="1"/>
    </xf>
    <xf numFmtId="164" fontId="13" fillId="0" borderId="9" xfId="0" applyNumberFormat="1" applyFont="1" applyBorder="1"/>
    <xf numFmtId="164" fontId="8" fillId="0" borderId="9" xfId="0" applyNumberFormat="1" applyFont="1" applyFill="1" applyBorder="1" applyAlignment="1">
      <alignment vertical="center" wrapText="1"/>
    </xf>
    <xf numFmtId="164" fontId="8" fillId="7" borderId="3" xfId="0" applyNumberFormat="1" applyFont="1" applyFill="1" applyBorder="1" applyAlignment="1">
      <alignment vertical="center" wrapText="1"/>
    </xf>
    <xf numFmtId="164" fontId="8" fillId="0" borderId="3" xfId="0" applyNumberFormat="1" applyFont="1" applyFill="1" applyBorder="1" applyAlignment="1">
      <alignment vertical="center" wrapText="1"/>
    </xf>
    <xf numFmtId="164" fontId="13" fillId="0" borderId="3" xfId="0" applyNumberFormat="1" applyFont="1" applyBorder="1"/>
    <xf numFmtId="164" fontId="4" fillId="5" borderId="9" xfId="0" applyNumberFormat="1" applyFont="1" applyFill="1" applyBorder="1" applyAlignment="1">
      <alignment vertical="center" wrapText="1"/>
    </xf>
    <xf numFmtId="164" fontId="2" fillId="5" borderId="9" xfId="0" applyNumberFormat="1" applyFont="1" applyFill="1" applyBorder="1" applyAlignment="1">
      <alignment vertical="center" wrapText="1"/>
    </xf>
    <xf numFmtId="164" fontId="9" fillId="0" borderId="9" xfId="0" applyNumberFormat="1" applyFont="1" applyFill="1" applyBorder="1"/>
    <xf numFmtId="164" fontId="9" fillId="0" borderId="9" xfId="0" applyNumberFormat="1" applyFont="1" applyBorder="1" applyAlignment="1">
      <alignment horizontal="right"/>
    </xf>
    <xf numFmtId="1" fontId="2" fillId="9" borderId="3" xfId="0" applyNumberFormat="1" applyFont="1" applyFill="1" applyBorder="1" applyAlignment="1">
      <alignment vertical="center" wrapText="1"/>
    </xf>
    <xf numFmtId="2" fontId="14" fillId="0" borderId="9" xfId="0" applyNumberFormat="1" applyFont="1" applyBorder="1" applyAlignment="1">
      <alignment horizontal="left"/>
    </xf>
    <xf numFmtId="164" fontId="2" fillId="9" borderId="9" xfId="0" applyNumberFormat="1" applyFont="1" applyFill="1" applyBorder="1" applyAlignment="1">
      <alignment vertical="center" wrapText="1"/>
    </xf>
    <xf numFmtId="164" fontId="0" fillId="8" borderId="9" xfId="0" applyNumberFormat="1" applyFill="1" applyBorder="1" applyAlignment="1">
      <alignment horizontal="right"/>
    </xf>
    <xf numFmtId="49" fontId="19" fillId="7" borderId="9" xfId="3" applyNumberFormat="1" applyFill="1" applyBorder="1" applyAlignment="1">
      <alignment vertical="center" wrapText="1"/>
    </xf>
    <xf numFmtId="49" fontId="19" fillId="7" borderId="14" xfId="3" applyNumberFormat="1" applyFill="1" applyBorder="1" applyAlignment="1">
      <alignment vertical="center" wrapText="1"/>
    </xf>
    <xf numFmtId="2" fontId="19" fillId="0" borderId="14" xfId="3" applyNumberFormat="1" applyBorder="1"/>
    <xf numFmtId="2" fontId="19" fillId="7" borderId="14" xfId="3" applyNumberFormat="1" applyFill="1" applyBorder="1" applyAlignment="1">
      <alignment vertical="center" wrapText="1"/>
    </xf>
    <xf numFmtId="164" fontId="2" fillId="8" borderId="9" xfId="0" applyNumberFormat="1" applyFont="1" applyFill="1" applyBorder="1" applyAlignment="1">
      <alignment vertical="center" wrapText="1"/>
    </xf>
    <xf numFmtId="164" fontId="0" fillId="0" borderId="9" xfId="0" applyNumberFormat="1" applyBorder="1" applyAlignment="1">
      <alignment horizontal="center"/>
    </xf>
    <xf numFmtId="164" fontId="14" fillId="0" borderId="9" xfId="0" applyNumberFormat="1" applyFont="1" applyBorder="1" applyAlignment="1">
      <alignment horizontal="center"/>
    </xf>
    <xf numFmtId="164" fontId="9" fillId="0" borderId="9" xfId="0" applyNumberFormat="1" applyFont="1" applyBorder="1" applyAlignment="1">
      <alignment horizontal="left"/>
    </xf>
    <xf numFmtId="164" fontId="0" fillId="8" borderId="9" xfId="0" applyNumberFormat="1" applyFill="1" applyBorder="1" applyAlignment="1">
      <alignment horizontal="center"/>
    </xf>
    <xf numFmtId="0" fontId="0" fillId="11" borderId="0" xfId="0" applyFill="1"/>
    <xf numFmtId="164" fontId="0" fillId="11" borderId="9" xfId="0" applyNumberFormat="1" applyFill="1" applyBorder="1"/>
    <xf numFmtId="164" fontId="0" fillId="11" borderId="0" xfId="0" applyNumberFormat="1" applyFill="1"/>
    <xf numFmtId="2" fontId="14" fillId="11" borderId="9" xfId="0" applyNumberFormat="1" applyFont="1" applyFill="1" applyBorder="1" applyAlignment="1">
      <alignment horizontal="center"/>
    </xf>
    <xf numFmtId="49" fontId="19" fillId="10" borderId="9" xfId="3" applyNumberFormat="1" applyFill="1" applyBorder="1" applyAlignment="1">
      <alignment vertical="center" wrapText="1"/>
    </xf>
    <xf numFmtId="0" fontId="9" fillId="8" borderId="0" xfId="0" applyFont="1" applyFill="1"/>
    <xf numFmtId="0" fontId="9" fillId="0" borderId="9" xfId="0" applyFont="1" applyBorder="1" applyAlignment="1">
      <alignment horizontal="center"/>
    </xf>
    <xf numFmtId="2" fontId="2" fillId="7" borderId="15" xfId="0" applyNumberFormat="1" applyFont="1" applyFill="1" applyBorder="1" applyAlignment="1">
      <alignment vertical="center" wrapText="1"/>
    </xf>
    <xf numFmtId="2" fontId="0" fillId="7" borderId="10" xfId="0" applyNumberFormat="1" applyFill="1" applyBorder="1"/>
    <xf numFmtId="2" fontId="9" fillId="0" borderId="9" xfId="0" applyNumberFormat="1" applyFont="1" applyBorder="1"/>
    <xf numFmtId="2" fontId="20" fillId="0" borderId="9" xfId="0" applyNumberFormat="1" applyFont="1" applyBorder="1"/>
    <xf numFmtId="2" fontId="21" fillId="0" borderId="9" xfId="0" applyNumberFormat="1" applyFont="1" applyBorder="1"/>
    <xf numFmtId="164" fontId="0" fillId="7" borderId="10" xfId="0" applyNumberFormat="1" applyFill="1" applyBorder="1"/>
    <xf numFmtId="2" fontId="9" fillId="0" borderId="9" xfId="0" applyNumberFormat="1" applyFont="1" applyBorder="1" applyAlignment="1">
      <alignment horizontal="center"/>
    </xf>
    <xf numFmtId="164" fontId="9" fillId="11" borderId="9" xfId="0" applyNumberFormat="1" applyFont="1" applyFill="1" applyBorder="1"/>
    <xf numFmtId="49" fontId="4" fillId="5" borderId="9" xfId="0" applyNumberFormat="1" applyFont="1" applyFill="1" applyBorder="1" applyAlignment="1">
      <alignment horizontal="left" vertical="center" wrapText="1"/>
    </xf>
    <xf numFmtId="49" fontId="7" fillId="6" borderId="7" xfId="0" applyNumberFormat="1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center" vertical="center" wrapText="1"/>
    </xf>
    <xf numFmtId="49" fontId="7" fillId="0" borderId="3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Fill="1" applyAlignment="1">
      <alignment horizontal="center" vertical="center" wrapText="1"/>
    </xf>
    <xf numFmtId="0" fontId="11" fillId="0" borderId="0" xfId="0" applyFont="1"/>
    <xf numFmtId="0" fontId="12" fillId="0" borderId="0" xfId="1"/>
    <xf numFmtId="0" fontId="11" fillId="0" borderId="0" xfId="0" applyFont="1" applyAlignment="1">
      <alignment horizontal="right"/>
    </xf>
    <xf numFmtId="0" fontId="12" fillId="0" borderId="0" xfId="1" applyAlignment="1">
      <alignment horizontal="left"/>
    </xf>
    <xf numFmtId="164" fontId="9" fillId="0" borderId="0" xfId="0" applyNumberFormat="1" applyFont="1"/>
  </cellXfs>
  <cellStyles count="4">
    <cellStyle name="Hipervínculo" xfId="1" builtinId="8"/>
    <cellStyle name="Normal" xfId="0" builtinId="0"/>
    <cellStyle name="Porcentaje" xfId="2" builtinId="5"/>
    <cellStyle name="Título" xfId="3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'TIM statistics'!$I$2:$I$51</c:f>
              <c:numCache>
                <c:formatCode>General</c:formatCode>
                <c:ptCount val="50"/>
                <c:pt idx="0">
                  <c:v>4.5700569518255466E-4</c:v>
                </c:pt>
                <c:pt idx="1">
                  <c:v>8.4472435727452437E-3</c:v>
                </c:pt>
                <c:pt idx="2">
                  <c:v>1.5173195621187649E-2</c:v>
                </c:pt>
                <c:pt idx="3">
                  <c:v>3.0330576219426024E-2</c:v>
                </c:pt>
                <c:pt idx="4">
                  <c:v>3.5972767532269211E-2</c:v>
                </c:pt>
                <c:pt idx="5">
                  <c:v>4.5419050984703946E-2</c:v>
                </c:pt>
                <c:pt idx="6">
                  <c:v>4.5419050984703987E-2</c:v>
                </c:pt>
                <c:pt idx="7">
                  <c:v>6.6713599563041556E-2</c:v>
                </c:pt>
                <c:pt idx="8">
                  <c:v>7.1290984166508781E-2</c:v>
                </c:pt>
                <c:pt idx="9">
                  <c:v>8.1999071302462687E-2</c:v>
                </c:pt>
                <c:pt idx="10">
                  <c:v>8.9456655365799331E-2</c:v>
                </c:pt>
                <c:pt idx="11">
                  <c:v>0.10111885910215644</c:v>
                </c:pt>
                <c:pt idx="12">
                  <c:v>0.10421663744146549</c:v>
                </c:pt>
                <c:pt idx="13">
                  <c:v>0.10421663744146549</c:v>
                </c:pt>
                <c:pt idx="14">
                  <c:v>0.10593213454209115</c:v>
                </c:pt>
                <c:pt idx="15">
                  <c:v>0.10593213454209115</c:v>
                </c:pt>
                <c:pt idx="16">
                  <c:v>0.10631502579955558</c:v>
                </c:pt>
                <c:pt idx="17">
                  <c:v>0.10821014403387418</c:v>
                </c:pt>
                <c:pt idx="18">
                  <c:v>0.10845730908708187</c:v>
                </c:pt>
                <c:pt idx="19">
                  <c:v>0.10951552715670583</c:v>
                </c:pt>
                <c:pt idx="20">
                  <c:v>0.10983225409290952</c:v>
                </c:pt>
                <c:pt idx="21">
                  <c:v>0.10977149802130413</c:v>
                </c:pt>
                <c:pt idx="22">
                  <c:v>0.10952465868700102</c:v>
                </c:pt>
                <c:pt idx="23">
                  <c:v>0.10909216418096701</c:v>
                </c:pt>
                <c:pt idx="24">
                  <c:v>0.10890709674188324</c:v>
                </c:pt>
                <c:pt idx="25">
                  <c:v>0.10847621865449528</c:v>
                </c:pt>
                <c:pt idx="26">
                  <c:v>0.10767995110585382</c:v>
                </c:pt>
                <c:pt idx="27">
                  <c:v>0.10596345395403475</c:v>
                </c:pt>
                <c:pt idx="28">
                  <c:v>0.10278492222310362</c:v>
                </c:pt>
                <c:pt idx="29">
                  <c:v>0.1022611559863711</c:v>
                </c:pt>
                <c:pt idx="30">
                  <c:v>0.10172078135516752</c:v>
                </c:pt>
                <c:pt idx="31">
                  <c:v>9.7498585092858372E-2</c:v>
                </c:pt>
                <c:pt idx="32">
                  <c:v>9.7498585092858372E-2</c:v>
                </c:pt>
                <c:pt idx="33">
                  <c:v>9.4769154238493275E-2</c:v>
                </c:pt>
                <c:pt idx="34">
                  <c:v>9.4054252551000653E-2</c:v>
                </c:pt>
                <c:pt idx="35">
                  <c:v>8.4624572654306521E-2</c:v>
                </c:pt>
                <c:pt idx="36">
                  <c:v>8.2068090785067493E-2</c:v>
                </c:pt>
                <c:pt idx="37">
                  <c:v>8.2068090785067493E-2</c:v>
                </c:pt>
                <c:pt idx="38">
                  <c:v>8.120242849533868E-2</c:v>
                </c:pt>
                <c:pt idx="39">
                  <c:v>7.7682787826141506E-2</c:v>
                </c:pt>
                <c:pt idx="40">
                  <c:v>7.499417439121174E-2</c:v>
                </c:pt>
                <c:pt idx="41">
                  <c:v>7.499417439121174E-2</c:v>
                </c:pt>
                <c:pt idx="42">
                  <c:v>7.4090724887205667E-2</c:v>
                </c:pt>
                <c:pt idx="43">
                  <c:v>7.4090724887205667E-2</c:v>
                </c:pt>
                <c:pt idx="44">
                  <c:v>6.7703909934309359E-2</c:v>
                </c:pt>
                <c:pt idx="45">
                  <c:v>6.6786962740606998E-2</c:v>
                </c:pt>
                <c:pt idx="46">
                  <c:v>6.4953220782953305E-2</c:v>
                </c:pt>
                <c:pt idx="47">
                  <c:v>5.2329485395664815E-2</c:v>
                </c:pt>
                <c:pt idx="48">
                  <c:v>3.5295647833733991E-2</c:v>
                </c:pt>
                <c:pt idx="49">
                  <c:v>3.0384190096723551E-2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6-7144-BB8F-B5701EFC0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8696896"/>
        <c:axId val="925794944"/>
      </c:barChart>
      <c:catAx>
        <c:axId val="898696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25794944"/>
        <c:crosses val="autoZero"/>
        <c:auto val="1"/>
        <c:lblAlgn val="ctr"/>
        <c:lblOffset val="100"/>
        <c:noMultiLvlLbl val="0"/>
      </c:catAx>
      <c:valAx>
        <c:axId val="92579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9869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hyperlink" Target="http://ingenierias.ucsm.edu.pe/epregrado2020I/user/view.php?id=11374&amp;course=722" TargetMode="External"/><Relationship Id="rId21" Type="http://schemas.openxmlformats.org/officeDocument/2006/relationships/image" Target="../media/image4.png"/><Relationship Id="rId42" Type="http://schemas.openxmlformats.org/officeDocument/2006/relationships/image" Target="../media/image5.png"/><Relationship Id="rId47" Type="http://schemas.openxmlformats.org/officeDocument/2006/relationships/hyperlink" Target="http://ingenierias.ucsm.edu.pe/epregrado2020I/user/view.php?id=30063&amp;course=722" TargetMode="External"/><Relationship Id="rId63" Type="http://schemas.openxmlformats.org/officeDocument/2006/relationships/hyperlink" Target="http://ingenierias.ucsm.edu.pe/epregrado2020I/user/view.php?id=30557&amp;course=722" TargetMode="External"/><Relationship Id="rId68" Type="http://schemas.openxmlformats.org/officeDocument/2006/relationships/hyperlink" Target="http://ingenierias.ucsm.edu.pe/epregrado2020I/user/view.php?id=26351&amp;course=722" TargetMode="External"/><Relationship Id="rId84" Type="http://schemas.openxmlformats.org/officeDocument/2006/relationships/hyperlink" Target="http://ingenierias.ucsm.edu.pe/epregrado2020I/user/view.php?id=25691&amp;course=722" TargetMode="External"/><Relationship Id="rId89" Type="http://schemas.openxmlformats.org/officeDocument/2006/relationships/hyperlink" Target="http://ingenierias.ucsm.edu.pe/epregrado2020I/user/view.php?id=26101&amp;course=722" TargetMode="External"/><Relationship Id="rId16" Type="http://schemas.openxmlformats.org/officeDocument/2006/relationships/hyperlink" Target="http://ingenierias.ucsm.edu.pe/epregrado2020I/user/view.php?id=25736&amp;course=722" TargetMode="External"/><Relationship Id="rId11" Type="http://schemas.openxmlformats.org/officeDocument/2006/relationships/hyperlink" Target="http://ingenierias.ucsm.edu.pe/epregrado2020I/user/view.php?id=28238&amp;course=722" TargetMode="External"/><Relationship Id="rId32" Type="http://schemas.openxmlformats.org/officeDocument/2006/relationships/hyperlink" Target="http://ingenierias.ucsm.edu.pe/epregrado2020I/user/view.php?id=25783&amp;course=722" TargetMode="External"/><Relationship Id="rId37" Type="http://schemas.openxmlformats.org/officeDocument/2006/relationships/hyperlink" Target="http://ingenierias.ucsm.edu.pe/epregrado2020I/user/view.php?id=28700&amp;course=722" TargetMode="External"/><Relationship Id="rId53" Type="http://schemas.openxmlformats.org/officeDocument/2006/relationships/hyperlink" Target="http://ingenierias.ucsm.edu.pe/epregrado2020I/user/view.php?id=28174&amp;course=722" TargetMode="External"/><Relationship Id="rId58" Type="http://schemas.openxmlformats.org/officeDocument/2006/relationships/hyperlink" Target="http://ingenierias.ucsm.edu.pe/epregrado2020I/user/view.php?id=26957&amp;course=722" TargetMode="External"/><Relationship Id="rId74" Type="http://schemas.openxmlformats.org/officeDocument/2006/relationships/hyperlink" Target="http://ingenierias.ucsm.edu.pe/epregrado2020I/user/view.php?id=29959&amp;course=722" TargetMode="External"/><Relationship Id="rId79" Type="http://schemas.openxmlformats.org/officeDocument/2006/relationships/hyperlink" Target="http://ingenierias.ucsm.edu.pe/epregrado2020I/user/view.php?id=12683&amp;course=722" TargetMode="External"/><Relationship Id="rId102" Type="http://schemas.openxmlformats.org/officeDocument/2006/relationships/hyperlink" Target="http://ingenierias.ucsm.edu.pe/epregrado2020I/user/view.php?id=28017&amp;course=722" TargetMode="External"/><Relationship Id="rId5" Type="http://schemas.openxmlformats.org/officeDocument/2006/relationships/hyperlink" Target="http://ingenierias.ucsm.edu.pe/epregrado2020I/user/view.php?id=28330&amp;course=722" TargetMode="External"/><Relationship Id="rId90" Type="http://schemas.openxmlformats.org/officeDocument/2006/relationships/hyperlink" Target="http://ingenierias.ucsm.edu.pe/epregrado2020I/user/view.php?id=26169&amp;course=722" TargetMode="External"/><Relationship Id="rId95" Type="http://schemas.openxmlformats.org/officeDocument/2006/relationships/hyperlink" Target="http://ingenierias.ucsm.edu.pe/epregrado2020I/user/view.php?id=26813&amp;course=722" TargetMode="External"/><Relationship Id="rId22" Type="http://schemas.openxmlformats.org/officeDocument/2006/relationships/hyperlink" Target="http://ingenierias.ucsm.edu.pe/epregrado2020I/user/view.php?id=27416&amp;course=722" TargetMode="External"/><Relationship Id="rId27" Type="http://schemas.openxmlformats.org/officeDocument/2006/relationships/hyperlink" Target="http://ingenierias.ucsm.edu.pe/epregrado2020I/user/view.php?id=17868&amp;course=722" TargetMode="External"/><Relationship Id="rId43" Type="http://schemas.openxmlformats.org/officeDocument/2006/relationships/hyperlink" Target="http://ingenierias.ucsm.edu.pe/epregrado2020I/user/view.php?id=26829&amp;course=722" TargetMode="External"/><Relationship Id="rId48" Type="http://schemas.openxmlformats.org/officeDocument/2006/relationships/hyperlink" Target="http://ingenierias.ucsm.edu.pe/epregrado2020I/user/view.php?id=28426&amp;course=722" TargetMode="External"/><Relationship Id="rId64" Type="http://schemas.openxmlformats.org/officeDocument/2006/relationships/hyperlink" Target="http://ingenierias.ucsm.edu.pe/epregrado2020I/user/view.php?id=28401&amp;course=722" TargetMode="External"/><Relationship Id="rId69" Type="http://schemas.openxmlformats.org/officeDocument/2006/relationships/hyperlink" Target="http://ingenierias.ucsm.edu.pe/epregrado2020I/user/view.php?id=27012&amp;course=722" TargetMode="External"/><Relationship Id="rId80" Type="http://schemas.openxmlformats.org/officeDocument/2006/relationships/hyperlink" Target="http://ingenierias.ucsm.edu.pe/epregrado2020I/user/view.php?id=13929&amp;course=722" TargetMode="External"/><Relationship Id="rId85" Type="http://schemas.openxmlformats.org/officeDocument/2006/relationships/hyperlink" Target="http://ingenierias.ucsm.edu.pe/epregrado2020I/user/view.php?id=25782&amp;course=722" TargetMode="External"/><Relationship Id="rId12" Type="http://schemas.openxmlformats.org/officeDocument/2006/relationships/hyperlink" Target="http://ingenierias.ucsm.edu.pe/epregrado2020I/user/view.php?id=30572&amp;course=722" TargetMode="External"/><Relationship Id="rId17" Type="http://schemas.openxmlformats.org/officeDocument/2006/relationships/hyperlink" Target="http://ingenierias.ucsm.edu.pe/epregrado2020I/user/view.php?id=29608&amp;course=722" TargetMode="External"/><Relationship Id="rId25" Type="http://schemas.openxmlformats.org/officeDocument/2006/relationships/hyperlink" Target="http://ingenierias.ucsm.edu.pe/epregrado2020I/user/view.php?id=27739&amp;course=722" TargetMode="External"/><Relationship Id="rId33" Type="http://schemas.openxmlformats.org/officeDocument/2006/relationships/hyperlink" Target="http://ingenierias.ucsm.edu.pe/epregrado2020I/user/view.php?id=26956&amp;course=722" TargetMode="External"/><Relationship Id="rId38" Type="http://schemas.openxmlformats.org/officeDocument/2006/relationships/hyperlink" Target="http://ingenierias.ucsm.edu.pe/epregrado2020I/user/view.php?id=26022&amp;course=722" TargetMode="External"/><Relationship Id="rId46" Type="http://schemas.openxmlformats.org/officeDocument/2006/relationships/hyperlink" Target="http://ingenierias.ucsm.edu.pe/epregrado2020I/user/view.php?id=26382&amp;course=722" TargetMode="External"/><Relationship Id="rId59" Type="http://schemas.openxmlformats.org/officeDocument/2006/relationships/hyperlink" Target="http://ingenierias.ucsm.edu.pe/epregrado2020I/user/view.php?id=29180&amp;course=722" TargetMode="External"/><Relationship Id="rId67" Type="http://schemas.openxmlformats.org/officeDocument/2006/relationships/hyperlink" Target="http://ingenierias.ucsm.edu.pe/epregrado2020I/user/view.php?id=26112&amp;course=722" TargetMode="External"/><Relationship Id="rId103" Type="http://schemas.openxmlformats.org/officeDocument/2006/relationships/hyperlink" Target="http://ingenierias.ucsm.edu.pe/epregrado2020I/user/view.php?id=28354&amp;course=722" TargetMode="External"/><Relationship Id="rId20" Type="http://schemas.openxmlformats.org/officeDocument/2006/relationships/hyperlink" Target="http://ingenierias.ucsm.edu.pe/epregrado2020I/user/view.php?id=27264&amp;course=722" TargetMode="External"/><Relationship Id="rId41" Type="http://schemas.openxmlformats.org/officeDocument/2006/relationships/hyperlink" Target="http://ingenierias.ucsm.edu.pe/epregrado2020I/user/view.php?id=29483&amp;course=722" TargetMode="External"/><Relationship Id="rId54" Type="http://schemas.openxmlformats.org/officeDocument/2006/relationships/hyperlink" Target="http://ingenierias.ucsm.edu.pe/epregrado2020I/user/view.php?id=29529&amp;course=722" TargetMode="External"/><Relationship Id="rId62" Type="http://schemas.openxmlformats.org/officeDocument/2006/relationships/hyperlink" Target="http://ingenierias.ucsm.edu.pe/epregrado2020I/user/view.php?id=25441&amp;course=722" TargetMode="External"/><Relationship Id="rId70" Type="http://schemas.openxmlformats.org/officeDocument/2006/relationships/hyperlink" Target="http://ingenierias.ucsm.edu.pe/epregrado2020I/user/view.php?id=27626&amp;course=722" TargetMode="External"/><Relationship Id="rId75" Type="http://schemas.openxmlformats.org/officeDocument/2006/relationships/hyperlink" Target="http://ingenierias.ucsm.edu.pe/epregrado2020I/user/view.php?id=33567&amp;course=722" TargetMode="External"/><Relationship Id="rId83" Type="http://schemas.openxmlformats.org/officeDocument/2006/relationships/hyperlink" Target="http://ingenierias.ucsm.edu.pe/epregrado2020I/user/view.php?id=25675&amp;course=722" TargetMode="External"/><Relationship Id="rId88" Type="http://schemas.openxmlformats.org/officeDocument/2006/relationships/hyperlink" Target="http://ingenierias.ucsm.edu.pe/epregrado2020I/user/view.php?id=26064&amp;course=722" TargetMode="External"/><Relationship Id="rId91" Type="http://schemas.openxmlformats.org/officeDocument/2006/relationships/hyperlink" Target="http://ingenierias.ucsm.edu.pe/epregrado2020I/user/view.php?id=26339&amp;course=722" TargetMode="External"/><Relationship Id="rId96" Type="http://schemas.openxmlformats.org/officeDocument/2006/relationships/hyperlink" Target="http://ingenierias.ucsm.edu.pe/epregrado2020I/user/view.php?id=26923&amp;course=722" TargetMode="External"/><Relationship Id="rId1" Type="http://schemas.openxmlformats.org/officeDocument/2006/relationships/image" Target="../media/image1.gif"/><Relationship Id="rId6" Type="http://schemas.openxmlformats.org/officeDocument/2006/relationships/hyperlink" Target="http://ingenierias.ucsm.edu.pe/epregrado2020I/user/view.php?id=28561&amp;course=722" TargetMode="External"/><Relationship Id="rId15" Type="http://schemas.openxmlformats.org/officeDocument/2006/relationships/hyperlink" Target="http://ingenierias.ucsm.edu.pe/epregrado2020I/user/view.php?id=29085&amp;course=722" TargetMode="External"/><Relationship Id="rId23" Type="http://schemas.openxmlformats.org/officeDocument/2006/relationships/hyperlink" Target="http://ingenierias.ucsm.edu.pe/epregrado2020I/user/view.php?id=26638&amp;course=722" TargetMode="External"/><Relationship Id="rId28" Type="http://schemas.openxmlformats.org/officeDocument/2006/relationships/hyperlink" Target="http://ingenierias.ucsm.edu.pe/epregrado2020I/user/view.php?id=28746&amp;course=722" TargetMode="External"/><Relationship Id="rId36" Type="http://schemas.openxmlformats.org/officeDocument/2006/relationships/hyperlink" Target="http://ingenierias.ucsm.edu.pe/epregrado2020I/user/view.php?id=29597&amp;course=722" TargetMode="External"/><Relationship Id="rId49" Type="http://schemas.openxmlformats.org/officeDocument/2006/relationships/hyperlink" Target="http://ingenierias.ucsm.edu.pe/epregrado2020I/user/view.php?id=25900&amp;course=722" TargetMode="External"/><Relationship Id="rId57" Type="http://schemas.openxmlformats.org/officeDocument/2006/relationships/hyperlink" Target="http://ingenierias.ucsm.edu.pe/epregrado2020I/user/view.php?id=26325&amp;course=722" TargetMode="External"/><Relationship Id="rId10" Type="http://schemas.openxmlformats.org/officeDocument/2006/relationships/hyperlink" Target="http://ingenierias.ucsm.edu.pe/epregrado2020I/user/view.php?id=28528&amp;course=722" TargetMode="External"/><Relationship Id="rId31" Type="http://schemas.openxmlformats.org/officeDocument/2006/relationships/hyperlink" Target="http://ingenierias.ucsm.edu.pe/epregrado2020I/user/view.php?id=26731&amp;course=722" TargetMode="External"/><Relationship Id="rId44" Type="http://schemas.openxmlformats.org/officeDocument/2006/relationships/hyperlink" Target="http://ingenierias.ucsm.edu.pe/epregrado2020I/user/view.php?id=27462&amp;course=722" TargetMode="External"/><Relationship Id="rId52" Type="http://schemas.openxmlformats.org/officeDocument/2006/relationships/hyperlink" Target="http://ingenierias.ucsm.edu.pe/epregrado2020I/user/view.php?id=27604&amp;course=722" TargetMode="External"/><Relationship Id="rId60" Type="http://schemas.openxmlformats.org/officeDocument/2006/relationships/hyperlink" Target="http://ingenierias.ucsm.edu.pe/epregrado2020I/user/view.php?id=29330&amp;course=722" TargetMode="External"/><Relationship Id="rId65" Type="http://schemas.openxmlformats.org/officeDocument/2006/relationships/hyperlink" Target="http://ingenierias.ucsm.edu.pe/epregrado2020I/user/view.php?id=29469&amp;course=722" TargetMode="External"/><Relationship Id="rId73" Type="http://schemas.openxmlformats.org/officeDocument/2006/relationships/hyperlink" Target="http://ingenierias.ucsm.edu.pe/epregrado2020I/user/view.php?id=29372&amp;course=722" TargetMode="External"/><Relationship Id="rId78" Type="http://schemas.openxmlformats.org/officeDocument/2006/relationships/hyperlink" Target="http://ingenierias.ucsm.edu.pe/epregrado2020I/user/view.php?id=26782&amp;course=722" TargetMode="External"/><Relationship Id="rId81" Type="http://schemas.openxmlformats.org/officeDocument/2006/relationships/hyperlink" Target="http://ingenierias.ucsm.edu.pe/epregrado2020I/user/view.php?id=13997&amp;course=722" TargetMode="External"/><Relationship Id="rId86" Type="http://schemas.openxmlformats.org/officeDocument/2006/relationships/hyperlink" Target="http://ingenierias.ucsm.edu.pe/epregrado2020I/user/view.php?id=25897&amp;course=722" TargetMode="External"/><Relationship Id="rId94" Type="http://schemas.openxmlformats.org/officeDocument/2006/relationships/hyperlink" Target="http://ingenierias.ucsm.edu.pe/epregrado2020I/user/view.php?id=26810&amp;course=722" TargetMode="External"/><Relationship Id="rId99" Type="http://schemas.openxmlformats.org/officeDocument/2006/relationships/hyperlink" Target="http://ingenierias.ucsm.edu.pe/epregrado2020I/user/view.php?id=27641&amp;course=722" TargetMode="External"/><Relationship Id="rId101" Type="http://schemas.openxmlformats.org/officeDocument/2006/relationships/hyperlink" Target="http://ingenierias.ucsm.edu.pe/epregrado2020I/user/view.php?id=27803&amp;course=722" TargetMode="External"/><Relationship Id="rId4" Type="http://schemas.openxmlformats.org/officeDocument/2006/relationships/hyperlink" Target="http://ingenierias.ucsm.edu.pe/epregrado2020I/user/view.php?id=25856&amp;course=722" TargetMode="External"/><Relationship Id="rId9" Type="http://schemas.openxmlformats.org/officeDocument/2006/relationships/hyperlink" Target="http://ingenierias.ucsm.edu.pe/epregrado2020I/user/view.php?id=29458&amp;course=722" TargetMode="External"/><Relationship Id="rId13" Type="http://schemas.openxmlformats.org/officeDocument/2006/relationships/hyperlink" Target="http://ingenierias.ucsm.edu.pe/epregrado2020I/user/view.php?id=26063&amp;course=722" TargetMode="External"/><Relationship Id="rId18" Type="http://schemas.openxmlformats.org/officeDocument/2006/relationships/hyperlink" Target="http://ingenierias.ucsm.edu.pe/epregrado2020I/user/view.php?id=29326&amp;course=722" TargetMode="External"/><Relationship Id="rId39" Type="http://schemas.openxmlformats.org/officeDocument/2006/relationships/hyperlink" Target="http://ingenierias.ucsm.edu.pe/epregrado2020I/user/view.php?id=30702&amp;course=722" TargetMode="External"/><Relationship Id="rId34" Type="http://schemas.openxmlformats.org/officeDocument/2006/relationships/hyperlink" Target="http://ingenierias.ucsm.edu.pe/epregrado2020I/user/view.php?id=29609&amp;course=722" TargetMode="External"/><Relationship Id="rId50" Type="http://schemas.openxmlformats.org/officeDocument/2006/relationships/hyperlink" Target="http://ingenierias.ucsm.edu.pe/epregrado2020I/user/view.php?id=28286&amp;course=722" TargetMode="External"/><Relationship Id="rId55" Type="http://schemas.openxmlformats.org/officeDocument/2006/relationships/hyperlink" Target="http://ingenierias.ucsm.edu.pe/epregrado2020I/user/view.php?id=27581&amp;course=722" TargetMode="External"/><Relationship Id="rId76" Type="http://schemas.openxmlformats.org/officeDocument/2006/relationships/hyperlink" Target="http://ingenierias.ucsm.edu.pe/epregrado2020I/user/view.php?id=34953&amp;course=722" TargetMode="External"/><Relationship Id="rId97" Type="http://schemas.openxmlformats.org/officeDocument/2006/relationships/hyperlink" Target="http://ingenierias.ucsm.edu.pe/epregrado2020I/user/view.php?id=27333&amp;course=722" TargetMode="External"/><Relationship Id="rId104" Type="http://schemas.openxmlformats.org/officeDocument/2006/relationships/hyperlink" Target="http://ingenierias.ucsm.edu.pe/epregrado2020I/user/view.php?id=28501&amp;course=722" TargetMode="External"/><Relationship Id="rId7" Type="http://schemas.openxmlformats.org/officeDocument/2006/relationships/hyperlink" Target="http://ingenierias.ucsm.edu.pe/epregrado2020I/user/view.php?id=29829&amp;course=722" TargetMode="External"/><Relationship Id="rId71" Type="http://schemas.openxmlformats.org/officeDocument/2006/relationships/hyperlink" Target="http://ingenierias.ucsm.edu.pe/epregrado2020I/user/view.php?id=28481&amp;course=722" TargetMode="External"/><Relationship Id="rId92" Type="http://schemas.openxmlformats.org/officeDocument/2006/relationships/hyperlink" Target="http://ingenierias.ucsm.edu.pe/epregrado2020I/user/view.php?id=26647&amp;course=722" TargetMode="External"/><Relationship Id="rId2" Type="http://schemas.openxmlformats.org/officeDocument/2006/relationships/hyperlink" Target="http://ingenierias.ucsm.edu.pe/epregrado2020I/user/view.php?id=30245&amp;course=722" TargetMode="External"/><Relationship Id="rId29" Type="http://schemas.openxmlformats.org/officeDocument/2006/relationships/hyperlink" Target="http://ingenierias.ucsm.edu.pe/epregrado2020I/user/view.php?id=27427&amp;course=722" TargetMode="External"/><Relationship Id="rId24" Type="http://schemas.openxmlformats.org/officeDocument/2006/relationships/hyperlink" Target="http://ingenierias.ucsm.edu.pe/epregrado2020I/user/view.php?id=27301&amp;course=722" TargetMode="External"/><Relationship Id="rId40" Type="http://schemas.openxmlformats.org/officeDocument/2006/relationships/hyperlink" Target="http://ingenierias.ucsm.edu.pe/epregrado2020I/user/view.php?id=29972&amp;course=722" TargetMode="External"/><Relationship Id="rId45" Type="http://schemas.openxmlformats.org/officeDocument/2006/relationships/hyperlink" Target="http://ingenierias.ucsm.edu.pe/epregrado2020I/user/view.php?id=29409&amp;course=722" TargetMode="External"/><Relationship Id="rId66" Type="http://schemas.openxmlformats.org/officeDocument/2006/relationships/hyperlink" Target="http://ingenierias.ucsm.edu.pe/epregrado2020I/user/view.php?id=34744&amp;course=722" TargetMode="External"/><Relationship Id="rId87" Type="http://schemas.openxmlformats.org/officeDocument/2006/relationships/hyperlink" Target="http://ingenierias.ucsm.edu.pe/epregrado2020I/user/view.php?id=25950&amp;course=722" TargetMode="External"/><Relationship Id="rId61" Type="http://schemas.openxmlformats.org/officeDocument/2006/relationships/hyperlink" Target="http://ingenierias.ucsm.edu.pe/epregrado2020I/user/view.php?id=26250&amp;course=722" TargetMode="External"/><Relationship Id="rId82" Type="http://schemas.openxmlformats.org/officeDocument/2006/relationships/hyperlink" Target="http://ingenierias.ucsm.edu.pe/epregrado2020I/user/view.php?id=25651&amp;course=722" TargetMode="External"/><Relationship Id="rId19" Type="http://schemas.openxmlformats.org/officeDocument/2006/relationships/image" Target="../media/image3.png"/><Relationship Id="rId14" Type="http://schemas.openxmlformats.org/officeDocument/2006/relationships/hyperlink" Target="http://ingenierias.ucsm.edu.pe/epregrado2020I/user/view.php?id=29523&amp;course=722" TargetMode="External"/><Relationship Id="rId30" Type="http://schemas.openxmlformats.org/officeDocument/2006/relationships/hyperlink" Target="http://ingenierias.ucsm.edu.pe/epregrado2020I/user/view.php?id=26898&amp;course=722" TargetMode="External"/><Relationship Id="rId35" Type="http://schemas.openxmlformats.org/officeDocument/2006/relationships/hyperlink" Target="http://ingenierias.ucsm.edu.pe/epregrado2020I/user/view.php?id=26860&amp;course=722" TargetMode="External"/><Relationship Id="rId56" Type="http://schemas.openxmlformats.org/officeDocument/2006/relationships/hyperlink" Target="http://ingenierias.ucsm.edu.pe/epregrado2020I/user/view.php?id=30151&amp;course=722" TargetMode="External"/><Relationship Id="rId77" Type="http://schemas.openxmlformats.org/officeDocument/2006/relationships/hyperlink" Target="http://ingenierias.ucsm.edu.pe/epregrado2020I/user/view.php?id=26778&amp;course=722" TargetMode="External"/><Relationship Id="rId100" Type="http://schemas.openxmlformats.org/officeDocument/2006/relationships/hyperlink" Target="http://ingenierias.ucsm.edu.pe/epregrado2020I/user/view.php?id=27673&amp;course=722" TargetMode="External"/><Relationship Id="rId8" Type="http://schemas.openxmlformats.org/officeDocument/2006/relationships/hyperlink" Target="http://ingenierias.ucsm.edu.pe/epregrado2020I/user/view.php?id=26222&amp;course=722" TargetMode="External"/><Relationship Id="rId51" Type="http://schemas.openxmlformats.org/officeDocument/2006/relationships/hyperlink" Target="http://ingenierias.ucsm.edu.pe/epregrado2020I/user/view.php?id=27094&amp;course=722" TargetMode="External"/><Relationship Id="rId72" Type="http://schemas.openxmlformats.org/officeDocument/2006/relationships/hyperlink" Target="http://ingenierias.ucsm.edu.pe/epregrado2020I/user/view.php?id=29264&amp;course=722" TargetMode="External"/><Relationship Id="rId93" Type="http://schemas.openxmlformats.org/officeDocument/2006/relationships/hyperlink" Target="http://ingenierias.ucsm.edu.pe/epregrado2020I/user/view.php?id=26649&amp;course=722" TargetMode="External"/><Relationship Id="rId98" Type="http://schemas.openxmlformats.org/officeDocument/2006/relationships/hyperlink" Target="http://ingenierias.ucsm.edu.pe/epregrado2020I/user/view.php?id=27438&amp;course=722" TargetMode="External"/><Relationship Id="rId3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hyperlink" Target="http://ingenierias.ucsm.edu.pe/epregrado2020I/user/view.php?id=26063&amp;course=722" TargetMode="External"/><Relationship Id="rId21" Type="http://schemas.openxmlformats.org/officeDocument/2006/relationships/hyperlink" Target="http://ingenierias.ucsm.edu.pe/epregrado2020I/user/view.php?id=29326&amp;course=722" TargetMode="External"/><Relationship Id="rId42" Type="http://schemas.openxmlformats.org/officeDocument/2006/relationships/hyperlink" Target="http://ingenierias.ucsm.edu.pe/epregrado2020I/user/view.php?id=25736&amp;course=722" TargetMode="External"/><Relationship Id="rId47" Type="http://schemas.openxmlformats.org/officeDocument/2006/relationships/hyperlink" Target="http://ingenierias.ucsm.edu.pe/epregrado2020I/user/view.php?id=27462&amp;course=722" TargetMode="External"/><Relationship Id="rId63" Type="http://schemas.openxmlformats.org/officeDocument/2006/relationships/hyperlink" Target="http://ingenierias.ucsm.edu.pe/epregrado2020I/user/view.php?id=29048&amp;course=722" TargetMode="External"/><Relationship Id="rId68" Type="http://schemas.openxmlformats.org/officeDocument/2006/relationships/hyperlink" Target="http://ingenierias.ucsm.edu.pe/epregrado2020I/user/view.php?id=26649&amp;course=722" TargetMode="External"/><Relationship Id="rId84" Type="http://schemas.openxmlformats.org/officeDocument/2006/relationships/hyperlink" Target="http://ingenierias.ucsm.edu.pe/epregrado2020I/user/view.php?id=26339&amp;course=722" TargetMode="External"/><Relationship Id="rId89" Type="http://schemas.openxmlformats.org/officeDocument/2006/relationships/hyperlink" Target="http://ingenierias.ucsm.edu.pe/epregrado2020I/user/view.php?id=26860&amp;course=722" TargetMode="External"/><Relationship Id="rId16" Type="http://schemas.openxmlformats.org/officeDocument/2006/relationships/hyperlink" Target="http://ingenierias.ucsm.edu.pe/epregrado2020I/user/view.php?id=26351&amp;course=722" TargetMode="External"/><Relationship Id="rId11" Type="http://schemas.openxmlformats.org/officeDocument/2006/relationships/hyperlink" Target="http://ingenierias.ucsm.edu.pe/epregrado2020I/user/view.php?id=28959&amp;course=722" TargetMode="External"/><Relationship Id="rId32" Type="http://schemas.openxmlformats.org/officeDocument/2006/relationships/hyperlink" Target="http://ingenierias.ucsm.edu.pe/epregrado2020I/user/view.php?id=27264&amp;course=722" TargetMode="External"/><Relationship Id="rId37" Type="http://schemas.openxmlformats.org/officeDocument/2006/relationships/hyperlink" Target="http://ingenierias.ucsm.edu.pe/epregrado2020I/user/view.php?id=17868&amp;course=722" TargetMode="External"/><Relationship Id="rId53" Type="http://schemas.openxmlformats.org/officeDocument/2006/relationships/hyperlink" Target="http://ingenierias.ucsm.edu.pe/epregrado2020I/user/view.php?id=26250&amp;course=722" TargetMode="External"/><Relationship Id="rId58" Type="http://schemas.openxmlformats.org/officeDocument/2006/relationships/hyperlink" Target="http://ingenierias.ucsm.edu.pe/epregrado2020I/user/view.php?id=30245&amp;course=722" TargetMode="External"/><Relationship Id="rId74" Type="http://schemas.openxmlformats.org/officeDocument/2006/relationships/hyperlink" Target="http://ingenierias.ucsm.edu.pe/epregrado2020I/user/view.php?id=13997&amp;course=722" TargetMode="External"/><Relationship Id="rId79" Type="http://schemas.openxmlformats.org/officeDocument/2006/relationships/hyperlink" Target="http://ingenierias.ucsm.edu.pe/epregrado2020I/user/view.php?id=25782&amp;course=722" TargetMode="External"/><Relationship Id="rId102" Type="http://schemas.openxmlformats.org/officeDocument/2006/relationships/hyperlink" Target="http://ingenierias.ucsm.edu.pe/epregrado2020I/user/view.php?id=28501&amp;course=722" TargetMode="External"/><Relationship Id="rId5" Type="http://schemas.openxmlformats.org/officeDocument/2006/relationships/hyperlink" Target="http://ingenierias.ucsm.edu.pe/epregrado2020I/user/view.php?id=30557&amp;course=722" TargetMode="External"/><Relationship Id="rId90" Type="http://schemas.openxmlformats.org/officeDocument/2006/relationships/hyperlink" Target="http://ingenierias.ucsm.edu.pe/epregrado2020I/user/view.php?id=26923&amp;course=722" TargetMode="External"/><Relationship Id="rId95" Type="http://schemas.openxmlformats.org/officeDocument/2006/relationships/hyperlink" Target="http://ingenierias.ucsm.edu.pe/epregrado2020I/user/view.php?id=27673&amp;course=722" TargetMode="External"/><Relationship Id="rId22" Type="http://schemas.openxmlformats.org/officeDocument/2006/relationships/hyperlink" Target="http://ingenierias.ucsm.edu.pe/epregrado2020I/user/view.php?id=25783&amp;course=722" TargetMode="External"/><Relationship Id="rId27" Type="http://schemas.openxmlformats.org/officeDocument/2006/relationships/hyperlink" Target="http://ingenierias.ucsm.edu.pe/epregrado2020I/user/view.php?id=30572&amp;course=722" TargetMode="External"/><Relationship Id="rId43" Type="http://schemas.openxmlformats.org/officeDocument/2006/relationships/hyperlink" Target="http://ingenierias.ucsm.edu.pe/epregrado2020I/user/view.php?id=28426&amp;course=722" TargetMode="External"/><Relationship Id="rId48" Type="http://schemas.openxmlformats.org/officeDocument/2006/relationships/hyperlink" Target="http://ingenierias.ucsm.edu.pe/epregrado2020I/user/view.php?id=27581&amp;course=722" TargetMode="External"/><Relationship Id="rId64" Type="http://schemas.openxmlformats.org/officeDocument/2006/relationships/hyperlink" Target="http://ingenierias.ucsm.edu.pe/epregrado2020I/user/view.php?id=29085&amp;course=722" TargetMode="External"/><Relationship Id="rId69" Type="http://schemas.openxmlformats.org/officeDocument/2006/relationships/hyperlink" Target="http://ingenierias.ucsm.edu.pe/epregrado2020I/user/view.php?id=29052&amp;course=722" TargetMode="External"/><Relationship Id="rId80" Type="http://schemas.openxmlformats.org/officeDocument/2006/relationships/hyperlink" Target="http://ingenierias.ucsm.edu.pe/epregrado2020I/user/view.php?id=26064&amp;course=722" TargetMode="External"/><Relationship Id="rId85" Type="http://schemas.openxmlformats.org/officeDocument/2006/relationships/hyperlink" Target="http://ingenierias.ucsm.edu.pe/epregrado2020I/user/view.php?id=26778&amp;course=722" TargetMode="External"/><Relationship Id="rId12" Type="http://schemas.openxmlformats.org/officeDocument/2006/relationships/hyperlink" Target="http://ingenierias.ucsm.edu.pe/epregrado2020I/user/view.php?id=25856&amp;course=722" TargetMode="External"/><Relationship Id="rId17" Type="http://schemas.openxmlformats.org/officeDocument/2006/relationships/hyperlink" Target="http://ingenierias.ucsm.edu.pe/epregrado2020I/user/view.php?id=29959&amp;course=722" TargetMode="External"/><Relationship Id="rId25" Type="http://schemas.openxmlformats.org/officeDocument/2006/relationships/hyperlink" Target="http://ingenierias.ucsm.edu.pe/epregrado2020I/user/view.php?id=25900&amp;course=722" TargetMode="External"/><Relationship Id="rId33" Type="http://schemas.openxmlformats.org/officeDocument/2006/relationships/hyperlink" Target="http://ingenierias.ucsm.edu.pe/epregrado2020I/user/view.php?id=26731&amp;course=722" TargetMode="External"/><Relationship Id="rId38" Type="http://schemas.openxmlformats.org/officeDocument/2006/relationships/hyperlink" Target="http://ingenierias.ucsm.edu.pe/epregrado2020I/user/view.php?id=27427&amp;course=722" TargetMode="External"/><Relationship Id="rId46" Type="http://schemas.openxmlformats.org/officeDocument/2006/relationships/hyperlink" Target="http://ingenierias.ucsm.edu.pe/epregrado2020I/user/view.php?id=26829&amp;course=722" TargetMode="External"/><Relationship Id="rId59" Type="http://schemas.openxmlformats.org/officeDocument/2006/relationships/hyperlink" Target="http://ingenierias.ucsm.edu.pe/epregrado2020I/user/view.php?id=29529&amp;course=722" TargetMode="External"/><Relationship Id="rId67" Type="http://schemas.openxmlformats.org/officeDocument/2006/relationships/hyperlink" Target="http://ingenierias.ucsm.edu.pe/epregrado2020I/user/view.php?id=26647&amp;course=722" TargetMode="External"/><Relationship Id="rId103" Type="http://schemas.openxmlformats.org/officeDocument/2006/relationships/hyperlink" Target="http://ingenierias.ucsm.edu.pe/epregrado2020I/user/view.php?id=28506&amp;course=722" TargetMode="External"/><Relationship Id="rId20" Type="http://schemas.openxmlformats.org/officeDocument/2006/relationships/hyperlink" Target="http://ingenierias.ucsm.edu.pe/epregrado2020I/user/view.php?id=28286&amp;course=722" TargetMode="External"/><Relationship Id="rId41" Type="http://schemas.openxmlformats.org/officeDocument/2006/relationships/hyperlink" Target="http://ingenierias.ucsm.edu.pe/epregrado2020I/user/view.php?id=33567&amp;course=722" TargetMode="External"/><Relationship Id="rId54" Type="http://schemas.openxmlformats.org/officeDocument/2006/relationships/hyperlink" Target="http://ingenierias.ucsm.edu.pe/epregrado2020I/user/view.php?id=28238&amp;course=722" TargetMode="External"/><Relationship Id="rId62" Type="http://schemas.openxmlformats.org/officeDocument/2006/relationships/hyperlink" Target="http://ingenierias.ucsm.edu.pe/epregrado2020I/user/view.php?id=30063&amp;course=722" TargetMode="External"/><Relationship Id="rId70" Type="http://schemas.openxmlformats.org/officeDocument/2006/relationships/hyperlink" Target="http://ingenierias.ucsm.edu.pe/epregrado2020I/user/view.php?id=29695&amp;course=722" TargetMode="External"/><Relationship Id="rId75" Type="http://schemas.openxmlformats.org/officeDocument/2006/relationships/hyperlink" Target="http://ingenierias.ucsm.edu.pe/epregrado2020I/user/view.php?id=25441&amp;course=722" TargetMode="External"/><Relationship Id="rId83" Type="http://schemas.openxmlformats.org/officeDocument/2006/relationships/hyperlink" Target="http://ingenierias.ucsm.edu.pe/epregrado2020I/user/view.php?id=26325&amp;course=722" TargetMode="External"/><Relationship Id="rId88" Type="http://schemas.openxmlformats.org/officeDocument/2006/relationships/hyperlink" Target="http://ingenierias.ucsm.edu.pe/epregrado2020I/user/view.php?id=26813&amp;course=722" TargetMode="External"/><Relationship Id="rId91" Type="http://schemas.openxmlformats.org/officeDocument/2006/relationships/hyperlink" Target="http://ingenierias.ucsm.edu.pe/epregrado2020I/user/view.php?id=27012&amp;course=722" TargetMode="External"/><Relationship Id="rId96" Type="http://schemas.openxmlformats.org/officeDocument/2006/relationships/hyperlink" Target="http://ingenierias.ucsm.edu.pe/epregrado2020I/user/view.php?id=27803&amp;course=722" TargetMode="External"/><Relationship Id="rId1" Type="http://schemas.openxmlformats.org/officeDocument/2006/relationships/hyperlink" Target="http://ingenierias.ucsm.edu.pe/epregrado2020I/user/view.php?id=29972&amp;course=722" TargetMode="External"/><Relationship Id="rId6" Type="http://schemas.openxmlformats.org/officeDocument/2006/relationships/hyperlink" Target="http://ingenierias.ucsm.edu.pe/epregrado2020I/user/view.php?id=29483&amp;course=722" TargetMode="External"/><Relationship Id="rId15" Type="http://schemas.openxmlformats.org/officeDocument/2006/relationships/hyperlink" Target="http://ingenierias.ucsm.edu.pe/epregrado2020I/user/view.php?id=28746&amp;course=722" TargetMode="External"/><Relationship Id="rId23" Type="http://schemas.openxmlformats.org/officeDocument/2006/relationships/hyperlink" Target="http://ingenierias.ucsm.edu.pe/epregrado2020I/user/view.php?id=29458&amp;course=722" TargetMode="External"/><Relationship Id="rId28" Type="http://schemas.openxmlformats.org/officeDocument/2006/relationships/hyperlink" Target="http://ingenierias.ucsm.edu.pe/epregrado2020I/user/view.php?id=29608&amp;course=722" TargetMode="External"/><Relationship Id="rId36" Type="http://schemas.openxmlformats.org/officeDocument/2006/relationships/hyperlink" Target="http://ingenierias.ucsm.edu.pe/epregrado2020I/user/view.php?id=27416&amp;course=722" TargetMode="External"/><Relationship Id="rId49" Type="http://schemas.openxmlformats.org/officeDocument/2006/relationships/hyperlink" Target="http://ingenierias.ucsm.edu.pe/epregrado2020I/user/view.php?id=27604&amp;course=722" TargetMode="External"/><Relationship Id="rId57" Type="http://schemas.openxmlformats.org/officeDocument/2006/relationships/hyperlink" Target="http://ingenierias.ucsm.edu.pe/epregrado2020I/user/view.php?id=29829&amp;course=722" TargetMode="External"/><Relationship Id="rId10" Type="http://schemas.openxmlformats.org/officeDocument/2006/relationships/hyperlink" Target="http://ingenierias.ucsm.edu.pe/epregrado2020I/user/view.php?id=28330&amp;course=722" TargetMode="External"/><Relationship Id="rId31" Type="http://schemas.openxmlformats.org/officeDocument/2006/relationships/hyperlink" Target="http://ingenierias.ucsm.edu.pe/epregrado2020I/user/view.php?id=26638&amp;course=722" TargetMode="External"/><Relationship Id="rId44" Type="http://schemas.openxmlformats.org/officeDocument/2006/relationships/hyperlink" Target="http://ingenierias.ucsm.edu.pe/epregrado2020I/user/view.php?id=29523&amp;course=722" TargetMode="External"/><Relationship Id="rId52" Type="http://schemas.openxmlformats.org/officeDocument/2006/relationships/hyperlink" Target="http://ingenierias.ucsm.edu.pe/epregrado2020I/user/view.php?id=26222&amp;course=722" TargetMode="External"/><Relationship Id="rId60" Type="http://schemas.openxmlformats.org/officeDocument/2006/relationships/hyperlink" Target="http://ingenierias.ucsm.edu.pe/epregrado2020I/user/view.php?id=26956&amp;course=722" TargetMode="External"/><Relationship Id="rId65" Type="http://schemas.openxmlformats.org/officeDocument/2006/relationships/hyperlink" Target="http://ingenierias.ucsm.edu.pe/epregrado2020I/user/view.php?id=25897&amp;course=722" TargetMode="External"/><Relationship Id="rId73" Type="http://schemas.openxmlformats.org/officeDocument/2006/relationships/hyperlink" Target="http://ingenierias.ucsm.edu.pe/epregrado2020I/user/view.php?id=13929&amp;course=722" TargetMode="External"/><Relationship Id="rId78" Type="http://schemas.openxmlformats.org/officeDocument/2006/relationships/hyperlink" Target="http://ingenierias.ucsm.edu.pe/epregrado2020I/user/view.php?id=25691&amp;course=722" TargetMode="External"/><Relationship Id="rId81" Type="http://schemas.openxmlformats.org/officeDocument/2006/relationships/hyperlink" Target="http://ingenierias.ucsm.edu.pe/epregrado2020I/user/view.php?id=26101&amp;course=722" TargetMode="External"/><Relationship Id="rId86" Type="http://schemas.openxmlformats.org/officeDocument/2006/relationships/hyperlink" Target="http://ingenierias.ucsm.edu.pe/epregrado2020I/user/view.php?id=26782&amp;course=722" TargetMode="External"/><Relationship Id="rId94" Type="http://schemas.openxmlformats.org/officeDocument/2006/relationships/hyperlink" Target="http://ingenierias.ucsm.edu.pe/epregrado2020I/user/view.php?id=27641&amp;course=722" TargetMode="External"/><Relationship Id="rId99" Type="http://schemas.openxmlformats.org/officeDocument/2006/relationships/hyperlink" Target="http://ingenierias.ucsm.edu.pe/epregrado2020I/user/view.php?id=28354&amp;course=722" TargetMode="External"/><Relationship Id="rId101" Type="http://schemas.openxmlformats.org/officeDocument/2006/relationships/hyperlink" Target="http://ingenierias.ucsm.edu.pe/epregrado2020I/user/view.php?id=28481&amp;course=722" TargetMode="External"/><Relationship Id="rId4" Type="http://schemas.openxmlformats.org/officeDocument/2006/relationships/image" Target="../media/image4.png"/><Relationship Id="rId9" Type="http://schemas.openxmlformats.org/officeDocument/2006/relationships/hyperlink" Target="http://ingenierias.ucsm.edu.pe/epregrado2020I/user/view.php?id=29180&amp;course=722" TargetMode="External"/><Relationship Id="rId13" Type="http://schemas.openxmlformats.org/officeDocument/2006/relationships/hyperlink" Target="http://ingenierias.ucsm.edu.pe/epregrado2020I/user/view.php?id=29597&amp;course=722" TargetMode="External"/><Relationship Id="rId18" Type="http://schemas.openxmlformats.org/officeDocument/2006/relationships/hyperlink" Target="http://ingenierias.ucsm.edu.pe/epregrado2020I/user/view.php?id=34744&amp;course=722" TargetMode="External"/><Relationship Id="rId39" Type="http://schemas.openxmlformats.org/officeDocument/2006/relationships/hyperlink" Target="http://ingenierias.ucsm.edu.pe/epregrado2020I/user/view.php?id=27301&amp;course=722" TargetMode="External"/><Relationship Id="rId34" Type="http://schemas.openxmlformats.org/officeDocument/2006/relationships/hyperlink" Target="http://ingenierias.ucsm.edu.pe/epregrado2020I/user/view.php?id=27739&amp;course=722" TargetMode="External"/><Relationship Id="rId50" Type="http://schemas.openxmlformats.org/officeDocument/2006/relationships/hyperlink" Target="http://ingenierias.ucsm.edu.pe/epregrado2020I/user/view.php?id=29409&amp;course=722" TargetMode="External"/><Relationship Id="rId55" Type="http://schemas.openxmlformats.org/officeDocument/2006/relationships/hyperlink" Target="http://ingenierias.ucsm.edu.pe/epregrado2020I/user/view.php?id=28561&amp;course=722" TargetMode="External"/><Relationship Id="rId76" Type="http://schemas.openxmlformats.org/officeDocument/2006/relationships/hyperlink" Target="http://ingenierias.ucsm.edu.pe/epregrado2020I/user/view.php?id=25651&amp;course=722" TargetMode="External"/><Relationship Id="rId97" Type="http://schemas.openxmlformats.org/officeDocument/2006/relationships/hyperlink" Target="http://ingenierias.ucsm.edu.pe/epregrado2020I/user/view.php?id=28017&amp;course=722" TargetMode="External"/><Relationship Id="rId104" Type="http://schemas.openxmlformats.org/officeDocument/2006/relationships/hyperlink" Target="http://ingenierias.ucsm.edu.pe/epregrado2020I/user/view.php?id=28534&amp;course=722" TargetMode="External"/><Relationship Id="rId7" Type="http://schemas.openxmlformats.org/officeDocument/2006/relationships/hyperlink" Target="http://ingenierias.ucsm.edu.pe/epregrado2020I/user/view.php?id=26112&amp;course=722" TargetMode="External"/><Relationship Id="rId71" Type="http://schemas.openxmlformats.org/officeDocument/2006/relationships/hyperlink" Target="http://ingenierias.ucsm.edu.pe/epregrado2020I/user/view.php?id=30702&amp;course=722" TargetMode="External"/><Relationship Id="rId92" Type="http://schemas.openxmlformats.org/officeDocument/2006/relationships/hyperlink" Target="http://ingenierias.ucsm.edu.pe/epregrado2020I/user/view.php?id=27333&amp;course=722" TargetMode="External"/><Relationship Id="rId2" Type="http://schemas.openxmlformats.org/officeDocument/2006/relationships/image" Target="../media/image2.png"/><Relationship Id="rId29" Type="http://schemas.openxmlformats.org/officeDocument/2006/relationships/hyperlink" Target="http://ingenierias.ucsm.edu.pe/epregrado2020I/user/view.php?id=11374&amp;course=722" TargetMode="External"/><Relationship Id="rId24" Type="http://schemas.openxmlformats.org/officeDocument/2006/relationships/hyperlink" Target="http://ingenierias.ucsm.edu.pe/epregrado2020I/user/view.php?id=27626&amp;course=722" TargetMode="External"/><Relationship Id="rId40" Type="http://schemas.openxmlformats.org/officeDocument/2006/relationships/hyperlink" Target="http://ingenierias.ucsm.edu.pe/epregrado2020I/user/view.php?id=28528&amp;course=722" TargetMode="External"/><Relationship Id="rId45" Type="http://schemas.openxmlformats.org/officeDocument/2006/relationships/hyperlink" Target="http://ingenierias.ucsm.edu.pe/epregrado2020I/user/view.php?id=26382&amp;course=722" TargetMode="External"/><Relationship Id="rId66" Type="http://schemas.openxmlformats.org/officeDocument/2006/relationships/hyperlink" Target="http://ingenierias.ucsm.edu.pe/epregrado2020I/user/view.php?id=25950&amp;course=722" TargetMode="External"/><Relationship Id="rId87" Type="http://schemas.openxmlformats.org/officeDocument/2006/relationships/hyperlink" Target="http://ingenierias.ucsm.edu.pe/epregrado2020I/user/view.php?id=26810&amp;course=722" TargetMode="External"/><Relationship Id="rId61" Type="http://schemas.openxmlformats.org/officeDocument/2006/relationships/hyperlink" Target="http://ingenierias.ucsm.edu.pe/epregrado2020I/user/view.php?id=26022&amp;course=722" TargetMode="External"/><Relationship Id="rId82" Type="http://schemas.openxmlformats.org/officeDocument/2006/relationships/hyperlink" Target="http://ingenierias.ucsm.edu.pe/epregrado2020I/user/view.php?id=26169&amp;course=722" TargetMode="External"/><Relationship Id="rId19" Type="http://schemas.openxmlformats.org/officeDocument/2006/relationships/hyperlink" Target="http://ingenierias.ucsm.edu.pe/epregrado2020I/user/view.php?id=28700&amp;course=722" TargetMode="External"/><Relationship Id="rId14" Type="http://schemas.openxmlformats.org/officeDocument/2006/relationships/hyperlink" Target="http://ingenierias.ucsm.edu.pe/epregrado2020I/user/view.php?id=34953&amp;course=722" TargetMode="External"/><Relationship Id="rId30" Type="http://schemas.openxmlformats.org/officeDocument/2006/relationships/hyperlink" Target="http://ingenierias.ucsm.edu.pe/epregrado2020I/user/view.php?id=26898&amp;course=722" TargetMode="External"/><Relationship Id="rId35" Type="http://schemas.openxmlformats.org/officeDocument/2006/relationships/hyperlink" Target="http://ingenierias.ucsm.edu.pe/epregrado2020I/user/view.php?id=27094&amp;course=722" TargetMode="External"/><Relationship Id="rId56" Type="http://schemas.openxmlformats.org/officeDocument/2006/relationships/hyperlink" Target="http://ingenierias.ucsm.edu.pe/epregrado2020I/user/view.php?id=26957&amp;course=722" TargetMode="External"/><Relationship Id="rId77" Type="http://schemas.openxmlformats.org/officeDocument/2006/relationships/hyperlink" Target="http://ingenierias.ucsm.edu.pe/epregrado2020I/user/view.php?id=25675&amp;course=722" TargetMode="External"/><Relationship Id="rId100" Type="http://schemas.openxmlformats.org/officeDocument/2006/relationships/hyperlink" Target="http://ingenierias.ucsm.edu.pe/epregrado2020I/user/view.php?id=28401&amp;course=722" TargetMode="External"/><Relationship Id="rId8" Type="http://schemas.openxmlformats.org/officeDocument/2006/relationships/image" Target="../media/image3.png"/><Relationship Id="rId51" Type="http://schemas.openxmlformats.org/officeDocument/2006/relationships/hyperlink" Target="http://ingenierias.ucsm.edu.pe/epregrado2020I/user/view.php?id=29469&amp;course=722" TargetMode="External"/><Relationship Id="rId72" Type="http://schemas.openxmlformats.org/officeDocument/2006/relationships/hyperlink" Target="http://ingenierias.ucsm.edu.pe/epregrado2020I/user/view.php?id=12683&amp;course=722" TargetMode="External"/><Relationship Id="rId93" Type="http://schemas.openxmlformats.org/officeDocument/2006/relationships/hyperlink" Target="http://ingenierias.ucsm.edu.pe/epregrado2020I/user/view.php?id=27438&amp;course=722" TargetMode="External"/><Relationship Id="rId98" Type="http://schemas.openxmlformats.org/officeDocument/2006/relationships/hyperlink" Target="http://ingenierias.ucsm.edu.pe/epregrado2020I/user/view.php?id=28174&amp;course=722" TargetMode="External"/><Relationship Id="rId3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26" Type="http://schemas.openxmlformats.org/officeDocument/2006/relationships/hyperlink" Target="http://ingenierias.ucsm.edu.pe/epregrado2020I/user/view.php?id=29597&amp;course=722" TargetMode="External"/><Relationship Id="rId21" Type="http://schemas.openxmlformats.org/officeDocument/2006/relationships/hyperlink" Target="http://ingenierias.ucsm.edu.pe/epregrado2020I/user/view.php?id=29180&amp;course=722" TargetMode="External"/><Relationship Id="rId42" Type="http://schemas.openxmlformats.org/officeDocument/2006/relationships/hyperlink" Target="http://ingenierias.ucsm.edu.pe/epregrado2020I/user/view.php?id=28238&amp;course=722" TargetMode="External"/><Relationship Id="rId47" Type="http://schemas.openxmlformats.org/officeDocument/2006/relationships/hyperlink" Target="http://ingenierias.ucsm.edu.pe/epregrado2020I/user/view.php?id=26063&amp;course=722" TargetMode="External"/><Relationship Id="rId63" Type="http://schemas.openxmlformats.org/officeDocument/2006/relationships/hyperlink" Target="http://ingenierias.ucsm.edu.pe/epregrado2020I/user/view.php?id=27739&amp;course=722" TargetMode="External"/><Relationship Id="rId68" Type="http://schemas.openxmlformats.org/officeDocument/2006/relationships/hyperlink" Target="http://ingenierias.ucsm.edu.pe/epregrado2020I/user/view.php?id=29483&amp;course=722" TargetMode="External"/><Relationship Id="rId84" Type="http://schemas.openxmlformats.org/officeDocument/2006/relationships/hyperlink" Target="http://ingenierias.ucsm.edu.pe/epregrado2020I/user/view.php?id=26351&amp;course=722" TargetMode="External"/><Relationship Id="rId89" Type="http://schemas.openxmlformats.org/officeDocument/2006/relationships/hyperlink" Target="http://ingenierias.ucsm.edu.pe/epregrado2020I/user/view.php?id=26810&amp;course=722" TargetMode="External"/><Relationship Id="rId16" Type="http://schemas.openxmlformats.org/officeDocument/2006/relationships/hyperlink" Target="http://ingenierias.ucsm.edu.pe/epregrado2020I/user/view.php?id=26957&amp;course=722" TargetMode="External"/><Relationship Id="rId11" Type="http://schemas.openxmlformats.org/officeDocument/2006/relationships/hyperlink" Target="http://ingenierias.ucsm.edu.pe/epregrado2020I/user/view.php?id=27462&amp;course=722" TargetMode="External"/><Relationship Id="rId32" Type="http://schemas.openxmlformats.org/officeDocument/2006/relationships/hyperlink" Target="http://ingenierias.ucsm.edu.pe/epregrado2020I/user/view.php?id=30702&amp;course=722" TargetMode="External"/><Relationship Id="rId37" Type="http://schemas.openxmlformats.org/officeDocument/2006/relationships/hyperlink" Target="http://ingenierias.ucsm.edu.pe/epregrado2020I/user/view.php?id=27626&amp;course=722" TargetMode="External"/><Relationship Id="rId53" Type="http://schemas.openxmlformats.org/officeDocument/2006/relationships/hyperlink" Target="http://ingenierias.ucsm.edu.pe/epregrado2020I/user/view.php?id=27416&amp;course=722" TargetMode="External"/><Relationship Id="rId58" Type="http://schemas.openxmlformats.org/officeDocument/2006/relationships/hyperlink" Target="http://ingenierias.ucsm.edu.pe/epregrado2020I/user/view.php?id=17868&amp;course=722" TargetMode="External"/><Relationship Id="rId74" Type="http://schemas.openxmlformats.org/officeDocument/2006/relationships/hyperlink" Target="http://ingenierias.ucsm.edu.pe/epregrado2020I/user/view.php?id=25675&amp;course=722" TargetMode="External"/><Relationship Id="rId79" Type="http://schemas.openxmlformats.org/officeDocument/2006/relationships/hyperlink" Target="http://ingenierias.ucsm.edu.pe/epregrado2020I/user/view.php?id=25950&amp;course=722" TargetMode="External"/><Relationship Id="rId102" Type="http://schemas.openxmlformats.org/officeDocument/2006/relationships/hyperlink" Target="http://ingenierias.ucsm.edu.pe/epregrado2020I/user/view.php?id=28534&amp;course=722" TargetMode="External"/><Relationship Id="rId5" Type="http://schemas.openxmlformats.org/officeDocument/2006/relationships/hyperlink" Target="http://ingenierias.ucsm.edu.pe/epregrado2020I/user/view.php?id=28959&amp;course=722" TargetMode="External"/><Relationship Id="rId90" Type="http://schemas.openxmlformats.org/officeDocument/2006/relationships/hyperlink" Target="http://ingenierias.ucsm.edu.pe/epregrado2020I/user/view.php?id=26813&amp;course=722" TargetMode="External"/><Relationship Id="rId95" Type="http://schemas.openxmlformats.org/officeDocument/2006/relationships/hyperlink" Target="http://ingenierias.ucsm.edu.pe/epregrado2020I/user/view.php?id=27604&amp;course=722" TargetMode="External"/><Relationship Id="rId22" Type="http://schemas.openxmlformats.org/officeDocument/2006/relationships/hyperlink" Target="http://ingenierias.ucsm.edu.pe/epregrado2020I/user/view.php?id=27012&amp;course=722" TargetMode="External"/><Relationship Id="rId27" Type="http://schemas.openxmlformats.org/officeDocument/2006/relationships/hyperlink" Target="http://ingenierias.ucsm.edu.pe/epregrado2020I/user/view.php?id=26325&amp;course=722" TargetMode="External"/><Relationship Id="rId43" Type="http://schemas.openxmlformats.org/officeDocument/2006/relationships/hyperlink" Target="http://ingenierias.ucsm.edu.pe/epregrado2020I/user/view.php?id=30151&amp;course=722" TargetMode="External"/><Relationship Id="rId48" Type="http://schemas.openxmlformats.org/officeDocument/2006/relationships/hyperlink" Target="http://ingenierias.ucsm.edu.pe/epregrado2020I/user/view.php?id=30063&amp;course=722" TargetMode="External"/><Relationship Id="rId64" Type="http://schemas.openxmlformats.org/officeDocument/2006/relationships/hyperlink" Target="http://ingenierias.ucsm.edu.pe/epregrado2020I/user/view.php?id=26731&amp;course=722" TargetMode="External"/><Relationship Id="rId69" Type="http://schemas.openxmlformats.org/officeDocument/2006/relationships/hyperlink" Target="http://ingenierias.ucsm.edu.pe/epregrado2020I/user/view.php?id=30557&amp;course=722" TargetMode="External"/><Relationship Id="rId80" Type="http://schemas.openxmlformats.org/officeDocument/2006/relationships/hyperlink" Target="http://ingenierias.ucsm.edu.pe/epregrado2020I/user/view.php?id=26064&amp;course=722" TargetMode="External"/><Relationship Id="rId85" Type="http://schemas.openxmlformats.org/officeDocument/2006/relationships/hyperlink" Target="http://ingenierias.ucsm.edu.pe/epregrado2020I/user/view.php?id=26647&amp;course=722" TargetMode="External"/><Relationship Id="rId12" Type="http://schemas.openxmlformats.org/officeDocument/2006/relationships/hyperlink" Target="http://ingenierias.ucsm.edu.pe/epregrado2020I/user/view.php?id=30245&amp;course=722" TargetMode="External"/><Relationship Id="rId17" Type="http://schemas.openxmlformats.org/officeDocument/2006/relationships/hyperlink" Target="http://ingenierias.ucsm.edu.pe/epregrado2020I/user/view.php?id=28481&amp;course=722" TargetMode="External"/><Relationship Id="rId25" Type="http://schemas.openxmlformats.org/officeDocument/2006/relationships/hyperlink" Target="http://ingenierias.ucsm.edu.pe/epregrado2020I/user/view.php?id=25441&amp;course=722" TargetMode="External"/><Relationship Id="rId33" Type="http://schemas.openxmlformats.org/officeDocument/2006/relationships/hyperlink" Target="http://ingenierias.ucsm.edu.pe/epregrado2020I/user/view.php?id=27673&amp;course=722" TargetMode="External"/><Relationship Id="rId38" Type="http://schemas.openxmlformats.org/officeDocument/2006/relationships/hyperlink" Target="http://ingenierias.ucsm.edu.pe/epregrado2020I/user/view.php?id=28426&amp;course=722" TargetMode="External"/><Relationship Id="rId46" Type="http://schemas.openxmlformats.org/officeDocument/2006/relationships/hyperlink" Target="http://ingenierias.ucsm.edu.pe/epregrado2020I/user/view.php?id=33567&amp;course=722" TargetMode="External"/><Relationship Id="rId59" Type="http://schemas.openxmlformats.org/officeDocument/2006/relationships/hyperlink" Target="http://ingenierias.ucsm.edu.pe/epregrado2020I/user/view.php?id=27094&amp;course=722" TargetMode="External"/><Relationship Id="rId67" Type="http://schemas.openxmlformats.org/officeDocument/2006/relationships/hyperlink" Target="http://ingenierias.ucsm.edu.pe/epregrado2020I/user/view.php?id=25783&amp;course=722" TargetMode="External"/><Relationship Id="rId103" Type="http://schemas.openxmlformats.org/officeDocument/2006/relationships/hyperlink" Target="http://ingenierias.ucsm.edu.pe/epregrado2020I/user/view.php?id=28537&amp;course=722" TargetMode="External"/><Relationship Id="rId20" Type="http://schemas.openxmlformats.org/officeDocument/2006/relationships/hyperlink" Target="http://ingenierias.ucsm.edu.pe/epregrado2020I/user/view.php?id=26956&amp;course=722" TargetMode="External"/><Relationship Id="rId41" Type="http://schemas.openxmlformats.org/officeDocument/2006/relationships/hyperlink" Target="http://ingenierias.ucsm.edu.pe/epregrado2020I/user/view.php?id=26222&amp;course=722" TargetMode="External"/><Relationship Id="rId54" Type="http://schemas.openxmlformats.org/officeDocument/2006/relationships/hyperlink" Target="http://ingenierias.ucsm.edu.pe/epregrado2020I/user/view.php?id=29264&amp;course=722" TargetMode="External"/><Relationship Id="rId62" Type="http://schemas.openxmlformats.org/officeDocument/2006/relationships/hyperlink" Target="http://ingenierias.ucsm.edu.pe/epregrado2020I/user/view.php?id=11374&amp;course=722" TargetMode="External"/><Relationship Id="rId70" Type="http://schemas.openxmlformats.org/officeDocument/2006/relationships/hyperlink" Target="http://ingenierias.ucsm.edu.pe/epregrado2020I/user/view.php?id=12683&amp;course=722" TargetMode="External"/><Relationship Id="rId75" Type="http://schemas.openxmlformats.org/officeDocument/2006/relationships/hyperlink" Target="http://ingenierias.ucsm.edu.pe/epregrado2020I/user/view.php?id=25691&amp;course=722" TargetMode="External"/><Relationship Id="rId83" Type="http://schemas.openxmlformats.org/officeDocument/2006/relationships/hyperlink" Target="http://ingenierias.ucsm.edu.pe/epregrado2020I/user/view.php?id=26339&amp;course=722" TargetMode="External"/><Relationship Id="rId88" Type="http://schemas.openxmlformats.org/officeDocument/2006/relationships/hyperlink" Target="http://ingenierias.ucsm.edu.pe/epregrado2020I/user/view.php?id=26782&amp;course=722" TargetMode="External"/><Relationship Id="rId91" Type="http://schemas.openxmlformats.org/officeDocument/2006/relationships/hyperlink" Target="http://ingenierias.ucsm.edu.pe/epregrado2020I/user/view.php?id=26923&amp;course=722" TargetMode="External"/><Relationship Id="rId96" Type="http://schemas.openxmlformats.org/officeDocument/2006/relationships/hyperlink" Target="http://ingenierias.ucsm.edu.pe/epregrado2020I/user/view.php?id=27641&amp;course=722" TargetMode="External"/><Relationship Id="rId1" Type="http://schemas.openxmlformats.org/officeDocument/2006/relationships/hyperlink" Target="http://ingenierias.ucsm.edu.pe/epregrado2020I/user/view.php?id=26112&amp;course=722" TargetMode="External"/><Relationship Id="rId6" Type="http://schemas.openxmlformats.org/officeDocument/2006/relationships/hyperlink" Target="http://ingenierias.ucsm.edu.pe/epregrado2020I/user/view.php?id=25856&amp;course=722" TargetMode="External"/><Relationship Id="rId15" Type="http://schemas.openxmlformats.org/officeDocument/2006/relationships/hyperlink" Target="http://ingenierias.ucsm.edu.pe/epregrado2020I/user/view.php?id=29409&amp;course=722" TargetMode="External"/><Relationship Id="rId23" Type="http://schemas.openxmlformats.org/officeDocument/2006/relationships/hyperlink" Target="http://ingenierias.ucsm.edu.pe/epregrado2020I/user/view.php?id=28401&amp;course=722" TargetMode="External"/><Relationship Id="rId28" Type="http://schemas.openxmlformats.org/officeDocument/2006/relationships/hyperlink" Target="http://ingenierias.ucsm.edu.pe/epregrado2020I/user/view.php?id=26860&amp;course=722" TargetMode="External"/><Relationship Id="rId36" Type="http://schemas.openxmlformats.org/officeDocument/2006/relationships/hyperlink" Target="http://ingenierias.ucsm.edu.pe/epregrado2020I/user/view.php?id=26382&amp;course=722" TargetMode="External"/><Relationship Id="rId49" Type="http://schemas.openxmlformats.org/officeDocument/2006/relationships/hyperlink" Target="http://ingenierias.ucsm.edu.pe/epregrado2020I/user/view.php?id=30572&amp;course=722" TargetMode="External"/><Relationship Id="rId57" Type="http://schemas.openxmlformats.org/officeDocument/2006/relationships/hyperlink" Target="http://ingenierias.ucsm.edu.pe/epregrado2020I/user/view.php?id=27301&amp;course=722" TargetMode="External"/><Relationship Id="rId10" Type="http://schemas.openxmlformats.org/officeDocument/2006/relationships/hyperlink" Target="http://ingenierias.ucsm.edu.pe/epregrado2020I/user/view.php?id=29829&amp;course=722" TargetMode="External"/><Relationship Id="rId31" Type="http://schemas.openxmlformats.org/officeDocument/2006/relationships/hyperlink" Target="http://ingenierias.ucsm.edu.pe/epregrado2020I/user/view.php?id=28174&amp;course=722" TargetMode="External"/><Relationship Id="rId44" Type="http://schemas.openxmlformats.org/officeDocument/2006/relationships/hyperlink" Target="http://ingenierias.ucsm.edu.pe/epregrado2020I/user/view.php?id=29523&amp;course=722" TargetMode="External"/><Relationship Id="rId52" Type="http://schemas.openxmlformats.org/officeDocument/2006/relationships/hyperlink" Target="http://ingenierias.ucsm.edu.pe/epregrado2020I/user/view.php?id=26898&amp;course=722" TargetMode="External"/><Relationship Id="rId60" Type="http://schemas.openxmlformats.org/officeDocument/2006/relationships/hyperlink" Target="http://ingenierias.ucsm.edu.pe/epregrado2020I/user/view.php?id=27264&amp;course=722" TargetMode="External"/><Relationship Id="rId65" Type="http://schemas.openxmlformats.org/officeDocument/2006/relationships/hyperlink" Target="http://ingenierias.ucsm.edu.pe/epregrado2020I/user/view.php?id=28746&amp;course=722" TargetMode="External"/><Relationship Id="rId73" Type="http://schemas.openxmlformats.org/officeDocument/2006/relationships/hyperlink" Target="http://ingenierias.ucsm.edu.pe/epregrado2020I/user/view.php?id=25651&amp;course=722" TargetMode="External"/><Relationship Id="rId78" Type="http://schemas.openxmlformats.org/officeDocument/2006/relationships/hyperlink" Target="http://ingenierias.ucsm.edu.pe/epregrado2020I/user/view.php?id=25897&amp;course=722" TargetMode="External"/><Relationship Id="rId81" Type="http://schemas.openxmlformats.org/officeDocument/2006/relationships/hyperlink" Target="http://ingenierias.ucsm.edu.pe/epregrado2020I/user/view.php?id=26101&amp;course=722" TargetMode="External"/><Relationship Id="rId86" Type="http://schemas.openxmlformats.org/officeDocument/2006/relationships/hyperlink" Target="http://ingenierias.ucsm.edu.pe/epregrado2020I/user/view.php?id=26649&amp;course=722" TargetMode="External"/><Relationship Id="rId94" Type="http://schemas.openxmlformats.org/officeDocument/2006/relationships/hyperlink" Target="http://ingenierias.ucsm.edu.pe/epregrado2020I/user/view.php?id=27581&amp;course=722" TargetMode="External"/><Relationship Id="rId99" Type="http://schemas.openxmlformats.org/officeDocument/2006/relationships/hyperlink" Target="http://ingenierias.ucsm.edu.pe/epregrado2020I/user/view.php?id=28354&amp;course=722" TargetMode="External"/><Relationship Id="rId101" Type="http://schemas.openxmlformats.org/officeDocument/2006/relationships/hyperlink" Target="http://ingenierias.ucsm.edu.pe/epregrado2020I/user/view.php?id=28506&amp;course=722" TargetMode="External"/><Relationship Id="rId4" Type="http://schemas.openxmlformats.org/officeDocument/2006/relationships/image" Target="../media/image3.png"/><Relationship Id="rId9" Type="http://schemas.openxmlformats.org/officeDocument/2006/relationships/hyperlink" Target="http://ingenierias.ucsm.edu.pe/epregrado2020I/user/view.php?id=26829&amp;course=722" TargetMode="External"/><Relationship Id="rId13" Type="http://schemas.openxmlformats.org/officeDocument/2006/relationships/hyperlink" Target="http://ingenierias.ucsm.edu.pe/epregrado2020I/user/view.php?id=28561&amp;course=722" TargetMode="External"/><Relationship Id="rId18" Type="http://schemas.openxmlformats.org/officeDocument/2006/relationships/hyperlink" Target="http://ingenierias.ucsm.edu.pe/epregrado2020I/user/view.php?id=28528&amp;course=722" TargetMode="External"/><Relationship Id="rId39" Type="http://schemas.openxmlformats.org/officeDocument/2006/relationships/hyperlink" Target="http://ingenierias.ucsm.edu.pe/epregrado2020I/user/view.php?id=25900&amp;course=722" TargetMode="External"/><Relationship Id="rId34" Type="http://schemas.openxmlformats.org/officeDocument/2006/relationships/hyperlink" Target="http://ingenierias.ucsm.edu.pe/epregrado2020I/user/view.php?id=29326&amp;course=722" TargetMode="External"/><Relationship Id="rId50" Type="http://schemas.openxmlformats.org/officeDocument/2006/relationships/hyperlink" Target="http://ingenierias.ucsm.edu.pe/epregrado2020I/user/view.php?id=29085&amp;course=722" TargetMode="External"/><Relationship Id="rId55" Type="http://schemas.openxmlformats.org/officeDocument/2006/relationships/hyperlink" Target="http://ingenierias.ucsm.edu.pe/epregrado2020I/user/view.php?id=34953&amp;course=722" TargetMode="External"/><Relationship Id="rId76" Type="http://schemas.openxmlformats.org/officeDocument/2006/relationships/hyperlink" Target="http://ingenierias.ucsm.edu.pe/epregrado2020I/user/view.php?id=25736&amp;course=722" TargetMode="External"/><Relationship Id="rId97" Type="http://schemas.openxmlformats.org/officeDocument/2006/relationships/hyperlink" Target="http://ingenierias.ucsm.edu.pe/epregrado2020I/user/view.php?id=27803&amp;course=722" TargetMode="External"/><Relationship Id="rId104" Type="http://schemas.openxmlformats.org/officeDocument/2006/relationships/hyperlink" Target="http://ingenierias.ucsm.edu.pe/epregrado2020I/user/view.php?id=28578&amp;course=722" TargetMode="External"/><Relationship Id="rId7" Type="http://schemas.openxmlformats.org/officeDocument/2006/relationships/hyperlink" Target="http://ingenierias.ucsm.edu.pe/epregrado2020I/user/view.php?id=29972&amp;course=722" TargetMode="External"/><Relationship Id="rId71" Type="http://schemas.openxmlformats.org/officeDocument/2006/relationships/hyperlink" Target="http://ingenierias.ucsm.edu.pe/epregrado2020I/user/view.php?id=13929&amp;course=722" TargetMode="External"/><Relationship Id="rId92" Type="http://schemas.openxmlformats.org/officeDocument/2006/relationships/hyperlink" Target="http://ingenierias.ucsm.edu.pe/epregrado2020I/user/view.php?id=27333&amp;course=722" TargetMode="External"/><Relationship Id="rId2" Type="http://schemas.openxmlformats.org/officeDocument/2006/relationships/image" Target="../media/image2.png"/><Relationship Id="rId29" Type="http://schemas.openxmlformats.org/officeDocument/2006/relationships/hyperlink" Target="http://ingenierias.ucsm.edu.pe/epregrado2020I/user/view.php?id=29609&amp;course=722" TargetMode="External"/><Relationship Id="rId24" Type="http://schemas.openxmlformats.org/officeDocument/2006/relationships/hyperlink" Target="http://ingenierias.ucsm.edu.pe/epregrado2020I/user/view.php?id=28700&amp;course=722" TargetMode="External"/><Relationship Id="rId40" Type="http://schemas.openxmlformats.org/officeDocument/2006/relationships/hyperlink" Target="http://ingenierias.ucsm.edu.pe/epregrado2020I/user/view.php?id=26250&amp;course=722" TargetMode="External"/><Relationship Id="rId45" Type="http://schemas.openxmlformats.org/officeDocument/2006/relationships/hyperlink" Target="http://ingenierias.ucsm.edu.pe/epregrado2020I/user/view.php?id=29469&amp;course=722" TargetMode="External"/><Relationship Id="rId66" Type="http://schemas.openxmlformats.org/officeDocument/2006/relationships/hyperlink" Target="http://ingenierias.ucsm.edu.pe/epregrado2020I/user/view.php?id=28286&amp;course=722" TargetMode="External"/><Relationship Id="rId87" Type="http://schemas.openxmlformats.org/officeDocument/2006/relationships/hyperlink" Target="http://ingenierias.ucsm.edu.pe/epregrado2020I/user/view.php?id=26778&amp;course=722" TargetMode="External"/><Relationship Id="rId61" Type="http://schemas.openxmlformats.org/officeDocument/2006/relationships/hyperlink" Target="http://ingenierias.ucsm.edu.pe/epregrado2020I/user/view.php?id=26638&amp;course=722" TargetMode="External"/><Relationship Id="rId82" Type="http://schemas.openxmlformats.org/officeDocument/2006/relationships/hyperlink" Target="http://ingenierias.ucsm.edu.pe/epregrado2020I/user/view.php?id=26169&amp;course=722" TargetMode="External"/><Relationship Id="rId19" Type="http://schemas.openxmlformats.org/officeDocument/2006/relationships/hyperlink" Target="http://ingenierias.ucsm.edu.pe/epregrado2020I/user/view.php?id=29959&amp;course=722" TargetMode="External"/><Relationship Id="rId14" Type="http://schemas.openxmlformats.org/officeDocument/2006/relationships/hyperlink" Target="http://ingenierias.ucsm.edu.pe/epregrado2020I/user/view.php?id=28330&amp;course=722" TargetMode="External"/><Relationship Id="rId30" Type="http://schemas.openxmlformats.org/officeDocument/2006/relationships/hyperlink" Target="http://ingenierias.ucsm.edu.pe/epregrado2020I/user/view.php?id=26022&amp;course=722" TargetMode="External"/><Relationship Id="rId35" Type="http://schemas.openxmlformats.org/officeDocument/2006/relationships/hyperlink" Target="http://ingenierias.ucsm.edu.pe/epregrado2020I/user/view.php?id=29608&amp;course=722" TargetMode="External"/><Relationship Id="rId56" Type="http://schemas.openxmlformats.org/officeDocument/2006/relationships/hyperlink" Target="http://ingenierias.ucsm.edu.pe/epregrado2020I/user/view.php?id=27427&amp;course=722" TargetMode="External"/><Relationship Id="rId77" Type="http://schemas.openxmlformats.org/officeDocument/2006/relationships/hyperlink" Target="http://ingenierias.ucsm.edu.pe/epregrado2020I/user/view.php?id=25782&amp;course=722" TargetMode="External"/><Relationship Id="rId100" Type="http://schemas.openxmlformats.org/officeDocument/2006/relationships/hyperlink" Target="http://ingenierias.ucsm.edu.pe/epregrado2020I/user/view.php?id=28501&amp;course=722" TargetMode="External"/><Relationship Id="rId8" Type="http://schemas.openxmlformats.org/officeDocument/2006/relationships/image" Target="../media/image4.png"/><Relationship Id="rId51" Type="http://schemas.openxmlformats.org/officeDocument/2006/relationships/hyperlink" Target="http://ingenierias.ucsm.edu.pe/epregrado2020I/user/view.php?id=29458&amp;course=722" TargetMode="External"/><Relationship Id="rId72" Type="http://schemas.openxmlformats.org/officeDocument/2006/relationships/hyperlink" Target="http://ingenierias.ucsm.edu.pe/epregrado2020I/user/view.php?id=13997&amp;course=722" TargetMode="External"/><Relationship Id="rId93" Type="http://schemas.openxmlformats.org/officeDocument/2006/relationships/hyperlink" Target="http://ingenierias.ucsm.edu.pe/epregrado2020I/user/view.php?id=27438&amp;course=722" TargetMode="External"/><Relationship Id="rId98" Type="http://schemas.openxmlformats.org/officeDocument/2006/relationships/hyperlink" Target="http://ingenierias.ucsm.edu.pe/epregrado2020I/user/view.php?id=28017&amp;course=722" TargetMode="External"/><Relationship Id="rId3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26" Type="http://schemas.openxmlformats.org/officeDocument/2006/relationships/hyperlink" Target="http://ingenierias.ucsm.edu.pe/epregrado2020I/user/view.php?id=25783&amp;course=722" TargetMode="External"/><Relationship Id="rId21" Type="http://schemas.openxmlformats.org/officeDocument/2006/relationships/hyperlink" Target="http://ingenierias.ucsm.edu.pe/epregrado2020I/user/view.php?id=27739&amp;course=722" TargetMode="External"/><Relationship Id="rId42" Type="http://schemas.openxmlformats.org/officeDocument/2006/relationships/hyperlink" Target="http://ingenierias.ucsm.edu.pe/epregrado2020I/user/view.php?id=26956&amp;course=722" TargetMode="External"/><Relationship Id="rId47" Type="http://schemas.openxmlformats.org/officeDocument/2006/relationships/image" Target="../media/image6.png"/><Relationship Id="rId63" Type="http://schemas.openxmlformats.org/officeDocument/2006/relationships/hyperlink" Target="http://ingenierias.ucsm.edu.pe/epregrado2020I/user/view.php?id=26101&amp;course=722" TargetMode="External"/><Relationship Id="rId68" Type="http://schemas.openxmlformats.org/officeDocument/2006/relationships/hyperlink" Target="http://ingenierias.ucsm.edu.pe/epregrado2020I/user/view.php?id=26351&amp;course=722" TargetMode="External"/><Relationship Id="rId84" Type="http://schemas.openxmlformats.org/officeDocument/2006/relationships/hyperlink" Target="http://ingenierias.ucsm.edu.pe/epregrado2020I/user/view.php?id=27673&amp;course=722" TargetMode="External"/><Relationship Id="rId89" Type="http://schemas.openxmlformats.org/officeDocument/2006/relationships/hyperlink" Target="http://ingenierias.ucsm.edu.pe/epregrado2020I/user/view.php?id=28354&amp;course=722" TargetMode="External"/><Relationship Id="rId16" Type="http://schemas.openxmlformats.org/officeDocument/2006/relationships/hyperlink" Target="http://ingenierias.ucsm.edu.pe/epregrado2020I/user/view.php?id=27416&amp;course=722" TargetMode="External"/><Relationship Id="rId11" Type="http://schemas.openxmlformats.org/officeDocument/2006/relationships/hyperlink" Target="http://ingenierias.ucsm.edu.pe/epregrado2020I/user/view.php?id=30063&amp;course=722" TargetMode="External"/><Relationship Id="rId32" Type="http://schemas.openxmlformats.org/officeDocument/2006/relationships/hyperlink" Target="http://ingenierias.ucsm.edu.pe/epregrado2020I/user/view.php?id=28959&amp;course=722" TargetMode="External"/><Relationship Id="rId37" Type="http://schemas.openxmlformats.org/officeDocument/2006/relationships/hyperlink" Target="http://ingenierias.ucsm.edu.pe/epregrado2020I/user/view.php?id=26250&amp;course=722" TargetMode="External"/><Relationship Id="rId53" Type="http://schemas.openxmlformats.org/officeDocument/2006/relationships/hyperlink" Target="http://ingenierias.ucsm.edu.pe/epregrado2020I/user/view.php?id=25651&amp;course=722" TargetMode="External"/><Relationship Id="rId58" Type="http://schemas.openxmlformats.org/officeDocument/2006/relationships/hyperlink" Target="http://ingenierias.ucsm.edu.pe/epregrado2020I/user/view.php?id=25897&amp;course=722" TargetMode="External"/><Relationship Id="rId74" Type="http://schemas.openxmlformats.org/officeDocument/2006/relationships/hyperlink" Target="http://ingenierias.ucsm.edu.pe/epregrado2020I/user/view.php?id=26813&amp;course=722" TargetMode="External"/><Relationship Id="rId79" Type="http://schemas.openxmlformats.org/officeDocument/2006/relationships/hyperlink" Target="http://ingenierias.ucsm.edu.pe/epregrado2020I/user/view.php?id=27438&amp;course=722" TargetMode="External"/><Relationship Id="rId102" Type="http://schemas.openxmlformats.org/officeDocument/2006/relationships/hyperlink" Target="http://ingenierias.ucsm.edu.pe/epregrado2020I/user/view.php?id=28857&amp;course=722" TargetMode="External"/><Relationship Id="rId5" Type="http://schemas.openxmlformats.org/officeDocument/2006/relationships/hyperlink" Target="http://ingenierias.ucsm.edu.pe/epregrado2020I/user/view.php?id=17868&amp;course=722" TargetMode="External"/><Relationship Id="rId90" Type="http://schemas.openxmlformats.org/officeDocument/2006/relationships/hyperlink" Target="http://ingenierias.ucsm.edu.pe/epregrado2020I/user/view.php?id=28401&amp;course=722" TargetMode="External"/><Relationship Id="rId95" Type="http://schemas.openxmlformats.org/officeDocument/2006/relationships/hyperlink" Target="http://ingenierias.ucsm.edu.pe/epregrado2020I/user/view.php?id=28534&amp;course=722" TargetMode="External"/><Relationship Id="rId22" Type="http://schemas.openxmlformats.org/officeDocument/2006/relationships/hyperlink" Target="http://ingenierias.ucsm.edu.pe/epregrado2020I/user/view.php?id=29972&amp;course=722" TargetMode="External"/><Relationship Id="rId27" Type="http://schemas.openxmlformats.org/officeDocument/2006/relationships/hyperlink" Target="http://ingenierias.ucsm.edu.pe/epregrado2020I/user/view.php?id=27264&amp;course=722" TargetMode="External"/><Relationship Id="rId43" Type="http://schemas.openxmlformats.org/officeDocument/2006/relationships/hyperlink" Target="http://ingenierias.ucsm.edu.pe/epregrado2020I/user/view.php?id=30557&amp;course=722" TargetMode="External"/><Relationship Id="rId48" Type="http://schemas.openxmlformats.org/officeDocument/2006/relationships/hyperlink" Target="http://ingenierias.ucsm.edu.pe/epregrado2020I/user/view.php?id=12683&amp;course=722" TargetMode="External"/><Relationship Id="rId64" Type="http://schemas.openxmlformats.org/officeDocument/2006/relationships/hyperlink" Target="http://ingenierias.ucsm.edu.pe/epregrado2020I/user/view.php?id=26112&amp;course=722" TargetMode="External"/><Relationship Id="rId69" Type="http://schemas.openxmlformats.org/officeDocument/2006/relationships/hyperlink" Target="http://ingenierias.ucsm.edu.pe/epregrado2020I/user/view.php?id=26647&amp;course=722" TargetMode="External"/><Relationship Id="rId80" Type="http://schemas.openxmlformats.org/officeDocument/2006/relationships/hyperlink" Target="http://ingenierias.ucsm.edu.pe/epregrado2020I/user/view.php?id=27581&amp;course=722" TargetMode="External"/><Relationship Id="rId85" Type="http://schemas.openxmlformats.org/officeDocument/2006/relationships/hyperlink" Target="http://ingenierias.ucsm.edu.pe/epregrado2020I/user/view.php?id=27803&amp;course=722" TargetMode="External"/><Relationship Id="rId12" Type="http://schemas.openxmlformats.org/officeDocument/2006/relationships/hyperlink" Target="http://ingenierias.ucsm.edu.pe/epregrado2020I/user/view.php?id=29085&amp;course=722" TargetMode="External"/><Relationship Id="rId17" Type="http://schemas.openxmlformats.org/officeDocument/2006/relationships/hyperlink" Target="http://ingenierias.ucsm.edu.pe/epregrado2020I/user/view.php?id=29409&amp;course=722" TargetMode="External"/><Relationship Id="rId33" Type="http://schemas.openxmlformats.org/officeDocument/2006/relationships/hyperlink" Target="http://ingenierias.ucsm.edu.pe/epregrado2020I/user/view.php?id=30702&amp;course=722" TargetMode="External"/><Relationship Id="rId38" Type="http://schemas.openxmlformats.org/officeDocument/2006/relationships/hyperlink" Target="http://ingenierias.ucsm.edu.pe/epregrado2020I/user/view.php?id=26829&amp;course=722" TargetMode="External"/><Relationship Id="rId59" Type="http://schemas.openxmlformats.org/officeDocument/2006/relationships/hyperlink" Target="http://ingenierias.ucsm.edu.pe/epregrado2020I/user/view.php?id=25950&amp;course=722" TargetMode="External"/><Relationship Id="rId103" Type="http://schemas.openxmlformats.org/officeDocument/2006/relationships/hyperlink" Target="http://ingenierias.ucsm.edu.pe/epregrado2020I/user/view.php?id=28900&amp;course=722" TargetMode="External"/><Relationship Id="rId20" Type="http://schemas.openxmlformats.org/officeDocument/2006/relationships/hyperlink" Target="http://ingenierias.ucsm.edu.pe/epregrado2020I/user/view.php?id=26638&amp;course=722" TargetMode="External"/><Relationship Id="rId41" Type="http://schemas.openxmlformats.org/officeDocument/2006/relationships/hyperlink" Target="http://ingenierias.ucsm.edu.pe/epregrado2020I/user/view.php?id=29326&amp;course=722" TargetMode="External"/><Relationship Id="rId54" Type="http://schemas.openxmlformats.org/officeDocument/2006/relationships/hyperlink" Target="http://ingenierias.ucsm.edu.pe/epregrado2020I/user/view.php?id=25675&amp;course=722" TargetMode="External"/><Relationship Id="rId62" Type="http://schemas.openxmlformats.org/officeDocument/2006/relationships/hyperlink" Target="http://ingenierias.ucsm.edu.pe/epregrado2020I/user/view.php?id=26064&amp;course=722" TargetMode="External"/><Relationship Id="rId70" Type="http://schemas.openxmlformats.org/officeDocument/2006/relationships/hyperlink" Target="http://ingenierias.ucsm.edu.pe/epregrado2020I/user/view.php?id=26649&amp;course=722" TargetMode="External"/><Relationship Id="rId75" Type="http://schemas.openxmlformats.org/officeDocument/2006/relationships/hyperlink" Target="http://ingenierias.ucsm.edu.pe/epregrado2020I/user/view.php?id=26923&amp;course=722" TargetMode="External"/><Relationship Id="rId83" Type="http://schemas.openxmlformats.org/officeDocument/2006/relationships/hyperlink" Target="http://ingenierias.ucsm.edu.pe/epregrado2020I/user/view.php?id=27641&amp;course=722" TargetMode="External"/><Relationship Id="rId88" Type="http://schemas.openxmlformats.org/officeDocument/2006/relationships/hyperlink" Target="http://ingenierias.ucsm.edu.pe/epregrado2020I/user/view.php?id=28286&amp;course=722" TargetMode="External"/><Relationship Id="rId91" Type="http://schemas.openxmlformats.org/officeDocument/2006/relationships/hyperlink" Target="http://ingenierias.ucsm.edu.pe/epregrado2020I/user/view.php?id=28481&amp;course=722" TargetMode="External"/><Relationship Id="rId96" Type="http://schemas.openxmlformats.org/officeDocument/2006/relationships/hyperlink" Target="http://ingenierias.ucsm.edu.pe/epregrado2020I/user/view.php?id=28537&amp;course=722" TargetMode="External"/><Relationship Id="rId1" Type="http://schemas.openxmlformats.org/officeDocument/2006/relationships/hyperlink" Target="http://ingenierias.ucsm.edu.pe/epregrado2020I/user/view.php?id=29469&amp;course=722" TargetMode="External"/><Relationship Id="rId6" Type="http://schemas.openxmlformats.org/officeDocument/2006/relationships/image" Target="../media/image4.png"/><Relationship Id="rId15" Type="http://schemas.openxmlformats.org/officeDocument/2006/relationships/hyperlink" Target="http://ingenierias.ucsm.edu.pe/epregrado2020I/user/view.php?id=29458&amp;course=722" TargetMode="External"/><Relationship Id="rId23" Type="http://schemas.openxmlformats.org/officeDocument/2006/relationships/hyperlink" Target="http://ingenierias.ucsm.edu.pe/epregrado2020I/user/view.php?id=29523&amp;course=722" TargetMode="External"/><Relationship Id="rId28" Type="http://schemas.openxmlformats.org/officeDocument/2006/relationships/hyperlink" Target="http://ingenierias.ucsm.edu.pe/epregrado2020I/user/view.php?id=27094&amp;course=722" TargetMode="External"/><Relationship Id="rId36" Type="http://schemas.openxmlformats.org/officeDocument/2006/relationships/hyperlink" Target="http://ingenierias.ucsm.edu.pe/epregrado2020I/user/view.php?id=26382&amp;course=722" TargetMode="External"/><Relationship Id="rId49" Type="http://schemas.openxmlformats.org/officeDocument/2006/relationships/hyperlink" Target="http://ingenierias.ucsm.edu.pe/epregrado2020I/user/view.php?id=13929&amp;course=722" TargetMode="External"/><Relationship Id="rId57" Type="http://schemas.openxmlformats.org/officeDocument/2006/relationships/hyperlink" Target="http://ingenierias.ucsm.edu.pe/epregrado2020I/user/view.php?id=25782&amp;course=722" TargetMode="External"/><Relationship Id="rId10" Type="http://schemas.openxmlformats.org/officeDocument/2006/relationships/hyperlink" Target="http://ingenierias.ucsm.edu.pe/epregrado2020I/user/view.php?id=28746&amp;course=722" TargetMode="External"/><Relationship Id="rId31" Type="http://schemas.openxmlformats.org/officeDocument/2006/relationships/hyperlink" Target="http://ingenierias.ucsm.edu.pe/epregrado2020I/user/view.php?id=28700&amp;course=722" TargetMode="External"/><Relationship Id="rId44" Type="http://schemas.openxmlformats.org/officeDocument/2006/relationships/hyperlink" Target="http://ingenierias.ucsm.edu.pe/epregrado2020I/user/view.php?id=27462&amp;course=722" TargetMode="External"/><Relationship Id="rId52" Type="http://schemas.openxmlformats.org/officeDocument/2006/relationships/hyperlink" Target="http://ingenierias.ucsm.edu.pe/epregrado2020I/user/view.php?id=25441&amp;course=722" TargetMode="External"/><Relationship Id="rId60" Type="http://schemas.openxmlformats.org/officeDocument/2006/relationships/hyperlink" Target="http://ingenierias.ucsm.edu.pe/epregrado2020I/user/view.php?id=26022&amp;course=722" TargetMode="External"/><Relationship Id="rId65" Type="http://schemas.openxmlformats.org/officeDocument/2006/relationships/hyperlink" Target="http://ingenierias.ucsm.edu.pe/epregrado2020I/user/view.php?id=26169&amp;course=722" TargetMode="External"/><Relationship Id="rId73" Type="http://schemas.openxmlformats.org/officeDocument/2006/relationships/hyperlink" Target="http://ingenierias.ucsm.edu.pe/epregrado2020I/user/view.php?id=26810&amp;course=722" TargetMode="External"/><Relationship Id="rId78" Type="http://schemas.openxmlformats.org/officeDocument/2006/relationships/hyperlink" Target="http://ingenierias.ucsm.edu.pe/epregrado2020I/user/view.php?id=27333&amp;course=722" TargetMode="External"/><Relationship Id="rId81" Type="http://schemas.openxmlformats.org/officeDocument/2006/relationships/hyperlink" Target="http://ingenierias.ucsm.edu.pe/epregrado2020I/user/view.php?id=27604&amp;course=722" TargetMode="External"/><Relationship Id="rId86" Type="http://schemas.openxmlformats.org/officeDocument/2006/relationships/hyperlink" Target="http://ingenierias.ucsm.edu.pe/epregrado2020I/user/view.php?id=28017&amp;course=722" TargetMode="External"/><Relationship Id="rId94" Type="http://schemas.openxmlformats.org/officeDocument/2006/relationships/hyperlink" Target="http://ingenierias.ucsm.edu.pe/epregrado2020I/user/view.php?id=28528&amp;course=722" TargetMode="External"/><Relationship Id="rId99" Type="http://schemas.openxmlformats.org/officeDocument/2006/relationships/hyperlink" Target="http://ingenierias.ucsm.edu.pe/epregrado2020I/user/view.php?id=28675&amp;course=722" TargetMode="External"/><Relationship Id="rId101" Type="http://schemas.openxmlformats.org/officeDocument/2006/relationships/hyperlink" Target="http://ingenierias.ucsm.edu.pe/epregrado2020I/user/view.php?id=28737&amp;course=722" TargetMode="External"/><Relationship Id="rId4" Type="http://schemas.openxmlformats.org/officeDocument/2006/relationships/image" Target="../media/image3.png"/><Relationship Id="rId9" Type="http://schemas.openxmlformats.org/officeDocument/2006/relationships/hyperlink" Target="http://ingenierias.ucsm.edu.pe/epregrado2020I/user/view.php?id=28330&amp;course=722" TargetMode="External"/><Relationship Id="rId13" Type="http://schemas.openxmlformats.org/officeDocument/2006/relationships/hyperlink" Target="http://ingenierias.ucsm.edu.pe/epregrado2020I/user/view.php?id=11374&amp;course=722" TargetMode="External"/><Relationship Id="rId18" Type="http://schemas.openxmlformats.org/officeDocument/2006/relationships/hyperlink" Target="http://ingenierias.ucsm.edu.pe/epregrado2020I/user/view.php?id=26898&amp;course=722" TargetMode="External"/><Relationship Id="rId39" Type="http://schemas.openxmlformats.org/officeDocument/2006/relationships/hyperlink" Target="http://ingenierias.ucsm.edu.pe/epregrado2020I/user/view.php?id=29829&amp;course=722" TargetMode="External"/><Relationship Id="rId34" Type="http://schemas.openxmlformats.org/officeDocument/2006/relationships/hyperlink" Target="http://ingenierias.ucsm.edu.pe/epregrado2020I/user/view.php?id=26222&amp;course=722" TargetMode="External"/><Relationship Id="rId50" Type="http://schemas.openxmlformats.org/officeDocument/2006/relationships/hyperlink" Target="http://ingenierias.ucsm.edu.pe/epregrado2020I/user/view.php?id=25856&amp;course=722" TargetMode="External"/><Relationship Id="rId55" Type="http://schemas.openxmlformats.org/officeDocument/2006/relationships/hyperlink" Target="http://ingenierias.ucsm.edu.pe/epregrado2020I/user/view.php?id=25691&amp;course=722" TargetMode="External"/><Relationship Id="rId76" Type="http://schemas.openxmlformats.org/officeDocument/2006/relationships/hyperlink" Target="http://ingenierias.ucsm.edu.pe/epregrado2020I/user/view.php?id=26957&amp;course=722" TargetMode="External"/><Relationship Id="rId97" Type="http://schemas.openxmlformats.org/officeDocument/2006/relationships/hyperlink" Target="http://ingenierias.ucsm.edu.pe/epregrado2020I/user/view.php?id=28578&amp;course=722" TargetMode="External"/><Relationship Id="rId104" Type="http://schemas.openxmlformats.org/officeDocument/2006/relationships/hyperlink" Target="http://ingenierias.ucsm.edu.pe/epregrado2020I/user/view.php?id=29048&amp;course=722" TargetMode="External"/><Relationship Id="rId7" Type="http://schemas.openxmlformats.org/officeDocument/2006/relationships/hyperlink" Target="http://ingenierias.ucsm.edu.pe/epregrado2020I/user/view.php?id=26731&amp;course=722" TargetMode="External"/><Relationship Id="rId71" Type="http://schemas.openxmlformats.org/officeDocument/2006/relationships/hyperlink" Target="http://ingenierias.ucsm.edu.pe/epregrado2020I/user/view.php?id=26778&amp;course=722" TargetMode="External"/><Relationship Id="rId92" Type="http://schemas.openxmlformats.org/officeDocument/2006/relationships/hyperlink" Target="http://ingenierias.ucsm.edu.pe/epregrado2020I/user/view.php?id=28501&amp;course=722" TargetMode="External"/><Relationship Id="rId2" Type="http://schemas.openxmlformats.org/officeDocument/2006/relationships/image" Target="../media/image2.png"/><Relationship Id="rId29" Type="http://schemas.openxmlformats.org/officeDocument/2006/relationships/hyperlink" Target="http://ingenierias.ucsm.edu.pe/epregrado2020I/user/view.php?id=29180&amp;course=722" TargetMode="External"/><Relationship Id="rId24" Type="http://schemas.openxmlformats.org/officeDocument/2006/relationships/hyperlink" Target="http://ingenierias.ucsm.edu.pe/epregrado2020I/user/view.php?id=28238&amp;course=722" TargetMode="External"/><Relationship Id="rId40" Type="http://schemas.openxmlformats.org/officeDocument/2006/relationships/hyperlink" Target="http://ingenierias.ucsm.edu.pe/epregrado2020I/user/view.php?id=26860&amp;course=722" TargetMode="External"/><Relationship Id="rId45" Type="http://schemas.openxmlformats.org/officeDocument/2006/relationships/hyperlink" Target="http://ingenierias.ucsm.edu.pe/epregrado2020I/user/view.php?id=25900&amp;course=722" TargetMode="External"/><Relationship Id="rId66" Type="http://schemas.openxmlformats.org/officeDocument/2006/relationships/hyperlink" Target="http://ingenierias.ucsm.edu.pe/epregrado2020I/user/view.php?id=26325&amp;course=722" TargetMode="External"/><Relationship Id="rId87" Type="http://schemas.openxmlformats.org/officeDocument/2006/relationships/hyperlink" Target="http://ingenierias.ucsm.edu.pe/epregrado2020I/user/view.php?id=28174&amp;course=722" TargetMode="External"/><Relationship Id="rId61" Type="http://schemas.openxmlformats.org/officeDocument/2006/relationships/hyperlink" Target="http://ingenierias.ucsm.edu.pe/epregrado2020I/user/view.php?id=26063&amp;course=722" TargetMode="External"/><Relationship Id="rId82" Type="http://schemas.openxmlformats.org/officeDocument/2006/relationships/hyperlink" Target="http://ingenierias.ucsm.edu.pe/epregrado2020I/user/view.php?id=27626&amp;course=722" TargetMode="External"/><Relationship Id="rId19" Type="http://schemas.openxmlformats.org/officeDocument/2006/relationships/hyperlink" Target="http://ingenierias.ucsm.edu.pe/epregrado2020I/user/view.php?id=33567&amp;course=722" TargetMode="External"/><Relationship Id="rId14" Type="http://schemas.openxmlformats.org/officeDocument/2006/relationships/hyperlink" Target="http://ingenierias.ucsm.edu.pe/epregrado2020I/user/view.php?id=27427&amp;course=722" TargetMode="External"/><Relationship Id="rId30" Type="http://schemas.openxmlformats.org/officeDocument/2006/relationships/hyperlink" Target="http://ingenierias.ucsm.edu.pe/epregrado2020I/user/view.php?id=27301&amp;course=722" TargetMode="External"/><Relationship Id="rId35" Type="http://schemas.openxmlformats.org/officeDocument/2006/relationships/hyperlink" Target="http://ingenierias.ucsm.edu.pe/epregrado2020I/user/view.php?id=30245&amp;course=722" TargetMode="External"/><Relationship Id="rId56" Type="http://schemas.openxmlformats.org/officeDocument/2006/relationships/hyperlink" Target="http://ingenierias.ucsm.edu.pe/epregrado2020I/user/view.php?id=25736&amp;course=722" TargetMode="External"/><Relationship Id="rId77" Type="http://schemas.openxmlformats.org/officeDocument/2006/relationships/hyperlink" Target="http://ingenierias.ucsm.edu.pe/epregrado2020I/user/view.php?id=27012&amp;course=722" TargetMode="External"/><Relationship Id="rId100" Type="http://schemas.openxmlformats.org/officeDocument/2006/relationships/hyperlink" Target="http://ingenierias.ucsm.edu.pe/epregrado2020I/user/view.php?id=28714&amp;course=722" TargetMode="External"/><Relationship Id="rId105" Type="http://schemas.openxmlformats.org/officeDocument/2006/relationships/hyperlink" Target="http://ingenierias.ucsm.edu.pe/epregrado2020I/user/view.php?id=29052&amp;course=722" TargetMode="External"/><Relationship Id="rId8" Type="http://schemas.openxmlformats.org/officeDocument/2006/relationships/hyperlink" Target="http://ingenierias.ucsm.edu.pe/epregrado2020I/user/view.php?id=28426&amp;course=722" TargetMode="External"/><Relationship Id="rId51" Type="http://schemas.openxmlformats.org/officeDocument/2006/relationships/hyperlink" Target="http://ingenierias.ucsm.edu.pe/epregrado2020I/user/view.php?id=13997&amp;course=722" TargetMode="External"/><Relationship Id="rId72" Type="http://schemas.openxmlformats.org/officeDocument/2006/relationships/hyperlink" Target="http://ingenierias.ucsm.edu.pe/epregrado2020I/user/view.php?id=26782&amp;course=722" TargetMode="External"/><Relationship Id="rId93" Type="http://schemas.openxmlformats.org/officeDocument/2006/relationships/hyperlink" Target="http://ingenierias.ucsm.edu.pe/epregrado2020I/user/view.php?id=28506&amp;course=722" TargetMode="External"/><Relationship Id="rId98" Type="http://schemas.openxmlformats.org/officeDocument/2006/relationships/hyperlink" Target="http://ingenierias.ucsm.edu.pe/epregrado2020I/user/view.php?id=28619&amp;course=722" TargetMode="External"/><Relationship Id="rId3" Type="http://schemas.openxmlformats.org/officeDocument/2006/relationships/image" Target="../media/image1.gif"/><Relationship Id="rId25" Type="http://schemas.openxmlformats.org/officeDocument/2006/relationships/hyperlink" Target="http://ingenierias.ucsm.edu.pe/epregrado2020I/user/view.php?id=30572&amp;course=722" TargetMode="External"/><Relationship Id="rId46" Type="http://schemas.openxmlformats.org/officeDocument/2006/relationships/hyperlink" Target="http://ingenierias.ucsm.edu.pe/epregrado2020I/user/view.php?id=28561&amp;course=722" TargetMode="External"/><Relationship Id="rId67" Type="http://schemas.openxmlformats.org/officeDocument/2006/relationships/hyperlink" Target="http://ingenierias.ucsm.edu.pe/epregrado2020I/user/view.php?id=26339&amp;course=722" TargetMode="Externa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customXml" Target="../ink/ink7.xml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customXml" Target="../ink/ink1.xml"/><Relationship Id="rId6" Type="http://schemas.openxmlformats.org/officeDocument/2006/relationships/image" Target="../media/image9.png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0" Type="http://schemas.openxmlformats.org/officeDocument/2006/relationships/image" Target="../media/image11.png"/><Relationship Id="rId4" Type="http://schemas.openxmlformats.org/officeDocument/2006/relationships/image" Target="../media/image8.png"/><Relationship Id="rId9" Type="http://schemas.openxmlformats.org/officeDocument/2006/relationships/customXml" Target="../ink/ink5.xml"/><Relationship Id="rId1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596900</xdr:colOff>
      <xdr:row>3</xdr:row>
      <xdr:rowOff>241300</xdr:rowOff>
    </xdr:from>
    <xdr:to>
      <xdr:col>20</xdr:col>
      <xdr:colOff>0</xdr:colOff>
      <xdr:row>19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E6F33BF-BA02-1B4B-AA8A-1C696355D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12700</xdr:colOff>
      <xdr:row>1</xdr:row>
      <xdr:rowOff>12700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835FB31-84DD-474D-BEE6-A16B1EAB3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0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444500</xdr:colOff>
      <xdr:row>6</xdr:row>
      <xdr:rowOff>63500</xdr:rowOff>
    </xdr:to>
    <xdr:pic>
      <xdr:nvPicPr>
        <xdr:cNvPr id="4" name="Imagen 3" descr="Imagen de EDISON CRISTIAN AMEZQUITA SOT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28CF964-F0F8-784D-BACA-7788B9350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62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12700</xdr:colOff>
      <xdr:row>4</xdr:row>
      <xdr:rowOff>12700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3010108-3AA3-254D-AB40-C1305ECA6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76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444500</xdr:colOff>
      <xdr:row>9</xdr:row>
      <xdr:rowOff>63500</xdr:rowOff>
    </xdr:to>
    <xdr:pic>
      <xdr:nvPicPr>
        <xdr:cNvPr id="7" name="Imagen 6" descr="Imagen de NICOLE ALEXANDRA PINTO TICON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A857C3E-D42A-584B-A0AC-F3013CA93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33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12700</xdr:colOff>
      <xdr:row>7</xdr:row>
      <xdr:rowOff>12700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299009C8-9D9A-7141-A58E-FC7D7653F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33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444500</xdr:colOff>
      <xdr:row>12</xdr:row>
      <xdr:rowOff>63500</xdr:rowOff>
    </xdr:to>
    <xdr:pic>
      <xdr:nvPicPr>
        <xdr:cNvPr id="10" name="Imagen 9" descr="Imagen de JUAN DIEGO CASTILLO OX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E5C2358-BF36-674C-BF57-D0BBE93F0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05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12700</xdr:colOff>
      <xdr:row>10</xdr:row>
      <xdr:rowOff>12700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CDB8CEDC-F715-DE4E-A8BA-2375CA20F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90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444500</xdr:colOff>
      <xdr:row>14</xdr:row>
      <xdr:rowOff>63500</xdr:rowOff>
    </xdr:to>
    <xdr:pic>
      <xdr:nvPicPr>
        <xdr:cNvPr id="13" name="Imagen 12" descr="Imagen de CRYS REY APAZA CRUZ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EFA7BDF-47AA-F341-8C4C-0A4C2EAC4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86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12700</xdr:colOff>
      <xdr:row>12</xdr:row>
      <xdr:rowOff>12700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D688D5DE-C21B-774A-A8F2-90E5FD767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286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444500</xdr:colOff>
      <xdr:row>16</xdr:row>
      <xdr:rowOff>63500</xdr:rowOff>
    </xdr:to>
    <xdr:pic>
      <xdr:nvPicPr>
        <xdr:cNvPr id="16" name="Imagen 15" descr="Imagen de ALEXANDER MARIO ALE CHOQU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CA5EB6C-E153-184A-8C91-723EEFCE8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67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12700</xdr:colOff>
      <xdr:row>14</xdr:row>
      <xdr:rowOff>12700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1F23E420-21C7-604D-906A-CBAB848E5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6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444500</xdr:colOff>
      <xdr:row>18</xdr:row>
      <xdr:rowOff>63500</xdr:rowOff>
    </xdr:to>
    <xdr:pic>
      <xdr:nvPicPr>
        <xdr:cNvPr id="19" name="Imagen 18" descr="Imagen de SEBASTIAN FREDDY ANCAYFURO ALVAREZ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48ECA3D-ACC6-6842-BBDD-489E1B849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48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12700</xdr:colOff>
      <xdr:row>16</xdr:row>
      <xdr:rowOff>12700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4DB851DF-5C01-5C47-81C9-DEAD8DF87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04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444500</xdr:colOff>
      <xdr:row>20</xdr:row>
      <xdr:rowOff>63500</xdr:rowOff>
    </xdr:to>
    <xdr:pic>
      <xdr:nvPicPr>
        <xdr:cNvPr id="22" name="Imagen 21" descr="Imagen de NICOLL STHEFFANY SOTO SAN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A04B1B4-813A-FB44-A608-23931BFC3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29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12700</xdr:colOff>
      <xdr:row>18</xdr:row>
      <xdr:rowOff>12700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478DADC-75DC-0943-946F-BCDE102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42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444500</xdr:colOff>
      <xdr:row>22</xdr:row>
      <xdr:rowOff>63500</xdr:rowOff>
    </xdr:to>
    <xdr:pic>
      <xdr:nvPicPr>
        <xdr:cNvPr id="25" name="Imagen 24" descr="Imagen de JOSUE ALDAHIR UMIÑA TAIP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9B32A94-D1AB-DE4D-8BC3-A7C735BEA3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810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12700</xdr:colOff>
      <xdr:row>20</xdr:row>
      <xdr:rowOff>12700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9090D77A-D09B-DC46-AD81-3E9DFE792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81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444500</xdr:colOff>
      <xdr:row>24</xdr:row>
      <xdr:rowOff>63500</xdr:rowOff>
    </xdr:to>
    <xdr:pic>
      <xdr:nvPicPr>
        <xdr:cNvPr id="28" name="Imagen 27" descr="Imagen de JOSEPH CARLOS APAZA SOLI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C68167F-7469-B440-B5D1-F4A459AA6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191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12700</xdr:colOff>
      <xdr:row>22</xdr:row>
      <xdr:rowOff>12700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917C3C42-41DB-DB47-A306-EAAC0209B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19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444500</xdr:colOff>
      <xdr:row>26</xdr:row>
      <xdr:rowOff>63500</xdr:rowOff>
    </xdr:to>
    <xdr:pic>
      <xdr:nvPicPr>
        <xdr:cNvPr id="31" name="Imagen 30" descr="Imagen de ALESSIO GONZALEZ POLAR AMPUER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20C5974A-CC67-8E4E-AE05-322AEF2BF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72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12700</xdr:colOff>
      <xdr:row>24</xdr:row>
      <xdr:rowOff>12700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F801CC86-3281-6049-9B05-E7FBBD604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57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444500</xdr:colOff>
      <xdr:row>28</xdr:row>
      <xdr:rowOff>63500</xdr:rowOff>
    </xdr:to>
    <xdr:pic>
      <xdr:nvPicPr>
        <xdr:cNvPr id="34" name="Imagen 33" descr="Imagen de MAURICIO JAVIER BERENGUEL OLIVARE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8FF9C166-3230-9643-A6BB-1F87082C7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953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12700</xdr:colOff>
      <xdr:row>26</xdr:row>
      <xdr:rowOff>12700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174121A5-3495-EF46-8E4C-CF9AD5832B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95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444500</xdr:colOff>
      <xdr:row>30</xdr:row>
      <xdr:rowOff>63500</xdr:rowOff>
    </xdr:to>
    <xdr:pic>
      <xdr:nvPicPr>
        <xdr:cNvPr id="37" name="Imagen 36" descr="Imagen de BRAULIO JOSUE LOPEZ SEBASTIANI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23F9652C-5F72-E742-829F-570F6394B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334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12700</xdr:colOff>
      <xdr:row>28</xdr:row>
      <xdr:rowOff>12700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A7433693-2708-8342-9E59-A7BDA7E9D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533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444500</xdr:colOff>
      <xdr:row>33</xdr:row>
      <xdr:rowOff>63500</xdr:rowOff>
    </xdr:to>
    <xdr:pic>
      <xdr:nvPicPr>
        <xdr:cNvPr id="40" name="Imagen 39" descr="Imagen de JOSSE MANUEL ORMACHEA CAYLLAHUA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8FC846A9-87C6-7842-A6FD-1F8007BF4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905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12700</xdr:colOff>
      <xdr:row>31</xdr:row>
      <xdr:rowOff>12700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F6F593DF-2845-E74C-B8AD-264733C7A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590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444500</xdr:colOff>
      <xdr:row>35</xdr:row>
      <xdr:rowOff>63500</xdr:rowOff>
    </xdr:to>
    <xdr:pic>
      <xdr:nvPicPr>
        <xdr:cNvPr id="43" name="Imagen 42" descr="Imagen de JORGE ALEJANDRO HIDALGO MURILLO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66BEA3B1-1952-154A-9F20-11BD0C6F07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286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12700</xdr:colOff>
      <xdr:row>33</xdr:row>
      <xdr:rowOff>12700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35A4C424-5073-DB45-B535-B9641C829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628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444500</xdr:colOff>
      <xdr:row>37</xdr:row>
      <xdr:rowOff>63500</xdr:rowOff>
    </xdr:to>
    <xdr:pic>
      <xdr:nvPicPr>
        <xdr:cNvPr id="46" name="Imagen 45" descr="Imagen de GIAN FRANK DELGADO VER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6ECFB2A1-29DA-8B48-9A0D-8B68AF934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667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12700</xdr:colOff>
      <xdr:row>35</xdr:row>
      <xdr:rowOff>12700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A16C29DE-400A-064F-971E-058D9E661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666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444500</xdr:colOff>
      <xdr:row>39</xdr:row>
      <xdr:rowOff>63500</xdr:rowOff>
    </xdr:to>
    <xdr:pic>
      <xdr:nvPicPr>
        <xdr:cNvPr id="49" name="Imagen 48" descr="Imagen de SERGIO PAOLO SUAREZ FERNANDEZ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4E9CD613-A4E6-0442-B466-8AF8AA27F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048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12700</xdr:colOff>
      <xdr:row>37</xdr:row>
      <xdr:rowOff>12700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37E579EE-B195-7E48-922A-AF35593EA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704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203200</xdr:colOff>
      <xdr:row>38</xdr:row>
      <xdr:rowOff>12700</xdr:rowOff>
    </xdr:to>
    <xdr:pic>
      <xdr:nvPicPr>
        <xdr:cNvPr id="51" name="Imagen 50" descr="HABILIDADES BLANDAS - SERGIO SUAREZ.docx">
          <a:extLst>
            <a:ext uri="{FF2B5EF4-FFF2-40B4-BE49-F238E27FC236}">
              <a16:creationId xmlns:a16="http://schemas.microsoft.com/office/drawing/2014/main" id="{51BA64CE-D2E7-AA45-8013-95BD0B3806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7048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444500</xdr:colOff>
      <xdr:row>41</xdr:row>
      <xdr:rowOff>63500</xdr:rowOff>
    </xdr:to>
    <xdr:pic>
      <xdr:nvPicPr>
        <xdr:cNvPr id="52" name="Imagen 51" descr="Imagen de TATYANA MYKAELA CHAVEZ BARRIOS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8587D619-B671-5C48-963F-09543B3BD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429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12700</xdr:colOff>
      <xdr:row>39</xdr:row>
      <xdr:rowOff>12700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D1BE8401-0DA8-E94F-8ADE-280C29A18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7429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203200</xdr:colOff>
      <xdr:row>40</xdr:row>
      <xdr:rowOff>12700</xdr:rowOff>
    </xdr:to>
    <xdr:pic>
      <xdr:nvPicPr>
        <xdr:cNvPr id="54" name="Imagen 53" descr="Chávez Barrios     2020 Grupo 01.pdf">
          <a:extLst>
            <a:ext uri="{FF2B5EF4-FFF2-40B4-BE49-F238E27FC236}">
              <a16:creationId xmlns:a16="http://schemas.microsoft.com/office/drawing/2014/main" id="{31063A0C-B0E8-5549-9D25-F202B5638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7429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444500</xdr:colOff>
      <xdr:row>43</xdr:row>
      <xdr:rowOff>63500</xdr:rowOff>
    </xdr:to>
    <xdr:pic>
      <xdr:nvPicPr>
        <xdr:cNvPr id="55" name="Imagen 54" descr="Imagen de FREDY ALEXANDER MAMANI ZARATE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9C7AFE9E-BAC7-314D-8185-CEF0D7579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810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12700</xdr:colOff>
      <xdr:row>41</xdr:row>
      <xdr:rowOff>12700</xdr:rowOff>
    </xdr:to>
    <xdr:pic>
      <xdr:nvPicPr>
        <xdr:cNvPr id="56" name="Imagen 55">
          <a:extLst>
            <a:ext uri="{FF2B5EF4-FFF2-40B4-BE49-F238E27FC236}">
              <a16:creationId xmlns:a16="http://schemas.microsoft.com/office/drawing/2014/main" id="{6E2E1E78-6281-B54D-8888-E4B65C2E4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7810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203200</xdr:colOff>
      <xdr:row>42</xdr:row>
      <xdr:rowOff>12700</xdr:rowOff>
    </xdr:to>
    <xdr:pic>
      <xdr:nvPicPr>
        <xdr:cNvPr id="57" name="Imagen 56" descr="IISI-P1-A2-GX-Apellido-2020-1.pdf.docx">
          <a:extLst>
            <a:ext uri="{FF2B5EF4-FFF2-40B4-BE49-F238E27FC236}">
              <a16:creationId xmlns:a16="http://schemas.microsoft.com/office/drawing/2014/main" id="{5CFE7E7D-142E-394D-A3DC-1EF6A087FA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7810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444500</xdr:colOff>
      <xdr:row>45</xdr:row>
      <xdr:rowOff>63500</xdr:rowOff>
    </xdr:to>
    <xdr:pic>
      <xdr:nvPicPr>
        <xdr:cNvPr id="58" name="Imagen 57" descr="Imagen de LEONARDO JESÚS AMADO DUR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31F85B5A-454E-F74E-A483-99C579318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191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12700</xdr:colOff>
      <xdr:row>43</xdr:row>
      <xdr:rowOff>12700</xdr:rowOff>
    </xdr:to>
    <xdr:pic>
      <xdr:nvPicPr>
        <xdr:cNvPr id="59" name="Imagen 58">
          <a:extLst>
            <a:ext uri="{FF2B5EF4-FFF2-40B4-BE49-F238E27FC236}">
              <a16:creationId xmlns:a16="http://schemas.microsoft.com/office/drawing/2014/main" id="{1410860F-F1EB-3D41-AF0D-CB36412AF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819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203200</xdr:colOff>
      <xdr:row>44</xdr:row>
      <xdr:rowOff>12700</xdr:rowOff>
    </xdr:to>
    <xdr:pic>
      <xdr:nvPicPr>
        <xdr:cNvPr id="60" name="Imagen 59" descr="Análisis de las habilidades blandas requeridas para el futuro.docx">
          <a:extLst>
            <a:ext uri="{FF2B5EF4-FFF2-40B4-BE49-F238E27FC236}">
              <a16:creationId xmlns:a16="http://schemas.microsoft.com/office/drawing/2014/main" id="{4E7478E8-1937-B845-A6FD-7F07B2DEA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8191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444500</xdr:colOff>
      <xdr:row>47</xdr:row>
      <xdr:rowOff>63500</xdr:rowOff>
    </xdr:to>
    <xdr:pic>
      <xdr:nvPicPr>
        <xdr:cNvPr id="61" name="Imagen 60" descr="Imagen de JOSEPH FERNANDO ORDOÑEZ ARRATIA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3AA84369-D9D8-8D41-A08E-634283A53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572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12700</xdr:colOff>
      <xdr:row>45</xdr:row>
      <xdr:rowOff>12700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id="{2C26AC52-7310-D346-AF4C-BDFB5FA7E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857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203200</xdr:colOff>
      <xdr:row>46</xdr:row>
      <xdr:rowOff>12700</xdr:rowOff>
    </xdr:to>
    <xdr:pic>
      <xdr:nvPicPr>
        <xdr:cNvPr id="63" name="Imagen 62" descr="Breve ensayo sobre las habilidades blandas - Joseph Ordoñez.pdf">
          <a:extLst>
            <a:ext uri="{FF2B5EF4-FFF2-40B4-BE49-F238E27FC236}">
              <a16:creationId xmlns:a16="http://schemas.microsoft.com/office/drawing/2014/main" id="{7193293B-F0C3-4A42-8FD6-7E88E6CED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8572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444500</xdr:colOff>
      <xdr:row>49</xdr:row>
      <xdr:rowOff>63500</xdr:rowOff>
    </xdr:to>
    <xdr:pic>
      <xdr:nvPicPr>
        <xdr:cNvPr id="64" name="Imagen 63" descr="Imagen de NILVER ADOLFO CONDORI HOLGADO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80F648B7-F77D-DF4B-B5C9-96D1F2345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953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12700</xdr:colOff>
      <xdr:row>47</xdr:row>
      <xdr:rowOff>12700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id="{E9BE9BA7-3863-C940-8C59-57D5DC2D8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895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203200</xdr:colOff>
      <xdr:row>48</xdr:row>
      <xdr:rowOff>12700</xdr:rowOff>
    </xdr:to>
    <xdr:pic>
      <xdr:nvPicPr>
        <xdr:cNvPr id="66" name="Imagen 65" descr="IISI-P1-A2-GX-condori holgado-2019-1.docx">
          <a:extLst>
            <a:ext uri="{FF2B5EF4-FFF2-40B4-BE49-F238E27FC236}">
              <a16:creationId xmlns:a16="http://schemas.microsoft.com/office/drawing/2014/main" id="{710B5BF4-38AC-CF41-847D-C3AE26338F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8953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444500</xdr:colOff>
      <xdr:row>51</xdr:row>
      <xdr:rowOff>63500</xdr:rowOff>
    </xdr:to>
    <xdr:pic>
      <xdr:nvPicPr>
        <xdr:cNvPr id="67" name="Imagen 66" descr="Imagen de GIANELLA NAHOMI ALVAREZ TINAJEROS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CF248684-D6AF-544B-BC28-D08AD7C26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334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12700</xdr:colOff>
      <xdr:row>49</xdr:row>
      <xdr:rowOff>12700</xdr:rowOff>
    </xdr:to>
    <xdr:pic>
      <xdr:nvPicPr>
        <xdr:cNvPr id="68" name="Imagen 67">
          <a:extLst>
            <a:ext uri="{FF2B5EF4-FFF2-40B4-BE49-F238E27FC236}">
              <a16:creationId xmlns:a16="http://schemas.microsoft.com/office/drawing/2014/main" id="{9BBABAFB-2F3F-C943-B8F7-91C66B827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933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203200</xdr:colOff>
      <xdr:row>50</xdr:row>
      <xdr:rowOff>12700</xdr:rowOff>
    </xdr:to>
    <xdr:pic>
      <xdr:nvPicPr>
        <xdr:cNvPr id="69" name="Imagen 68" descr="IISI-P1-A2-G1-ALVAREZ TINAJEROS-2020-1.docx">
          <a:extLst>
            <a:ext uri="{FF2B5EF4-FFF2-40B4-BE49-F238E27FC236}">
              <a16:creationId xmlns:a16="http://schemas.microsoft.com/office/drawing/2014/main" id="{1250A88E-BEEB-AB4B-83A5-C0DDFD451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9334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444500</xdr:colOff>
      <xdr:row>53</xdr:row>
      <xdr:rowOff>63500</xdr:rowOff>
    </xdr:to>
    <xdr:pic>
      <xdr:nvPicPr>
        <xdr:cNvPr id="70" name="Imagen 69" descr="Imagen de GUSTAVO ALONSO LIÑAN SALINAS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56C927CE-3B23-D746-9A70-D8C846D0D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715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12700</xdr:colOff>
      <xdr:row>51</xdr:row>
      <xdr:rowOff>12700</xdr:rowOff>
    </xdr:to>
    <xdr:pic>
      <xdr:nvPicPr>
        <xdr:cNvPr id="71" name="Imagen 70">
          <a:extLst>
            <a:ext uri="{FF2B5EF4-FFF2-40B4-BE49-F238E27FC236}">
              <a16:creationId xmlns:a16="http://schemas.microsoft.com/office/drawing/2014/main" id="{E50A6DA5-4332-094D-A694-1903497D2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971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203200</xdr:colOff>
      <xdr:row>52</xdr:row>
      <xdr:rowOff>12700</xdr:rowOff>
    </xdr:to>
    <xdr:pic>
      <xdr:nvPicPr>
        <xdr:cNvPr id="72" name="Imagen 71" descr="IISI-P1-A2-G1-Liñán-2020-1.pdf">
          <a:extLst>
            <a:ext uri="{FF2B5EF4-FFF2-40B4-BE49-F238E27FC236}">
              <a16:creationId xmlns:a16="http://schemas.microsoft.com/office/drawing/2014/main" id="{A04E3090-4098-F742-A3BC-28B7D0E41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9715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444500</xdr:colOff>
      <xdr:row>55</xdr:row>
      <xdr:rowOff>63500</xdr:rowOff>
    </xdr:to>
    <xdr:pic>
      <xdr:nvPicPr>
        <xdr:cNvPr id="73" name="Imagen 72" descr="Imagen de PABLO CESAR VELARDE CONDO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9EB9D6F-2353-7D4C-B114-5C4ED5F04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096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12700</xdr:colOff>
      <xdr:row>53</xdr:row>
      <xdr:rowOff>12700</xdr:rowOff>
    </xdr:to>
    <xdr:pic>
      <xdr:nvPicPr>
        <xdr:cNvPr id="74" name="Imagen 73">
          <a:extLst>
            <a:ext uri="{FF2B5EF4-FFF2-40B4-BE49-F238E27FC236}">
              <a16:creationId xmlns:a16="http://schemas.microsoft.com/office/drawing/2014/main" id="{53E3B9FD-19C1-4747-B72F-3831A20C1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009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203200</xdr:colOff>
      <xdr:row>54</xdr:row>
      <xdr:rowOff>12700</xdr:rowOff>
    </xdr:to>
    <xdr:pic>
      <xdr:nvPicPr>
        <xdr:cNvPr id="75" name="Imagen 74" descr="Ensayo Habilidades Blandas.docx">
          <a:extLst>
            <a:ext uri="{FF2B5EF4-FFF2-40B4-BE49-F238E27FC236}">
              <a16:creationId xmlns:a16="http://schemas.microsoft.com/office/drawing/2014/main" id="{D700D26F-EF75-F848-A2FE-E2419A6B7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0096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444500</xdr:colOff>
      <xdr:row>57</xdr:row>
      <xdr:rowOff>63500</xdr:rowOff>
    </xdr:to>
    <xdr:pic>
      <xdr:nvPicPr>
        <xdr:cNvPr id="76" name="Imagen 75" descr="Imagen de ANDERSON XAVIER HUAMAN VALENC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755E1370-1F61-FE4E-A5D5-C2790F200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477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2</xdr:col>
      <xdr:colOff>12700</xdr:colOff>
      <xdr:row>55</xdr:row>
      <xdr:rowOff>12700</xdr:rowOff>
    </xdr:to>
    <xdr:pic>
      <xdr:nvPicPr>
        <xdr:cNvPr id="77" name="Imagen 76">
          <a:extLst>
            <a:ext uri="{FF2B5EF4-FFF2-40B4-BE49-F238E27FC236}">
              <a16:creationId xmlns:a16="http://schemas.microsoft.com/office/drawing/2014/main" id="{67B9A284-F419-544C-925A-523A7229E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047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203200</xdr:colOff>
      <xdr:row>56</xdr:row>
      <xdr:rowOff>12700</xdr:rowOff>
    </xdr:to>
    <xdr:pic>
      <xdr:nvPicPr>
        <xdr:cNvPr id="78" name="Imagen 77" descr="IISI-P1-A2-G1-Huaman-Valencia-2020-1.pdf">
          <a:extLst>
            <a:ext uri="{FF2B5EF4-FFF2-40B4-BE49-F238E27FC236}">
              <a16:creationId xmlns:a16="http://schemas.microsoft.com/office/drawing/2014/main" id="{F28FB1E3-95E9-284C-B75A-3B1E5B54F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0477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444500</xdr:colOff>
      <xdr:row>59</xdr:row>
      <xdr:rowOff>63500</xdr:rowOff>
    </xdr:to>
    <xdr:pic>
      <xdr:nvPicPr>
        <xdr:cNvPr id="79" name="Imagen 78" descr="Imagen de ADRIAN MANUEL BERLANGA SALAS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245E8E70-6E14-AD4D-B31C-8643A7823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858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12700</xdr:colOff>
      <xdr:row>57</xdr:row>
      <xdr:rowOff>12700</xdr:rowOff>
    </xdr:to>
    <xdr:pic>
      <xdr:nvPicPr>
        <xdr:cNvPr id="80" name="Imagen 79">
          <a:extLst>
            <a:ext uri="{FF2B5EF4-FFF2-40B4-BE49-F238E27FC236}">
              <a16:creationId xmlns:a16="http://schemas.microsoft.com/office/drawing/2014/main" id="{0236B21C-5D70-D34C-BF2A-1A5616748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085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57</xdr:row>
      <xdr:rowOff>0</xdr:rowOff>
    </xdr:from>
    <xdr:to>
      <xdr:col>3</xdr:col>
      <xdr:colOff>203200</xdr:colOff>
      <xdr:row>58</xdr:row>
      <xdr:rowOff>12700</xdr:rowOff>
    </xdr:to>
    <xdr:pic>
      <xdr:nvPicPr>
        <xdr:cNvPr id="81" name="Imagen 80" descr="IISI-P1-A2-G1-BERLANGA-2020-1.docx">
          <a:extLst>
            <a:ext uri="{FF2B5EF4-FFF2-40B4-BE49-F238E27FC236}">
              <a16:creationId xmlns:a16="http://schemas.microsoft.com/office/drawing/2014/main" id="{A8FAC7B4-1A45-B740-B7F6-CA10F699A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0858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444500</xdr:colOff>
      <xdr:row>61</xdr:row>
      <xdr:rowOff>63500</xdr:rowOff>
    </xdr:to>
    <xdr:pic>
      <xdr:nvPicPr>
        <xdr:cNvPr id="82" name="Imagen 81" descr="Imagen de SEBASTIAN MANUEL CERVANTES PINTO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15AA6FFE-239A-4243-8953-850545BE6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239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2</xdr:col>
      <xdr:colOff>12700</xdr:colOff>
      <xdr:row>59</xdr:row>
      <xdr:rowOff>12700</xdr:rowOff>
    </xdr:to>
    <xdr:pic>
      <xdr:nvPicPr>
        <xdr:cNvPr id="83" name="Imagen 82">
          <a:extLst>
            <a:ext uri="{FF2B5EF4-FFF2-40B4-BE49-F238E27FC236}">
              <a16:creationId xmlns:a16="http://schemas.microsoft.com/office/drawing/2014/main" id="{FC5FAB2C-15B6-C448-9C8A-B3A56774A2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1239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59</xdr:row>
      <xdr:rowOff>0</xdr:rowOff>
    </xdr:from>
    <xdr:to>
      <xdr:col>3</xdr:col>
      <xdr:colOff>203200</xdr:colOff>
      <xdr:row>60</xdr:row>
      <xdr:rowOff>12700</xdr:rowOff>
    </xdr:to>
    <xdr:pic>
      <xdr:nvPicPr>
        <xdr:cNvPr id="84" name="Imagen 83" descr="IISI-P1-A2-GX-CERVANTES-2020-1.pdf">
          <a:extLst>
            <a:ext uri="{FF2B5EF4-FFF2-40B4-BE49-F238E27FC236}">
              <a16:creationId xmlns:a16="http://schemas.microsoft.com/office/drawing/2014/main" id="{E544D211-44CB-B940-B0CD-5FD553A4BE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1239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444500</xdr:colOff>
      <xdr:row>63</xdr:row>
      <xdr:rowOff>63500</xdr:rowOff>
    </xdr:to>
    <xdr:pic>
      <xdr:nvPicPr>
        <xdr:cNvPr id="85" name="Imagen 84" descr="Imagen de WILMAR ARMANDO PAREDES ROMERO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ACD5715D-8534-8B43-94FD-B4CB537FF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620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2</xdr:col>
      <xdr:colOff>12700</xdr:colOff>
      <xdr:row>61</xdr:row>
      <xdr:rowOff>12700</xdr:rowOff>
    </xdr:to>
    <xdr:pic>
      <xdr:nvPicPr>
        <xdr:cNvPr id="86" name="Imagen 85">
          <a:extLst>
            <a:ext uri="{FF2B5EF4-FFF2-40B4-BE49-F238E27FC236}">
              <a16:creationId xmlns:a16="http://schemas.microsoft.com/office/drawing/2014/main" id="{D8ED1B60-6CA1-FB4D-81B4-7318DE86C2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1620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61</xdr:row>
      <xdr:rowOff>0</xdr:rowOff>
    </xdr:from>
    <xdr:to>
      <xdr:col>3</xdr:col>
      <xdr:colOff>203200</xdr:colOff>
      <xdr:row>62</xdr:row>
      <xdr:rowOff>12700</xdr:rowOff>
    </xdr:to>
    <xdr:pic>
      <xdr:nvPicPr>
        <xdr:cNvPr id="87" name="Imagen 86" descr="IISI-P1-A2-GX-Paredes-2020-1.docx">
          <a:extLst>
            <a:ext uri="{FF2B5EF4-FFF2-40B4-BE49-F238E27FC236}">
              <a16:creationId xmlns:a16="http://schemas.microsoft.com/office/drawing/2014/main" id="{57F4A2DD-BF13-4D41-A13A-99F866623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1620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444500</xdr:colOff>
      <xdr:row>65</xdr:row>
      <xdr:rowOff>63500</xdr:rowOff>
    </xdr:to>
    <xdr:pic>
      <xdr:nvPicPr>
        <xdr:cNvPr id="88" name="Imagen 87" descr="Imagen de OSCAR DANIEL CHAMPI CORRALES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CCC08A9-1923-0A45-9FBC-E92FE6023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001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</xdr:row>
      <xdr:rowOff>0</xdr:rowOff>
    </xdr:from>
    <xdr:to>
      <xdr:col>2</xdr:col>
      <xdr:colOff>12700</xdr:colOff>
      <xdr:row>63</xdr:row>
      <xdr:rowOff>12700</xdr:rowOff>
    </xdr:to>
    <xdr:pic>
      <xdr:nvPicPr>
        <xdr:cNvPr id="89" name="Imagen 88">
          <a:extLst>
            <a:ext uri="{FF2B5EF4-FFF2-40B4-BE49-F238E27FC236}">
              <a16:creationId xmlns:a16="http://schemas.microsoft.com/office/drawing/2014/main" id="{BAF7A549-2120-7343-B530-9BDFEF05D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200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63</xdr:row>
      <xdr:rowOff>0</xdr:rowOff>
    </xdr:from>
    <xdr:to>
      <xdr:col>3</xdr:col>
      <xdr:colOff>203200</xdr:colOff>
      <xdr:row>64</xdr:row>
      <xdr:rowOff>12700</xdr:rowOff>
    </xdr:to>
    <xdr:pic>
      <xdr:nvPicPr>
        <xdr:cNvPr id="90" name="Imagen 89" descr="Documento.pdf">
          <a:extLst>
            <a:ext uri="{FF2B5EF4-FFF2-40B4-BE49-F238E27FC236}">
              <a16:creationId xmlns:a16="http://schemas.microsoft.com/office/drawing/2014/main" id="{62E2E8F6-C8B1-C149-BF6F-9D6CFA8759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2001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444500</xdr:colOff>
      <xdr:row>67</xdr:row>
      <xdr:rowOff>63500</xdr:rowOff>
    </xdr:to>
    <xdr:pic>
      <xdr:nvPicPr>
        <xdr:cNvPr id="91" name="Imagen 90" descr="Imagen de DANIEL EDUARDO CASTILLO MAYTA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D2012858-310B-F645-A22E-47B7713F4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382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12700</xdr:colOff>
      <xdr:row>65</xdr:row>
      <xdr:rowOff>12700</xdr:rowOff>
    </xdr:to>
    <xdr:pic>
      <xdr:nvPicPr>
        <xdr:cNvPr id="92" name="Imagen 91">
          <a:extLst>
            <a:ext uri="{FF2B5EF4-FFF2-40B4-BE49-F238E27FC236}">
              <a16:creationId xmlns:a16="http://schemas.microsoft.com/office/drawing/2014/main" id="{6140FC50-016B-144B-A708-87E17C81C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238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203200</xdr:colOff>
      <xdr:row>66</xdr:row>
      <xdr:rowOff>12700</xdr:rowOff>
    </xdr:to>
    <xdr:pic>
      <xdr:nvPicPr>
        <xdr:cNvPr id="93" name="Imagen 92" descr="IISI-P1-A2-G3-Castillo Mayta-2020-11.pdf">
          <a:extLst>
            <a:ext uri="{FF2B5EF4-FFF2-40B4-BE49-F238E27FC236}">
              <a16:creationId xmlns:a16="http://schemas.microsoft.com/office/drawing/2014/main" id="{827C16F9-A4E1-4D47-A2A0-04CAEE68F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2382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444500</xdr:colOff>
      <xdr:row>69</xdr:row>
      <xdr:rowOff>63500</xdr:rowOff>
    </xdr:to>
    <xdr:pic>
      <xdr:nvPicPr>
        <xdr:cNvPr id="94" name="Imagen 93" descr="Imagen de JOSUE UZIEL ARISPE LOPEZ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9506CEE8-701E-1444-A483-6B45B3603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763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</xdr:row>
      <xdr:rowOff>0</xdr:rowOff>
    </xdr:from>
    <xdr:to>
      <xdr:col>2</xdr:col>
      <xdr:colOff>12700</xdr:colOff>
      <xdr:row>67</xdr:row>
      <xdr:rowOff>12700</xdr:rowOff>
    </xdr:to>
    <xdr:pic>
      <xdr:nvPicPr>
        <xdr:cNvPr id="95" name="Imagen 94">
          <a:extLst>
            <a:ext uri="{FF2B5EF4-FFF2-40B4-BE49-F238E27FC236}">
              <a16:creationId xmlns:a16="http://schemas.microsoft.com/office/drawing/2014/main" id="{B2F8A0CD-28F1-C040-918D-F69E073FF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276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67</xdr:row>
      <xdr:rowOff>0</xdr:rowOff>
    </xdr:from>
    <xdr:to>
      <xdr:col>3</xdr:col>
      <xdr:colOff>203200</xdr:colOff>
      <xdr:row>68</xdr:row>
      <xdr:rowOff>12700</xdr:rowOff>
    </xdr:to>
    <xdr:pic>
      <xdr:nvPicPr>
        <xdr:cNvPr id="96" name="Imagen 95" descr="Habilidades blandas.docx">
          <a:extLst>
            <a:ext uri="{FF2B5EF4-FFF2-40B4-BE49-F238E27FC236}">
              <a16:creationId xmlns:a16="http://schemas.microsoft.com/office/drawing/2014/main" id="{C1159FF8-F944-E942-9E75-1223A9DC0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2763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444500</xdr:colOff>
      <xdr:row>71</xdr:row>
      <xdr:rowOff>63500</xdr:rowOff>
    </xdr:to>
    <xdr:pic>
      <xdr:nvPicPr>
        <xdr:cNvPr id="97" name="Imagen 96" descr="Imagen de SAMUEL BRYAN VIZCARRA CONDORI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893402DA-A26F-034F-92AD-DF61D1C27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144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</xdr:row>
      <xdr:rowOff>0</xdr:rowOff>
    </xdr:from>
    <xdr:to>
      <xdr:col>2</xdr:col>
      <xdr:colOff>12700</xdr:colOff>
      <xdr:row>69</xdr:row>
      <xdr:rowOff>12700</xdr:rowOff>
    </xdr:to>
    <xdr:pic>
      <xdr:nvPicPr>
        <xdr:cNvPr id="98" name="Imagen 97">
          <a:extLst>
            <a:ext uri="{FF2B5EF4-FFF2-40B4-BE49-F238E27FC236}">
              <a16:creationId xmlns:a16="http://schemas.microsoft.com/office/drawing/2014/main" id="{14E3E01A-4E88-1849-ACA1-38EC3A690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314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69</xdr:row>
      <xdr:rowOff>0</xdr:rowOff>
    </xdr:from>
    <xdr:to>
      <xdr:col>3</xdr:col>
      <xdr:colOff>203200</xdr:colOff>
      <xdr:row>70</xdr:row>
      <xdr:rowOff>12700</xdr:rowOff>
    </xdr:to>
    <xdr:pic>
      <xdr:nvPicPr>
        <xdr:cNvPr id="99" name="Imagen 98" descr="IISI-P1-A2-GX-Vizcarra-2020-1.pdf.docx">
          <a:extLst>
            <a:ext uri="{FF2B5EF4-FFF2-40B4-BE49-F238E27FC236}">
              <a16:creationId xmlns:a16="http://schemas.microsoft.com/office/drawing/2014/main" id="{98E159E2-3639-104E-9337-D540C2B95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3144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444500</xdr:colOff>
      <xdr:row>73</xdr:row>
      <xdr:rowOff>63500</xdr:rowOff>
    </xdr:to>
    <xdr:pic>
      <xdr:nvPicPr>
        <xdr:cNvPr id="100" name="Imagen 99" descr="Imagen de FRANCOIS RAUL ROJAS REYMER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741B8A69-01FD-A044-BC66-CC2D9342C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525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</xdr:row>
      <xdr:rowOff>0</xdr:rowOff>
    </xdr:from>
    <xdr:to>
      <xdr:col>2</xdr:col>
      <xdr:colOff>12700</xdr:colOff>
      <xdr:row>71</xdr:row>
      <xdr:rowOff>12700</xdr:rowOff>
    </xdr:to>
    <xdr:pic>
      <xdr:nvPicPr>
        <xdr:cNvPr id="101" name="Imagen 100">
          <a:extLst>
            <a:ext uri="{FF2B5EF4-FFF2-40B4-BE49-F238E27FC236}">
              <a16:creationId xmlns:a16="http://schemas.microsoft.com/office/drawing/2014/main" id="{B3408B82-1050-C949-B2DC-BAC4AA87F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352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71</xdr:row>
      <xdr:rowOff>0</xdr:rowOff>
    </xdr:from>
    <xdr:to>
      <xdr:col>3</xdr:col>
      <xdr:colOff>203200</xdr:colOff>
      <xdr:row>72</xdr:row>
      <xdr:rowOff>12700</xdr:rowOff>
    </xdr:to>
    <xdr:pic>
      <xdr:nvPicPr>
        <xdr:cNvPr id="102" name="Imagen 101" descr="HABILIDADES BLANDAS.docx">
          <a:extLst>
            <a:ext uri="{FF2B5EF4-FFF2-40B4-BE49-F238E27FC236}">
              <a16:creationId xmlns:a16="http://schemas.microsoft.com/office/drawing/2014/main" id="{E8C2F972-6858-F543-AF63-AE07C3161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3525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444500</xdr:colOff>
      <xdr:row>75</xdr:row>
      <xdr:rowOff>63500</xdr:rowOff>
    </xdr:to>
    <xdr:pic>
      <xdr:nvPicPr>
        <xdr:cNvPr id="103" name="Imagen 102" descr="Imagen de PERCY GERARDO ALVARO SANCHEZ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E4B14B56-F725-B245-B43F-AEA2DC37F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906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12700</xdr:colOff>
      <xdr:row>73</xdr:row>
      <xdr:rowOff>12700</xdr:rowOff>
    </xdr:to>
    <xdr:pic>
      <xdr:nvPicPr>
        <xdr:cNvPr id="104" name="Imagen 103">
          <a:extLst>
            <a:ext uri="{FF2B5EF4-FFF2-40B4-BE49-F238E27FC236}">
              <a16:creationId xmlns:a16="http://schemas.microsoft.com/office/drawing/2014/main" id="{FD9AC2A1-8AE8-6A41-8900-4A64A273E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390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73</xdr:row>
      <xdr:rowOff>0</xdr:rowOff>
    </xdr:from>
    <xdr:to>
      <xdr:col>3</xdr:col>
      <xdr:colOff>203200</xdr:colOff>
      <xdr:row>74</xdr:row>
      <xdr:rowOff>12700</xdr:rowOff>
    </xdr:to>
    <xdr:pic>
      <xdr:nvPicPr>
        <xdr:cNvPr id="105" name="Imagen 104" descr="IISI-P1-A2-G3-Alvaro_Sanchez-2019-1.pdf">
          <a:extLst>
            <a:ext uri="{FF2B5EF4-FFF2-40B4-BE49-F238E27FC236}">
              <a16:creationId xmlns:a16="http://schemas.microsoft.com/office/drawing/2014/main" id="{14DCED33-8A09-2D49-ACB1-50849404D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3906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444500</xdr:colOff>
      <xdr:row>77</xdr:row>
      <xdr:rowOff>63500</xdr:rowOff>
    </xdr:to>
    <xdr:pic>
      <xdr:nvPicPr>
        <xdr:cNvPr id="106" name="Imagen 105" descr="Imagen de DANIEL DELMI DIAZ RUIZ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92179F37-E4A0-9447-98B4-50D021EB3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287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2</xdr:col>
      <xdr:colOff>12700</xdr:colOff>
      <xdr:row>75</xdr:row>
      <xdr:rowOff>12700</xdr:rowOff>
    </xdr:to>
    <xdr:pic>
      <xdr:nvPicPr>
        <xdr:cNvPr id="107" name="Imagen 106">
          <a:extLst>
            <a:ext uri="{FF2B5EF4-FFF2-40B4-BE49-F238E27FC236}">
              <a16:creationId xmlns:a16="http://schemas.microsoft.com/office/drawing/2014/main" id="{058EDF12-1E12-EF4B-BCD6-F660C3CF8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428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203200</xdr:colOff>
      <xdr:row>76</xdr:row>
      <xdr:rowOff>12700</xdr:rowOff>
    </xdr:to>
    <xdr:pic>
      <xdr:nvPicPr>
        <xdr:cNvPr id="108" name="Imagen 107" descr="IISI-P1-A2-GX-DiazRuiz-2020-1.pdf">
          <a:extLst>
            <a:ext uri="{FF2B5EF4-FFF2-40B4-BE49-F238E27FC236}">
              <a16:creationId xmlns:a16="http://schemas.microsoft.com/office/drawing/2014/main" id="{BC243EF9-7172-3C4D-BEA7-3A41B3058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4287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444500</xdr:colOff>
      <xdr:row>79</xdr:row>
      <xdr:rowOff>63500</xdr:rowOff>
    </xdr:to>
    <xdr:pic>
      <xdr:nvPicPr>
        <xdr:cNvPr id="109" name="Imagen 108" descr="Imagen de KERLYN ANTONIO LIPA PEREZ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6EDEC9CB-3A81-4C47-9726-D88244EC8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668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2</xdr:col>
      <xdr:colOff>12700</xdr:colOff>
      <xdr:row>77</xdr:row>
      <xdr:rowOff>12700</xdr:rowOff>
    </xdr:to>
    <xdr:pic>
      <xdr:nvPicPr>
        <xdr:cNvPr id="110" name="Imagen 109">
          <a:extLst>
            <a:ext uri="{FF2B5EF4-FFF2-40B4-BE49-F238E27FC236}">
              <a16:creationId xmlns:a16="http://schemas.microsoft.com/office/drawing/2014/main" id="{E5C5A4D4-2322-9C4B-BB91-9E84A4CF25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466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77</xdr:row>
      <xdr:rowOff>0</xdr:rowOff>
    </xdr:from>
    <xdr:to>
      <xdr:col>3</xdr:col>
      <xdr:colOff>203200</xdr:colOff>
      <xdr:row>78</xdr:row>
      <xdr:rowOff>12700</xdr:rowOff>
    </xdr:to>
    <xdr:pic>
      <xdr:nvPicPr>
        <xdr:cNvPr id="111" name="Imagen 110" descr="IISI-P1-A2-G4-Lipa-2020-1 .pdf">
          <a:extLst>
            <a:ext uri="{FF2B5EF4-FFF2-40B4-BE49-F238E27FC236}">
              <a16:creationId xmlns:a16="http://schemas.microsoft.com/office/drawing/2014/main" id="{0C434F6D-AD80-BC4C-8CEB-CD1E4008A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4668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444500</xdr:colOff>
      <xdr:row>82</xdr:row>
      <xdr:rowOff>63500</xdr:rowOff>
    </xdr:to>
    <xdr:pic>
      <xdr:nvPicPr>
        <xdr:cNvPr id="112" name="Imagen 111" descr="Imagen de DAVID NYLSON PARDO LUQUE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F55CB7E8-BDA8-3C4A-A4A9-9C4782559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240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80</xdr:row>
      <xdr:rowOff>0</xdr:rowOff>
    </xdr:from>
    <xdr:to>
      <xdr:col>2</xdr:col>
      <xdr:colOff>12700</xdr:colOff>
      <xdr:row>80</xdr:row>
      <xdr:rowOff>12700</xdr:rowOff>
    </xdr:to>
    <xdr:pic>
      <xdr:nvPicPr>
        <xdr:cNvPr id="113" name="Imagen 112">
          <a:extLst>
            <a:ext uri="{FF2B5EF4-FFF2-40B4-BE49-F238E27FC236}">
              <a16:creationId xmlns:a16="http://schemas.microsoft.com/office/drawing/2014/main" id="{56AF65AB-C219-5C4B-A90C-4FE510701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524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80</xdr:row>
      <xdr:rowOff>0</xdr:rowOff>
    </xdr:from>
    <xdr:to>
      <xdr:col>3</xdr:col>
      <xdr:colOff>203200</xdr:colOff>
      <xdr:row>81</xdr:row>
      <xdr:rowOff>12700</xdr:rowOff>
    </xdr:to>
    <xdr:pic>
      <xdr:nvPicPr>
        <xdr:cNvPr id="114" name="Imagen 113" descr="trabajo de iisi grupo 4 pardo luque.rtf">
          <a:extLst>
            <a:ext uri="{FF2B5EF4-FFF2-40B4-BE49-F238E27FC236}">
              <a16:creationId xmlns:a16="http://schemas.microsoft.com/office/drawing/2014/main" id="{181AAB24-97A1-9A40-BF14-C67C4079E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524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444500</xdr:colOff>
      <xdr:row>85</xdr:row>
      <xdr:rowOff>63500</xdr:rowOff>
    </xdr:to>
    <xdr:pic>
      <xdr:nvPicPr>
        <xdr:cNvPr id="115" name="Imagen 114" descr="Imagen de JHON DARWIN CCAMA PIL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9B973A1A-6F59-574D-B923-0AC5BCE28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811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12700</xdr:colOff>
      <xdr:row>83</xdr:row>
      <xdr:rowOff>12700</xdr:rowOff>
    </xdr:to>
    <xdr:pic>
      <xdr:nvPicPr>
        <xdr:cNvPr id="116" name="Imagen 115">
          <a:extLst>
            <a:ext uri="{FF2B5EF4-FFF2-40B4-BE49-F238E27FC236}">
              <a16:creationId xmlns:a16="http://schemas.microsoft.com/office/drawing/2014/main" id="{E23E63BC-5BCF-7846-BC90-0AB969454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581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3</xdr:col>
      <xdr:colOff>203200</xdr:colOff>
      <xdr:row>84</xdr:row>
      <xdr:rowOff>12700</xdr:rowOff>
    </xdr:to>
    <xdr:pic>
      <xdr:nvPicPr>
        <xdr:cNvPr id="117" name="Imagen 116" descr="IISI-P1-A2-G4-ccama-2020-1.docx">
          <a:extLst>
            <a:ext uri="{FF2B5EF4-FFF2-40B4-BE49-F238E27FC236}">
              <a16:creationId xmlns:a16="http://schemas.microsoft.com/office/drawing/2014/main" id="{1D2BC404-7701-EC44-98DC-11D473B9B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5811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444500</xdr:colOff>
      <xdr:row>88</xdr:row>
      <xdr:rowOff>63500</xdr:rowOff>
    </xdr:to>
    <xdr:pic>
      <xdr:nvPicPr>
        <xdr:cNvPr id="118" name="Imagen 117" descr="Imagen de SEBASTIAN SALVADOR DIAZ HUACASI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6E92FA29-7DC9-F346-A0C8-A0A185EBC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383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86</xdr:row>
      <xdr:rowOff>0</xdr:rowOff>
    </xdr:from>
    <xdr:to>
      <xdr:col>2</xdr:col>
      <xdr:colOff>12700</xdr:colOff>
      <xdr:row>86</xdr:row>
      <xdr:rowOff>12700</xdr:rowOff>
    </xdr:to>
    <xdr:pic>
      <xdr:nvPicPr>
        <xdr:cNvPr id="119" name="Imagen 118">
          <a:extLst>
            <a:ext uri="{FF2B5EF4-FFF2-40B4-BE49-F238E27FC236}">
              <a16:creationId xmlns:a16="http://schemas.microsoft.com/office/drawing/2014/main" id="{5340FC68-2DE3-7849-A9CC-D316E76B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638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86</xdr:row>
      <xdr:rowOff>0</xdr:rowOff>
    </xdr:from>
    <xdr:to>
      <xdr:col>3</xdr:col>
      <xdr:colOff>203200</xdr:colOff>
      <xdr:row>87</xdr:row>
      <xdr:rowOff>12700</xdr:rowOff>
    </xdr:to>
    <xdr:pic>
      <xdr:nvPicPr>
        <xdr:cNvPr id="120" name="Imagen 119" descr="Habilidades Blandas.docx">
          <a:extLst>
            <a:ext uri="{FF2B5EF4-FFF2-40B4-BE49-F238E27FC236}">
              <a16:creationId xmlns:a16="http://schemas.microsoft.com/office/drawing/2014/main" id="{36B3EA8A-07C2-E34A-B077-79AC23E81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6383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444500</xdr:colOff>
      <xdr:row>91</xdr:row>
      <xdr:rowOff>63500</xdr:rowOff>
    </xdr:to>
    <xdr:pic>
      <xdr:nvPicPr>
        <xdr:cNvPr id="121" name="Imagen 120" descr="Imagen de YORKS YENSYNC VILCA QUISC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10B868EA-692B-3947-A69B-643B55BAC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954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89</xdr:row>
      <xdr:rowOff>0</xdr:rowOff>
    </xdr:from>
    <xdr:to>
      <xdr:col>2</xdr:col>
      <xdr:colOff>12700</xdr:colOff>
      <xdr:row>89</xdr:row>
      <xdr:rowOff>12700</xdr:rowOff>
    </xdr:to>
    <xdr:pic>
      <xdr:nvPicPr>
        <xdr:cNvPr id="122" name="Imagen 121">
          <a:extLst>
            <a:ext uri="{FF2B5EF4-FFF2-40B4-BE49-F238E27FC236}">
              <a16:creationId xmlns:a16="http://schemas.microsoft.com/office/drawing/2014/main" id="{0451FBEA-0513-FC4B-93FB-D4935DEE48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695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89</xdr:row>
      <xdr:rowOff>0</xdr:rowOff>
    </xdr:from>
    <xdr:to>
      <xdr:col>3</xdr:col>
      <xdr:colOff>203200</xdr:colOff>
      <xdr:row>90</xdr:row>
      <xdr:rowOff>12700</xdr:rowOff>
    </xdr:to>
    <xdr:pic>
      <xdr:nvPicPr>
        <xdr:cNvPr id="123" name="Imagen 122" descr="IISI-P1-A2-GX-Vilca-2020-1.docx">
          <a:extLst>
            <a:ext uri="{FF2B5EF4-FFF2-40B4-BE49-F238E27FC236}">
              <a16:creationId xmlns:a16="http://schemas.microsoft.com/office/drawing/2014/main" id="{E8817FF4-012B-F641-A4CA-1CAC36AD2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6954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444500</xdr:colOff>
      <xdr:row>93</xdr:row>
      <xdr:rowOff>63500</xdr:rowOff>
    </xdr:to>
    <xdr:pic>
      <xdr:nvPicPr>
        <xdr:cNvPr id="124" name="Imagen 123" descr="Imagen de ALEJANDRO MILTON SERRANO PILCO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DD902AE5-A4C6-2E4D-BDC9-337F6A5526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335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91</xdr:row>
      <xdr:rowOff>0</xdr:rowOff>
    </xdr:from>
    <xdr:to>
      <xdr:col>2</xdr:col>
      <xdr:colOff>12700</xdr:colOff>
      <xdr:row>91</xdr:row>
      <xdr:rowOff>12700</xdr:rowOff>
    </xdr:to>
    <xdr:pic>
      <xdr:nvPicPr>
        <xdr:cNvPr id="125" name="Imagen 124">
          <a:extLst>
            <a:ext uri="{FF2B5EF4-FFF2-40B4-BE49-F238E27FC236}">
              <a16:creationId xmlns:a16="http://schemas.microsoft.com/office/drawing/2014/main" id="{A9738496-19BE-CE4C-8802-0F2F1ACD9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733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91</xdr:row>
      <xdr:rowOff>0</xdr:rowOff>
    </xdr:from>
    <xdr:to>
      <xdr:col>3</xdr:col>
      <xdr:colOff>203200</xdr:colOff>
      <xdr:row>92</xdr:row>
      <xdr:rowOff>12700</xdr:rowOff>
    </xdr:to>
    <xdr:pic>
      <xdr:nvPicPr>
        <xdr:cNvPr id="126" name="Imagen 125" descr="IISI-SerranopilcoAlejandro-2020-1.pdf.docx">
          <a:extLst>
            <a:ext uri="{FF2B5EF4-FFF2-40B4-BE49-F238E27FC236}">
              <a16:creationId xmlns:a16="http://schemas.microsoft.com/office/drawing/2014/main" id="{CB4FC77A-DE61-3A4B-920E-E7D9FE374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7335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444500</xdr:colOff>
      <xdr:row>95</xdr:row>
      <xdr:rowOff>63500</xdr:rowOff>
    </xdr:to>
    <xdr:pic>
      <xdr:nvPicPr>
        <xdr:cNvPr id="127" name="Imagen 126" descr="Imagen de MILENE NICOLE DEL CARPIO ROJAS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561E8D2B-3617-B341-A06D-12F0951F6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716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93</xdr:row>
      <xdr:rowOff>0</xdr:rowOff>
    </xdr:from>
    <xdr:to>
      <xdr:col>2</xdr:col>
      <xdr:colOff>12700</xdr:colOff>
      <xdr:row>93</xdr:row>
      <xdr:rowOff>12700</xdr:rowOff>
    </xdr:to>
    <xdr:pic>
      <xdr:nvPicPr>
        <xdr:cNvPr id="128" name="Imagen 127">
          <a:extLst>
            <a:ext uri="{FF2B5EF4-FFF2-40B4-BE49-F238E27FC236}">
              <a16:creationId xmlns:a16="http://schemas.microsoft.com/office/drawing/2014/main" id="{88B76CF4-9B5E-FC4B-BA5E-1E1C755FD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771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93</xdr:row>
      <xdr:rowOff>0</xdr:rowOff>
    </xdr:from>
    <xdr:to>
      <xdr:col>3</xdr:col>
      <xdr:colOff>203200</xdr:colOff>
      <xdr:row>94</xdr:row>
      <xdr:rowOff>12700</xdr:rowOff>
    </xdr:to>
    <xdr:pic>
      <xdr:nvPicPr>
        <xdr:cNvPr id="129" name="Imagen 128" descr="IISI-P1-A2-G2-DELCARPIO-2020-1.docx">
          <a:extLst>
            <a:ext uri="{FF2B5EF4-FFF2-40B4-BE49-F238E27FC236}">
              <a16:creationId xmlns:a16="http://schemas.microsoft.com/office/drawing/2014/main" id="{91795FB6-1910-DE43-A12B-0FCD9B720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7716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444500</xdr:colOff>
      <xdr:row>97</xdr:row>
      <xdr:rowOff>63500</xdr:rowOff>
    </xdr:to>
    <xdr:pic>
      <xdr:nvPicPr>
        <xdr:cNvPr id="130" name="Imagen 129" descr="Imagen de GIANFRANCO LOZADA BEDREGAL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F72EAD27-DFC9-FF42-8751-8F87C1B1A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097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95</xdr:row>
      <xdr:rowOff>0</xdr:rowOff>
    </xdr:from>
    <xdr:to>
      <xdr:col>2</xdr:col>
      <xdr:colOff>12700</xdr:colOff>
      <xdr:row>95</xdr:row>
      <xdr:rowOff>12700</xdr:rowOff>
    </xdr:to>
    <xdr:pic>
      <xdr:nvPicPr>
        <xdr:cNvPr id="131" name="Imagen 130">
          <a:extLst>
            <a:ext uri="{FF2B5EF4-FFF2-40B4-BE49-F238E27FC236}">
              <a16:creationId xmlns:a16="http://schemas.microsoft.com/office/drawing/2014/main" id="{E921436F-2549-E54C-8CE4-BF79F7E0C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809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95</xdr:row>
      <xdr:rowOff>0</xdr:rowOff>
    </xdr:from>
    <xdr:to>
      <xdr:col>3</xdr:col>
      <xdr:colOff>203200</xdr:colOff>
      <xdr:row>96</xdr:row>
      <xdr:rowOff>12700</xdr:rowOff>
    </xdr:to>
    <xdr:pic>
      <xdr:nvPicPr>
        <xdr:cNvPr id="132" name="Imagen 131" descr="Habilidades Blandas.docx">
          <a:extLst>
            <a:ext uri="{FF2B5EF4-FFF2-40B4-BE49-F238E27FC236}">
              <a16:creationId xmlns:a16="http://schemas.microsoft.com/office/drawing/2014/main" id="{53C31CCD-F1BA-6B43-B308-2C652476F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8097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444500</xdr:colOff>
      <xdr:row>99</xdr:row>
      <xdr:rowOff>63500</xdr:rowOff>
    </xdr:to>
    <xdr:pic>
      <xdr:nvPicPr>
        <xdr:cNvPr id="133" name="Imagen 132" descr="Imagen de SEBASTIAN RAZIEL PEREZ GALDOS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8370A09E-27AE-4947-9D44-115DE4A88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478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97</xdr:row>
      <xdr:rowOff>0</xdr:rowOff>
    </xdr:from>
    <xdr:to>
      <xdr:col>2</xdr:col>
      <xdr:colOff>12700</xdr:colOff>
      <xdr:row>97</xdr:row>
      <xdr:rowOff>12700</xdr:rowOff>
    </xdr:to>
    <xdr:pic>
      <xdr:nvPicPr>
        <xdr:cNvPr id="134" name="Imagen 133">
          <a:extLst>
            <a:ext uri="{FF2B5EF4-FFF2-40B4-BE49-F238E27FC236}">
              <a16:creationId xmlns:a16="http://schemas.microsoft.com/office/drawing/2014/main" id="{9FE7BE15-A4FF-E64E-84E0-CB4D51104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847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203200</xdr:colOff>
      <xdr:row>98</xdr:row>
      <xdr:rowOff>12700</xdr:rowOff>
    </xdr:to>
    <xdr:pic>
      <xdr:nvPicPr>
        <xdr:cNvPr id="135" name="Imagen 134" descr="IISI-P1-A2-G2-PerezGaldos-2020-1.pdf">
          <a:extLst>
            <a:ext uri="{FF2B5EF4-FFF2-40B4-BE49-F238E27FC236}">
              <a16:creationId xmlns:a16="http://schemas.microsoft.com/office/drawing/2014/main" id="{1793BCD9-1AAC-9846-810A-F740AB64E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8478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444500</xdr:colOff>
      <xdr:row>101</xdr:row>
      <xdr:rowOff>63500</xdr:rowOff>
    </xdr:to>
    <xdr:pic>
      <xdr:nvPicPr>
        <xdr:cNvPr id="136" name="Imagen 135" descr="Imagen de DIEGO SEMINARIO ESPINOZA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EEEFAF10-80CA-8748-92EA-5825B90D7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859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99</xdr:row>
      <xdr:rowOff>0</xdr:rowOff>
    </xdr:from>
    <xdr:to>
      <xdr:col>2</xdr:col>
      <xdr:colOff>12700</xdr:colOff>
      <xdr:row>99</xdr:row>
      <xdr:rowOff>12700</xdr:rowOff>
    </xdr:to>
    <xdr:pic>
      <xdr:nvPicPr>
        <xdr:cNvPr id="137" name="Imagen 136">
          <a:extLst>
            <a:ext uri="{FF2B5EF4-FFF2-40B4-BE49-F238E27FC236}">
              <a16:creationId xmlns:a16="http://schemas.microsoft.com/office/drawing/2014/main" id="{625354ED-40F0-7543-BFBE-DD81EB5FA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8859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203200</xdr:colOff>
      <xdr:row>100</xdr:row>
      <xdr:rowOff>12700</xdr:rowOff>
    </xdr:to>
    <xdr:pic>
      <xdr:nvPicPr>
        <xdr:cNvPr id="138" name="Imagen 137" descr="Diego Seminario ensayo habilidades blandas.docx">
          <a:extLst>
            <a:ext uri="{FF2B5EF4-FFF2-40B4-BE49-F238E27FC236}">
              <a16:creationId xmlns:a16="http://schemas.microsoft.com/office/drawing/2014/main" id="{F11CF27C-5EB6-0E4C-B170-B10BDBAAB3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8859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444500</xdr:colOff>
      <xdr:row>104</xdr:row>
      <xdr:rowOff>63500</xdr:rowOff>
    </xdr:to>
    <xdr:pic>
      <xdr:nvPicPr>
        <xdr:cNvPr id="139" name="Imagen 138" descr="Imagen de NADIA YUNORVI CHAVEZ SALAS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CBB59929-5581-FE43-9F05-7E498D7E8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431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102</xdr:row>
      <xdr:rowOff>0</xdr:rowOff>
    </xdr:from>
    <xdr:to>
      <xdr:col>2</xdr:col>
      <xdr:colOff>12700</xdr:colOff>
      <xdr:row>102</xdr:row>
      <xdr:rowOff>12700</xdr:rowOff>
    </xdr:to>
    <xdr:pic>
      <xdr:nvPicPr>
        <xdr:cNvPr id="140" name="Imagen 139">
          <a:extLst>
            <a:ext uri="{FF2B5EF4-FFF2-40B4-BE49-F238E27FC236}">
              <a16:creationId xmlns:a16="http://schemas.microsoft.com/office/drawing/2014/main" id="{64B13DA0-1C89-1444-9973-8F5781576B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943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102</xdr:row>
      <xdr:rowOff>0</xdr:rowOff>
    </xdr:from>
    <xdr:to>
      <xdr:col>3</xdr:col>
      <xdr:colOff>203200</xdr:colOff>
      <xdr:row>103</xdr:row>
      <xdr:rowOff>12700</xdr:rowOff>
    </xdr:to>
    <xdr:pic>
      <xdr:nvPicPr>
        <xdr:cNvPr id="141" name="Imagen 140" descr="IISI-P1-A2-G1-CHAVEZSALAS-2020-1.pdf">
          <a:extLst>
            <a:ext uri="{FF2B5EF4-FFF2-40B4-BE49-F238E27FC236}">
              <a16:creationId xmlns:a16="http://schemas.microsoft.com/office/drawing/2014/main" id="{6D8661F6-96FE-F343-B624-663381E15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9431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444500</xdr:colOff>
      <xdr:row>106</xdr:row>
      <xdr:rowOff>63500</xdr:rowOff>
    </xdr:to>
    <xdr:pic>
      <xdr:nvPicPr>
        <xdr:cNvPr id="142" name="Imagen 141" descr="Imagen de JOEL YAMIR PINTO HERENCIA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EB81F5F8-F78D-7B41-9062-464DBF617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812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104</xdr:row>
      <xdr:rowOff>0</xdr:rowOff>
    </xdr:from>
    <xdr:to>
      <xdr:col>2</xdr:col>
      <xdr:colOff>12700</xdr:colOff>
      <xdr:row>104</xdr:row>
      <xdr:rowOff>12700</xdr:rowOff>
    </xdr:to>
    <xdr:pic>
      <xdr:nvPicPr>
        <xdr:cNvPr id="143" name="Imagen 142">
          <a:extLst>
            <a:ext uri="{FF2B5EF4-FFF2-40B4-BE49-F238E27FC236}">
              <a16:creationId xmlns:a16="http://schemas.microsoft.com/office/drawing/2014/main" id="{6F6D6701-021F-D147-8A89-F084E00F9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981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203200</xdr:colOff>
      <xdr:row>105</xdr:row>
      <xdr:rowOff>12700</xdr:rowOff>
    </xdr:to>
    <xdr:pic>
      <xdr:nvPicPr>
        <xdr:cNvPr id="144" name="Imagen 143" descr="IISI-P1-A2-G1-PINTOHERENCIA-2020-1.pdf">
          <a:extLst>
            <a:ext uri="{FF2B5EF4-FFF2-40B4-BE49-F238E27FC236}">
              <a16:creationId xmlns:a16="http://schemas.microsoft.com/office/drawing/2014/main" id="{CEB411AD-082B-D44D-8122-138460589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981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444500</xdr:colOff>
      <xdr:row>108</xdr:row>
      <xdr:rowOff>63500</xdr:rowOff>
    </xdr:to>
    <xdr:pic>
      <xdr:nvPicPr>
        <xdr:cNvPr id="145" name="Imagen 144" descr="Imagen de IAN LUIS FELIPE APAZA OCHO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A0DD4590-0511-7E46-9319-E687F55F5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193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106</xdr:row>
      <xdr:rowOff>0</xdr:rowOff>
    </xdr:from>
    <xdr:to>
      <xdr:col>2</xdr:col>
      <xdr:colOff>12700</xdr:colOff>
      <xdr:row>106</xdr:row>
      <xdr:rowOff>12700</xdr:rowOff>
    </xdr:to>
    <xdr:pic>
      <xdr:nvPicPr>
        <xdr:cNvPr id="146" name="Imagen 145">
          <a:extLst>
            <a:ext uri="{FF2B5EF4-FFF2-40B4-BE49-F238E27FC236}">
              <a16:creationId xmlns:a16="http://schemas.microsoft.com/office/drawing/2014/main" id="{DBA8058E-0344-4E4F-ABA9-B467958F1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019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203200</xdr:colOff>
      <xdr:row>107</xdr:row>
      <xdr:rowOff>12700</xdr:rowOff>
    </xdr:to>
    <xdr:pic>
      <xdr:nvPicPr>
        <xdr:cNvPr id="147" name="Imagen 146" descr="HABILIDADES BLANDAS CONCEPTO Y EJEMPLOS.....docx">
          <a:extLst>
            <a:ext uri="{FF2B5EF4-FFF2-40B4-BE49-F238E27FC236}">
              <a16:creationId xmlns:a16="http://schemas.microsoft.com/office/drawing/2014/main" id="{80CA142A-4B06-7848-B6A5-8C26F8785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0193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444500</xdr:colOff>
      <xdr:row>110</xdr:row>
      <xdr:rowOff>63500</xdr:rowOff>
    </xdr:to>
    <xdr:pic>
      <xdr:nvPicPr>
        <xdr:cNvPr id="148" name="Imagen 147" descr="Imagen de KEVIN ALESSANDRO GAMARRA NO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B5484AD4-050D-AD43-B157-092FE4EE5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574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108</xdr:row>
      <xdr:rowOff>0</xdr:rowOff>
    </xdr:from>
    <xdr:to>
      <xdr:col>2</xdr:col>
      <xdr:colOff>12700</xdr:colOff>
      <xdr:row>108</xdr:row>
      <xdr:rowOff>12700</xdr:rowOff>
    </xdr:to>
    <xdr:pic>
      <xdr:nvPicPr>
        <xdr:cNvPr id="149" name="Imagen 148">
          <a:extLst>
            <a:ext uri="{FF2B5EF4-FFF2-40B4-BE49-F238E27FC236}">
              <a16:creationId xmlns:a16="http://schemas.microsoft.com/office/drawing/2014/main" id="{94B8CB39-08B6-7140-A8C0-04932D3D1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057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203200</xdr:colOff>
      <xdr:row>109</xdr:row>
      <xdr:rowOff>12700</xdr:rowOff>
    </xdr:to>
    <xdr:pic>
      <xdr:nvPicPr>
        <xdr:cNvPr id="150" name="Imagen 149" descr="Ensayo de Habilidades Blandas.docx">
          <a:extLst>
            <a:ext uri="{FF2B5EF4-FFF2-40B4-BE49-F238E27FC236}">
              <a16:creationId xmlns:a16="http://schemas.microsoft.com/office/drawing/2014/main" id="{12003FC5-B4F2-AA40-A82E-9F86A0D85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057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444500</xdr:colOff>
      <xdr:row>113</xdr:row>
      <xdr:rowOff>63500</xdr:rowOff>
    </xdr:to>
    <xdr:pic>
      <xdr:nvPicPr>
        <xdr:cNvPr id="151" name="Imagen 150" descr="Imagen de SANTIAGO ALONSO SALINAS SALAS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5708C03A-D714-EF47-9916-2B9340297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145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12700</xdr:colOff>
      <xdr:row>111</xdr:row>
      <xdr:rowOff>12700</xdr:rowOff>
    </xdr:to>
    <xdr:pic>
      <xdr:nvPicPr>
        <xdr:cNvPr id="152" name="Imagen 151">
          <a:extLst>
            <a:ext uri="{FF2B5EF4-FFF2-40B4-BE49-F238E27FC236}">
              <a16:creationId xmlns:a16="http://schemas.microsoft.com/office/drawing/2014/main" id="{D6AE69A1-7BFE-0F45-9D89-AB8A29D04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114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203200</xdr:colOff>
      <xdr:row>112</xdr:row>
      <xdr:rowOff>12700</xdr:rowOff>
    </xdr:to>
    <xdr:pic>
      <xdr:nvPicPr>
        <xdr:cNvPr id="153" name="Imagen 152" descr="IISI-P1-A2-GX-Salinas-2020-1.pdf">
          <a:extLst>
            <a:ext uri="{FF2B5EF4-FFF2-40B4-BE49-F238E27FC236}">
              <a16:creationId xmlns:a16="http://schemas.microsoft.com/office/drawing/2014/main" id="{CC6D9095-1AFB-0441-9D36-27EA91611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1145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444500</xdr:colOff>
      <xdr:row>116</xdr:row>
      <xdr:rowOff>63500</xdr:rowOff>
    </xdr:to>
    <xdr:pic>
      <xdr:nvPicPr>
        <xdr:cNvPr id="154" name="Imagen 153" descr="Imagen de JOSE LUIS GUTIERREZ QUISPE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BDB72E24-8634-6049-9202-5F7A161C71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717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114</xdr:row>
      <xdr:rowOff>0</xdr:rowOff>
    </xdr:from>
    <xdr:to>
      <xdr:col>2</xdr:col>
      <xdr:colOff>12700</xdr:colOff>
      <xdr:row>114</xdr:row>
      <xdr:rowOff>12700</xdr:rowOff>
    </xdr:to>
    <xdr:pic>
      <xdr:nvPicPr>
        <xdr:cNvPr id="155" name="Imagen 154">
          <a:extLst>
            <a:ext uri="{FF2B5EF4-FFF2-40B4-BE49-F238E27FC236}">
              <a16:creationId xmlns:a16="http://schemas.microsoft.com/office/drawing/2014/main" id="{9BC16C49-224F-384F-93AE-994712B0A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171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203200</xdr:colOff>
      <xdr:row>115</xdr:row>
      <xdr:rowOff>12700</xdr:rowOff>
    </xdr:to>
    <xdr:pic>
      <xdr:nvPicPr>
        <xdr:cNvPr id="156" name="Imagen 155" descr="tarea  de IISI 2.docx">
          <a:extLst>
            <a:ext uri="{FF2B5EF4-FFF2-40B4-BE49-F238E27FC236}">
              <a16:creationId xmlns:a16="http://schemas.microsoft.com/office/drawing/2014/main" id="{55E926B0-F98A-284F-BACF-F9B2EC19A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1717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444500</xdr:colOff>
      <xdr:row>119</xdr:row>
      <xdr:rowOff>63500</xdr:rowOff>
    </xdr:to>
    <xdr:pic>
      <xdr:nvPicPr>
        <xdr:cNvPr id="157" name="Imagen 156" descr="Imagen de NIELS ARNOLD TAPARA CHAIÑ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FE27B4C2-2C4A-4A45-84AB-9AEAC3207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288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117</xdr:row>
      <xdr:rowOff>0</xdr:rowOff>
    </xdr:from>
    <xdr:to>
      <xdr:col>2</xdr:col>
      <xdr:colOff>12700</xdr:colOff>
      <xdr:row>117</xdr:row>
      <xdr:rowOff>12700</xdr:rowOff>
    </xdr:to>
    <xdr:pic>
      <xdr:nvPicPr>
        <xdr:cNvPr id="158" name="Imagen 157">
          <a:extLst>
            <a:ext uri="{FF2B5EF4-FFF2-40B4-BE49-F238E27FC236}">
              <a16:creationId xmlns:a16="http://schemas.microsoft.com/office/drawing/2014/main" id="{0672FFD2-F06B-2740-A3B5-8F171427F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228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117</xdr:row>
      <xdr:rowOff>0</xdr:rowOff>
    </xdr:from>
    <xdr:to>
      <xdr:col>3</xdr:col>
      <xdr:colOff>203200</xdr:colOff>
      <xdr:row>118</xdr:row>
      <xdr:rowOff>12700</xdr:rowOff>
    </xdr:to>
    <xdr:pic>
      <xdr:nvPicPr>
        <xdr:cNvPr id="159" name="Imagen 158" descr="Habilidades Blandas (1).docx">
          <a:extLst>
            <a:ext uri="{FF2B5EF4-FFF2-40B4-BE49-F238E27FC236}">
              <a16:creationId xmlns:a16="http://schemas.microsoft.com/office/drawing/2014/main" id="{17718DD8-CD4F-C84E-B28E-EFB78C392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2288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119</xdr:row>
      <xdr:rowOff>0</xdr:rowOff>
    </xdr:from>
    <xdr:to>
      <xdr:col>3</xdr:col>
      <xdr:colOff>203200</xdr:colOff>
      <xdr:row>120</xdr:row>
      <xdr:rowOff>12700</xdr:rowOff>
    </xdr:to>
    <xdr:pic>
      <xdr:nvPicPr>
        <xdr:cNvPr id="160" name="Imagen 159" descr="Habilidades Blandas.docx">
          <a:extLst>
            <a:ext uri="{FF2B5EF4-FFF2-40B4-BE49-F238E27FC236}">
              <a16:creationId xmlns:a16="http://schemas.microsoft.com/office/drawing/2014/main" id="{FFCA904E-5AAB-9244-BBBB-7A3722AD9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2669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444500</xdr:colOff>
      <xdr:row>123</xdr:row>
      <xdr:rowOff>63500</xdr:rowOff>
    </xdr:to>
    <xdr:pic>
      <xdr:nvPicPr>
        <xdr:cNvPr id="161" name="Imagen 160" descr="Imagen de ROCKY ALBERTO BANDA MEDIN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7C07912C-6F3C-0448-8553-FF393B6EA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050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2</xdr:col>
      <xdr:colOff>12700</xdr:colOff>
      <xdr:row>121</xdr:row>
      <xdr:rowOff>12700</xdr:rowOff>
    </xdr:to>
    <xdr:pic>
      <xdr:nvPicPr>
        <xdr:cNvPr id="162" name="Imagen 161">
          <a:extLst>
            <a:ext uri="{FF2B5EF4-FFF2-40B4-BE49-F238E27FC236}">
              <a16:creationId xmlns:a16="http://schemas.microsoft.com/office/drawing/2014/main" id="{3F7F12A1-97BD-AF44-AF85-1DB83436D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3050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121</xdr:row>
      <xdr:rowOff>0</xdr:rowOff>
    </xdr:from>
    <xdr:to>
      <xdr:col>3</xdr:col>
      <xdr:colOff>203200</xdr:colOff>
      <xdr:row>122</xdr:row>
      <xdr:rowOff>12700</xdr:rowOff>
    </xdr:to>
    <xdr:pic>
      <xdr:nvPicPr>
        <xdr:cNvPr id="163" name="Imagen 162" descr="Habilidades blandas.docx">
          <a:extLst>
            <a:ext uri="{FF2B5EF4-FFF2-40B4-BE49-F238E27FC236}">
              <a16:creationId xmlns:a16="http://schemas.microsoft.com/office/drawing/2014/main" id="{F46B4014-0205-F14D-9834-71722C009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3050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444500</xdr:colOff>
      <xdr:row>126</xdr:row>
      <xdr:rowOff>63500</xdr:rowOff>
    </xdr:to>
    <xdr:pic>
      <xdr:nvPicPr>
        <xdr:cNvPr id="164" name="Imagen 163" descr="Imagen de SERGIO ADRIAN TERRAZAS GARCIA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938F3132-E9FB-3244-848B-31E68ACF57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622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124</xdr:row>
      <xdr:rowOff>0</xdr:rowOff>
    </xdr:from>
    <xdr:to>
      <xdr:col>2</xdr:col>
      <xdr:colOff>12700</xdr:colOff>
      <xdr:row>124</xdr:row>
      <xdr:rowOff>12700</xdr:rowOff>
    </xdr:to>
    <xdr:pic>
      <xdr:nvPicPr>
        <xdr:cNvPr id="165" name="Imagen 164">
          <a:extLst>
            <a:ext uri="{FF2B5EF4-FFF2-40B4-BE49-F238E27FC236}">
              <a16:creationId xmlns:a16="http://schemas.microsoft.com/office/drawing/2014/main" id="{195C70BB-61D8-7F4A-8675-9E70FEBEB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362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124</xdr:row>
      <xdr:rowOff>0</xdr:rowOff>
    </xdr:from>
    <xdr:to>
      <xdr:col>3</xdr:col>
      <xdr:colOff>203200</xdr:colOff>
      <xdr:row>125</xdr:row>
      <xdr:rowOff>12700</xdr:rowOff>
    </xdr:to>
    <xdr:pic>
      <xdr:nvPicPr>
        <xdr:cNvPr id="166" name="Imagen 165" descr="IISI-P1-A2-G3-TERRAZAS-2020-1.pdf">
          <a:extLst>
            <a:ext uri="{FF2B5EF4-FFF2-40B4-BE49-F238E27FC236}">
              <a16:creationId xmlns:a16="http://schemas.microsoft.com/office/drawing/2014/main" id="{C1D99D28-2288-6B4E-B540-48BAE3B9BC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362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444500</xdr:colOff>
      <xdr:row>128</xdr:row>
      <xdr:rowOff>63500</xdr:rowOff>
    </xdr:to>
    <xdr:pic>
      <xdr:nvPicPr>
        <xdr:cNvPr id="167" name="Imagen 166" descr="Imagen de AAROM LEONARDO CANDELA REVILLA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7A459EA4-9C7E-2A46-9467-6590B001A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003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12700</xdr:colOff>
      <xdr:row>126</xdr:row>
      <xdr:rowOff>12700</xdr:rowOff>
    </xdr:to>
    <xdr:pic>
      <xdr:nvPicPr>
        <xdr:cNvPr id="168" name="Imagen 167">
          <a:extLst>
            <a:ext uri="{FF2B5EF4-FFF2-40B4-BE49-F238E27FC236}">
              <a16:creationId xmlns:a16="http://schemas.microsoft.com/office/drawing/2014/main" id="{D2FD511D-1F9D-5D45-97DA-75CD745BC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400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126</xdr:row>
      <xdr:rowOff>0</xdr:rowOff>
    </xdr:from>
    <xdr:to>
      <xdr:col>3</xdr:col>
      <xdr:colOff>203200</xdr:colOff>
      <xdr:row>127</xdr:row>
      <xdr:rowOff>12700</xdr:rowOff>
    </xdr:to>
    <xdr:pic>
      <xdr:nvPicPr>
        <xdr:cNvPr id="169" name="Imagen 168" descr="Habilidades Blandas.docx">
          <a:extLst>
            <a:ext uri="{FF2B5EF4-FFF2-40B4-BE49-F238E27FC236}">
              <a16:creationId xmlns:a16="http://schemas.microsoft.com/office/drawing/2014/main" id="{ECD3F428-D1FE-0B45-8D6C-F31CBC24A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4003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444500</xdr:colOff>
      <xdr:row>131</xdr:row>
      <xdr:rowOff>63500</xdr:rowOff>
    </xdr:to>
    <xdr:pic>
      <xdr:nvPicPr>
        <xdr:cNvPr id="170" name="Imagen 169" descr="Imagen de JOSUE VADIR  CORNEJO GONZALES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F223536B-3C62-DC48-B1A6-AE6BC093B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574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129</xdr:row>
      <xdr:rowOff>0</xdr:rowOff>
    </xdr:from>
    <xdr:to>
      <xdr:col>2</xdr:col>
      <xdr:colOff>12700</xdr:colOff>
      <xdr:row>129</xdr:row>
      <xdr:rowOff>12700</xdr:rowOff>
    </xdr:to>
    <xdr:pic>
      <xdr:nvPicPr>
        <xdr:cNvPr id="171" name="Imagen 170">
          <a:extLst>
            <a:ext uri="{FF2B5EF4-FFF2-40B4-BE49-F238E27FC236}">
              <a16:creationId xmlns:a16="http://schemas.microsoft.com/office/drawing/2014/main" id="{B8B2863C-3E48-5440-AD82-811265F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457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129</xdr:row>
      <xdr:rowOff>0</xdr:rowOff>
    </xdr:from>
    <xdr:to>
      <xdr:col>3</xdr:col>
      <xdr:colOff>203200</xdr:colOff>
      <xdr:row>130</xdr:row>
      <xdr:rowOff>12700</xdr:rowOff>
    </xdr:to>
    <xdr:pic>
      <xdr:nvPicPr>
        <xdr:cNvPr id="172" name="Imagen 171" descr="Documento sin título (2).docx">
          <a:extLst>
            <a:ext uri="{FF2B5EF4-FFF2-40B4-BE49-F238E27FC236}">
              <a16:creationId xmlns:a16="http://schemas.microsoft.com/office/drawing/2014/main" id="{CFA79F96-3E45-B34F-94D6-F6B237C51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4574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444500</xdr:colOff>
      <xdr:row>136</xdr:row>
      <xdr:rowOff>63500</xdr:rowOff>
    </xdr:to>
    <xdr:pic>
      <xdr:nvPicPr>
        <xdr:cNvPr id="173" name="Imagen 172" descr="Imagen de ADDERLY EDDY JAVIER MAMANI ARCE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FEDA5089-68A7-004D-B1B7-F9DE6B61B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527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134</xdr:row>
      <xdr:rowOff>0</xdr:rowOff>
    </xdr:from>
    <xdr:to>
      <xdr:col>2</xdr:col>
      <xdr:colOff>12700</xdr:colOff>
      <xdr:row>134</xdr:row>
      <xdr:rowOff>12700</xdr:rowOff>
    </xdr:to>
    <xdr:pic>
      <xdr:nvPicPr>
        <xdr:cNvPr id="174" name="Imagen 173">
          <a:extLst>
            <a:ext uri="{FF2B5EF4-FFF2-40B4-BE49-F238E27FC236}">
              <a16:creationId xmlns:a16="http://schemas.microsoft.com/office/drawing/2014/main" id="{0D232982-BF0D-E441-8FDB-3E66E9502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552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134</xdr:row>
      <xdr:rowOff>0</xdr:rowOff>
    </xdr:from>
    <xdr:to>
      <xdr:col>3</xdr:col>
      <xdr:colOff>203200</xdr:colOff>
      <xdr:row>135</xdr:row>
      <xdr:rowOff>12700</xdr:rowOff>
    </xdr:to>
    <xdr:pic>
      <xdr:nvPicPr>
        <xdr:cNvPr id="175" name="Imagen 174" descr="IISI-P1-A2-G3-MamaniArce-2020-1.pdf">
          <a:extLst>
            <a:ext uri="{FF2B5EF4-FFF2-40B4-BE49-F238E27FC236}">
              <a16:creationId xmlns:a16="http://schemas.microsoft.com/office/drawing/2014/main" id="{88E48BF0-9E41-D144-AD8F-261E6BB36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5527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444500</xdr:colOff>
      <xdr:row>138</xdr:row>
      <xdr:rowOff>63500</xdr:rowOff>
    </xdr:to>
    <xdr:pic>
      <xdr:nvPicPr>
        <xdr:cNvPr id="176" name="Imagen 175" descr="Imagen de CARLOS ROSAS MAMANI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A9F9FB18-93D1-9549-8775-D1E76BD9E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908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136</xdr:row>
      <xdr:rowOff>0</xdr:rowOff>
    </xdr:from>
    <xdr:to>
      <xdr:col>2</xdr:col>
      <xdr:colOff>12700</xdr:colOff>
      <xdr:row>136</xdr:row>
      <xdr:rowOff>12700</xdr:rowOff>
    </xdr:to>
    <xdr:pic>
      <xdr:nvPicPr>
        <xdr:cNvPr id="177" name="Imagen 176">
          <a:extLst>
            <a:ext uri="{FF2B5EF4-FFF2-40B4-BE49-F238E27FC236}">
              <a16:creationId xmlns:a16="http://schemas.microsoft.com/office/drawing/2014/main" id="{F0234DAE-9D7F-024F-A3B3-4A5728B17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590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136</xdr:row>
      <xdr:rowOff>0</xdr:rowOff>
    </xdr:from>
    <xdr:to>
      <xdr:col>3</xdr:col>
      <xdr:colOff>203200</xdr:colOff>
      <xdr:row>137</xdr:row>
      <xdr:rowOff>12700</xdr:rowOff>
    </xdr:to>
    <xdr:pic>
      <xdr:nvPicPr>
        <xdr:cNvPr id="178" name="Imagen 177" descr="Habilidades blandas.pdf">
          <a:extLst>
            <a:ext uri="{FF2B5EF4-FFF2-40B4-BE49-F238E27FC236}">
              <a16:creationId xmlns:a16="http://schemas.microsoft.com/office/drawing/2014/main" id="{CF5F8D38-121F-C546-AFB2-83F3FE1303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590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444500</xdr:colOff>
      <xdr:row>141</xdr:row>
      <xdr:rowOff>63500</xdr:rowOff>
    </xdr:to>
    <xdr:pic>
      <xdr:nvPicPr>
        <xdr:cNvPr id="179" name="Imagen 178" descr="Imagen de CHRISTOPHER JOSE MAURICIO CRUZ HERRER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4F28EFA-E873-CF45-ABEC-3FEBB08B0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479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139</xdr:row>
      <xdr:rowOff>0</xdr:rowOff>
    </xdr:from>
    <xdr:to>
      <xdr:col>2</xdr:col>
      <xdr:colOff>12700</xdr:colOff>
      <xdr:row>139</xdr:row>
      <xdr:rowOff>12700</xdr:rowOff>
    </xdr:to>
    <xdr:pic>
      <xdr:nvPicPr>
        <xdr:cNvPr id="180" name="Imagen 179">
          <a:extLst>
            <a:ext uri="{FF2B5EF4-FFF2-40B4-BE49-F238E27FC236}">
              <a16:creationId xmlns:a16="http://schemas.microsoft.com/office/drawing/2014/main" id="{BF605445-EBFC-7B44-81A3-93BC052BC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6479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139</xdr:row>
      <xdr:rowOff>0</xdr:rowOff>
    </xdr:from>
    <xdr:to>
      <xdr:col>3</xdr:col>
      <xdr:colOff>203200</xdr:colOff>
      <xdr:row>140</xdr:row>
      <xdr:rowOff>12700</xdr:rowOff>
    </xdr:to>
    <xdr:pic>
      <xdr:nvPicPr>
        <xdr:cNvPr id="181" name="Imagen 180" descr="ENSAYO IISI GRUPO 05_08 CHRISTOPHER CRUZ HERRERA.docx">
          <a:extLst>
            <a:ext uri="{FF2B5EF4-FFF2-40B4-BE49-F238E27FC236}">
              <a16:creationId xmlns:a16="http://schemas.microsoft.com/office/drawing/2014/main" id="{0466221D-4942-9848-81E8-759697969E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6479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444500</xdr:colOff>
      <xdr:row>143</xdr:row>
      <xdr:rowOff>63500</xdr:rowOff>
    </xdr:to>
    <xdr:pic>
      <xdr:nvPicPr>
        <xdr:cNvPr id="182" name="Imagen 181" descr="Imagen de ANDRE SEBASTIAN BARREDA GONZALES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212606F9-C717-3449-885A-2871B982B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860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141</xdr:row>
      <xdr:rowOff>0</xdr:rowOff>
    </xdr:from>
    <xdr:to>
      <xdr:col>2</xdr:col>
      <xdr:colOff>12700</xdr:colOff>
      <xdr:row>141</xdr:row>
      <xdr:rowOff>12700</xdr:rowOff>
    </xdr:to>
    <xdr:pic>
      <xdr:nvPicPr>
        <xdr:cNvPr id="183" name="Imagen 182">
          <a:extLst>
            <a:ext uri="{FF2B5EF4-FFF2-40B4-BE49-F238E27FC236}">
              <a16:creationId xmlns:a16="http://schemas.microsoft.com/office/drawing/2014/main" id="{08D6BAB9-64F3-DC48-9BBC-DB1DE9A78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6860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141</xdr:row>
      <xdr:rowOff>0</xdr:rowOff>
    </xdr:from>
    <xdr:to>
      <xdr:col>3</xdr:col>
      <xdr:colOff>203200</xdr:colOff>
      <xdr:row>142</xdr:row>
      <xdr:rowOff>12700</xdr:rowOff>
    </xdr:to>
    <xdr:pic>
      <xdr:nvPicPr>
        <xdr:cNvPr id="184" name="Imagen 183" descr="habilidades blandas trabajo.docx">
          <a:extLst>
            <a:ext uri="{FF2B5EF4-FFF2-40B4-BE49-F238E27FC236}">
              <a16:creationId xmlns:a16="http://schemas.microsoft.com/office/drawing/2014/main" id="{4C20947C-7FC6-2C4C-A88F-273CCE9B0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6860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444500</xdr:colOff>
      <xdr:row>146</xdr:row>
      <xdr:rowOff>63500</xdr:rowOff>
    </xdr:to>
    <xdr:pic>
      <xdr:nvPicPr>
        <xdr:cNvPr id="185" name="Imagen 184" descr="Imagen de JHON EMIL SALAS CHUQUIRIMAY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203B335E-C321-5749-B60C-662BB3F2C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432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144</xdr:row>
      <xdr:rowOff>0</xdr:rowOff>
    </xdr:from>
    <xdr:to>
      <xdr:col>2</xdr:col>
      <xdr:colOff>12700</xdr:colOff>
      <xdr:row>144</xdr:row>
      <xdr:rowOff>12700</xdr:rowOff>
    </xdr:to>
    <xdr:pic>
      <xdr:nvPicPr>
        <xdr:cNvPr id="186" name="Imagen 185">
          <a:extLst>
            <a:ext uri="{FF2B5EF4-FFF2-40B4-BE49-F238E27FC236}">
              <a16:creationId xmlns:a16="http://schemas.microsoft.com/office/drawing/2014/main" id="{F503C6E3-1112-AA44-8D76-B76C7157E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743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144</xdr:row>
      <xdr:rowOff>0</xdr:rowOff>
    </xdr:from>
    <xdr:to>
      <xdr:col>3</xdr:col>
      <xdr:colOff>203200</xdr:colOff>
      <xdr:row>145</xdr:row>
      <xdr:rowOff>12700</xdr:rowOff>
    </xdr:to>
    <xdr:pic>
      <xdr:nvPicPr>
        <xdr:cNvPr id="187" name="Imagen 186" descr="IISI-P1-A2-GX-Salas-2020-1.pdf">
          <a:extLst>
            <a:ext uri="{FF2B5EF4-FFF2-40B4-BE49-F238E27FC236}">
              <a16:creationId xmlns:a16="http://schemas.microsoft.com/office/drawing/2014/main" id="{FA31EE52-E935-E04F-A967-8C835F3D4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743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444500</xdr:colOff>
      <xdr:row>148</xdr:row>
      <xdr:rowOff>63500</xdr:rowOff>
    </xdr:to>
    <xdr:pic>
      <xdr:nvPicPr>
        <xdr:cNvPr id="188" name="Imagen 187" descr="Imagen de ERNESTO ALONSO QUIROZ CALDERON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8B96E23E-27FA-C846-8D34-AA6D5E46E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813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146</xdr:row>
      <xdr:rowOff>0</xdr:rowOff>
    </xdr:from>
    <xdr:to>
      <xdr:col>2</xdr:col>
      <xdr:colOff>12700</xdr:colOff>
      <xdr:row>146</xdr:row>
      <xdr:rowOff>12700</xdr:rowOff>
    </xdr:to>
    <xdr:pic>
      <xdr:nvPicPr>
        <xdr:cNvPr id="189" name="Imagen 188">
          <a:extLst>
            <a:ext uri="{FF2B5EF4-FFF2-40B4-BE49-F238E27FC236}">
              <a16:creationId xmlns:a16="http://schemas.microsoft.com/office/drawing/2014/main" id="{13931542-E5B4-734D-8807-5D15B68BCF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781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444500</xdr:colOff>
      <xdr:row>150</xdr:row>
      <xdr:rowOff>63500</xdr:rowOff>
    </xdr:to>
    <xdr:pic>
      <xdr:nvPicPr>
        <xdr:cNvPr id="190" name="Imagen 189" descr="Imagen de PIERO DE JESÚS ROSALES LAURENTE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6AC62342-7ECA-674A-B293-57170F426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194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148</xdr:row>
      <xdr:rowOff>0</xdr:rowOff>
    </xdr:from>
    <xdr:to>
      <xdr:col>2</xdr:col>
      <xdr:colOff>12700</xdr:colOff>
      <xdr:row>148</xdr:row>
      <xdr:rowOff>12700</xdr:rowOff>
    </xdr:to>
    <xdr:pic>
      <xdr:nvPicPr>
        <xdr:cNvPr id="191" name="Imagen 190">
          <a:extLst>
            <a:ext uri="{FF2B5EF4-FFF2-40B4-BE49-F238E27FC236}">
              <a16:creationId xmlns:a16="http://schemas.microsoft.com/office/drawing/2014/main" id="{39465969-DB15-7240-A845-F961FCC6F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819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444500</xdr:colOff>
      <xdr:row>152</xdr:row>
      <xdr:rowOff>63500</xdr:rowOff>
    </xdr:to>
    <xdr:pic>
      <xdr:nvPicPr>
        <xdr:cNvPr id="192" name="Imagen 191" descr="Imagen de ALEJANDRO MARCELO COACALLA JUAREZ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CE69BD8D-8B99-9B4B-8253-BD4A0334A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575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150</xdr:row>
      <xdr:rowOff>0</xdr:rowOff>
    </xdr:from>
    <xdr:to>
      <xdr:col>2</xdr:col>
      <xdr:colOff>12700</xdr:colOff>
      <xdr:row>150</xdr:row>
      <xdr:rowOff>12700</xdr:rowOff>
    </xdr:to>
    <xdr:pic>
      <xdr:nvPicPr>
        <xdr:cNvPr id="193" name="Imagen 192">
          <a:extLst>
            <a:ext uri="{FF2B5EF4-FFF2-40B4-BE49-F238E27FC236}">
              <a16:creationId xmlns:a16="http://schemas.microsoft.com/office/drawing/2014/main" id="{501280AB-2091-ED47-ABBC-F39191361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857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444500</xdr:colOff>
      <xdr:row>154</xdr:row>
      <xdr:rowOff>63500</xdr:rowOff>
    </xdr:to>
    <xdr:pic>
      <xdr:nvPicPr>
        <xdr:cNvPr id="194" name="Imagen 193" descr="Imagen de STEVEN JHOSUA MAMANI GUILLEN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4B174CDF-AE80-134A-9D4A-F6723C99B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956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152</xdr:row>
      <xdr:rowOff>0</xdr:rowOff>
    </xdr:from>
    <xdr:to>
      <xdr:col>2</xdr:col>
      <xdr:colOff>12700</xdr:colOff>
      <xdr:row>152</xdr:row>
      <xdr:rowOff>12700</xdr:rowOff>
    </xdr:to>
    <xdr:pic>
      <xdr:nvPicPr>
        <xdr:cNvPr id="195" name="Imagen 194">
          <a:extLst>
            <a:ext uri="{FF2B5EF4-FFF2-40B4-BE49-F238E27FC236}">
              <a16:creationId xmlns:a16="http://schemas.microsoft.com/office/drawing/2014/main" id="{7E1E3ED2-0F10-5D47-8827-B94D35889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8956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444500</xdr:colOff>
      <xdr:row>156</xdr:row>
      <xdr:rowOff>63500</xdr:rowOff>
    </xdr:to>
    <xdr:pic>
      <xdr:nvPicPr>
        <xdr:cNvPr id="196" name="Imagen 195" descr="Imagen de ZAHIR ZAMUDIO ZE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EE70B29C-3010-D740-A529-D872BC268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337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12700</xdr:colOff>
      <xdr:row>154</xdr:row>
      <xdr:rowOff>12700</xdr:rowOff>
    </xdr:to>
    <xdr:pic>
      <xdr:nvPicPr>
        <xdr:cNvPr id="197" name="Imagen 196">
          <a:extLst>
            <a:ext uri="{FF2B5EF4-FFF2-40B4-BE49-F238E27FC236}">
              <a16:creationId xmlns:a16="http://schemas.microsoft.com/office/drawing/2014/main" id="{F5D17A40-4642-9743-8860-6AF4A19D2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933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444500</xdr:colOff>
      <xdr:row>158</xdr:row>
      <xdr:rowOff>63500</xdr:rowOff>
    </xdr:to>
    <xdr:pic>
      <xdr:nvPicPr>
        <xdr:cNvPr id="198" name="Imagen 197" descr="Imagen de DIEGO SMITH VELARDE LIM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E2E222AA-0F63-104B-83AB-C305F25EF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718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12700</xdr:colOff>
      <xdr:row>156</xdr:row>
      <xdr:rowOff>12700</xdr:rowOff>
    </xdr:to>
    <xdr:pic>
      <xdr:nvPicPr>
        <xdr:cNvPr id="199" name="Imagen 198">
          <a:extLst>
            <a:ext uri="{FF2B5EF4-FFF2-40B4-BE49-F238E27FC236}">
              <a16:creationId xmlns:a16="http://schemas.microsoft.com/office/drawing/2014/main" id="{466289E5-06AD-3B46-92E0-EBBFD8EEB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971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444500</xdr:colOff>
      <xdr:row>160</xdr:row>
      <xdr:rowOff>63500</xdr:rowOff>
    </xdr:to>
    <xdr:pic>
      <xdr:nvPicPr>
        <xdr:cNvPr id="200" name="Imagen 199" descr="Imagen de NICOLE MICHELLE TORRES PUMACAYO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93070809-E831-AA40-9256-DA2C34224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099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158</xdr:row>
      <xdr:rowOff>0</xdr:rowOff>
    </xdr:from>
    <xdr:to>
      <xdr:col>2</xdr:col>
      <xdr:colOff>12700</xdr:colOff>
      <xdr:row>158</xdr:row>
      <xdr:rowOff>12700</xdr:rowOff>
    </xdr:to>
    <xdr:pic>
      <xdr:nvPicPr>
        <xdr:cNvPr id="201" name="Imagen 200">
          <a:extLst>
            <a:ext uri="{FF2B5EF4-FFF2-40B4-BE49-F238E27FC236}">
              <a16:creationId xmlns:a16="http://schemas.microsoft.com/office/drawing/2014/main" id="{AD7F43D3-85AA-C349-A141-AF113BE13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009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444500</xdr:colOff>
      <xdr:row>162</xdr:row>
      <xdr:rowOff>63500</xdr:rowOff>
    </xdr:to>
    <xdr:pic>
      <xdr:nvPicPr>
        <xdr:cNvPr id="202" name="Imagen 201" descr="Imagen de YESENIA ESMERALDA REYES TAPIA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860AE764-AE20-A44E-8F21-DAD225203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480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160</xdr:row>
      <xdr:rowOff>0</xdr:rowOff>
    </xdr:from>
    <xdr:to>
      <xdr:col>2</xdr:col>
      <xdr:colOff>12700</xdr:colOff>
      <xdr:row>160</xdr:row>
      <xdr:rowOff>12700</xdr:rowOff>
    </xdr:to>
    <xdr:pic>
      <xdr:nvPicPr>
        <xdr:cNvPr id="203" name="Imagen 202">
          <a:extLst>
            <a:ext uri="{FF2B5EF4-FFF2-40B4-BE49-F238E27FC236}">
              <a16:creationId xmlns:a16="http://schemas.microsoft.com/office/drawing/2014/main" id="{6622ABCD-E54A-4E48-95A5-D997AE933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048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444500</xdr:colOff>
      <xdr:row>164</xdr:row>
      <xdr:rowOff>63500</xdr:rowOff>
    </xdr:to>
    <xdr:pic>
      <xdr:nvPicPr>
        <xdr:cNvPr id="204" name="Imagen 203" descr="Imagen de YHAIR YHOMAR LEIVA CHUCUY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CB3F7411-BE0B-254C-9A3A-12DDA91FC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861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162</xdr:row>
      <xdr:rowOff>0</xdr:rowOff>
    </xdr:from>
    <xdr:to>
      <xdr:col>2</xdr:col>
      <xdr:colOff>12700</xdr:colOff>
      <xdr:row>162</xdr:row>
      <xdr:rowOff>12700</xdr:rowOff>
    </xdr:to>
    <xdr:pic>
      <xdr:nvPicPr>
        <xdr:cNvPr id="205" name="Imagen 204">
          <a:extLst>
            <a:ext uri="{FF2B5EF4-FFF2-40B4-BE49-F238E27FC236}">
              <a16:creationId xmlns:a16="http://schemas.microsoft.com/office/drawing/2014/main" id="{67AF2F50-C325-7F4B-A59F-D12CAD574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086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444500</xdr:colOff>
      <xdr:row>166</xdr:row>
      <xdr:rowOff>63500</xdr:rowOff>
    </xdr:to>
    <xdr:pic>
      <xdr:nvPicPr>
        <xdr:cNvPr id="206" name="Imagen 205" descr="Imagen de MAYCOL YANELL ALCCA RODRIGUEZ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7D379586-126E-CF47-99A7-853996EAB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1242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164</xdr:row>
      <xdr:rowOff>0</xdr:rowOff>
    </xdr:from>
    <xdr:to>
      <xdr:col>2</xdr:col>
      <xdr:colOff>12700</xdr:colOff>
      <xdr:row>164</xdr:row>
      <xdr:rowOff>12700</xdr:rowOff>
    </xdr:to>
    <xdr:pic>
      <xdr:nvPicPr>
        <xdr:cNvPr id="207" name="Imagen 206">
          <a:extLst>
            <a:ext uri="{FF2B5EF4-FFF2-40B4-BE49-F238E27FC236}">
              <a16:creationId xmlns:a16="http://schemas.microsoft.com/office/drawing/2014/main" id="{A579C325-1974-734F-9A32-C18130693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124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444500</xdr:colOff>
      <xdr:row>168</xdr:row>
      <xdr:rowOff>63500</xdr:rowOff>
    </xdr:to>
    <xdr:pic>
      <xdr:nvPicPr>
        <xdr:cNvPr id="208" name="Imagen 207" descr="Imagen de JUAN JOSE CUNO MIRAND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99776654-1B00-C14A-B818-CB4E57ED7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1623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12700</xdr:colOff>
      <xdr:row>166</xdr:row>
      <xdr:rowOff>12700</xdr:rowOff>
    </xdr:to>
    <xdr:pic>
      <xdr:nvPicPr>
        <xdr:cNvPr id="209" name="Imagen 208">
          <a:extLst>
            <a:ext uri="{FF2B5EF4-FFF2-40B4-BE49-F238E27FC236}">
              <a16:creationId xmlns:a16="http://schemas.microsoft.com/office/drawing/2014/main" id="{08CE5D6F-CEBC-474E-80D5-F21E50B25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162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444500</xdr:colOff>
      <xdr:row>168</xdr:row>
      <xdr:rowOff>63500</xdr:rowOff>
    </xdr:to>
    <xdr:pic>
      <xdr:nvPicPr>
        <xdr:cNvPr id="210" name="Imagen 209" descr="Imagen de CANDY YAMILE CALCINA CORICAZA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778D5C76-8E5F-294A-88B4-721B0EDD0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2004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12700</xdr:colOff>
      <xdr:row>166</xdr:row>
      <xdr:rowOff>12700</xdr:rowOff>
    </xdr:to>
    <xdr:pic>
      <xdr:nvPicPr>
        <xdr:cNvPr id="211" name="Imagen 210">
          <a:extLst>
            <a:ext uri="{FF2B5EF4-FFF2-40B4-BE49-F238E27FC236}">
              <a16:creationId xmlns:a16="http://schemas.microsoft.com/office/drawing/2014/main" id="{2C53DCD6-A8CC-E74F-8735-504DCB769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200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444500</xdr:colOff>
      <xdr:row>168</xdr:row>
      <xdr:rowOff>63500</xdr:rowOff>
    </xdr:to>
    <xdr:pic>
      <xdr:nvPicPr>
        <xdr:cNvPr id="212" name="Imagen 211" descr="Imagen de BRYAN CARLOS TARQUI GOMEZ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2A7FD05C-A651-1D46-B2A6-D67562F08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2385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12700</xdr:colOff>
      <xdr:row>166</xdr:row>
      <xdr:rowOff>12700</xdr:rowOff>
    </xdr:to>
    <xdr:pic>
      <xdr:nvPicPr>
        <xdr:cNvPr id="213" name="Imagen 212">
          <a:extLst>
            <a:ext uri="{FF2B5EF4-FFF2-40B4-BE49-F238E27FC236}">
              <a16:creationId xmlns:a16="http://schemas.microsoft.com/office/drawing/2014/main" id="{86F4B19B-A2C8-F040-9E9B-3BE070CCDA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238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444500</xdr:colOff>
      <xdr:row>168</xdr:row>
      <xdr:rowOff>63500</xdr:rowOff>
    </xdr:to>
    <xdr:pic>
      <xdr:nvPicPr>
        <xdr:cNvPr id="214" name="Imagen 213" descr="Imagen de LUIS ANTONIO PARILLO PANCC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A52E9F75-B54A-2C46-85FA-9BBBB2D586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2766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12700</xdr:colOff>
      <xdr:row>166</xdr:row>
      <xdr:rowOff>12700</xdr:rowOff>
    </xdr:to>
    <xdr:pic>
      <xdr:nvPicPr>
        <xdr:cNvPr id="215" name="Imagen 214">
          <a:extLst>
            <a:ext uri="{FF2B5EF4-FFF2-40B4-BE49-F238E27FC236}">
              <a16:creationId xmlns:a16="http://schemas.microsoft.com/office/drawing/2014/main" id="{3387E565-B048-A24C-B0AF-8F16A1F33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2766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444500</xdr:colOff>
      <xdr:row>168</xdr:row>
      <xdr:rowOff>63500</xdr:rowOff>
    </xdr:to>
    <xdr:pic>
      <xdr:nvPicPr>
        <xdr:cNvPr id="216" name="Imagen 215" descr="Imagen de JHAIR STEVIE YAÑEZ SAAVEDRA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EB843674-758A-5446-9D26-662F4E903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3147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12700</xdr:colOff>
      <xdr:row>166</xdr:row>
      <xdr:rowOff>12700</xdr:rowOff>
    </xdr:to>
    <xdr:pic>
      <xdr:nvPicPr>
        <xdr:cNvPr id="217" name="Imagen 216">
          <a:extLst>
            <a:ext uri="{FF2B5EF4-FFF2-40B4-BE49-F238E27FC236}">
              <a16:creationId xmlns:a16="http://schemas.microsoft.com/office/drawing/2014/main" id="{4056423A-1684-CD43-8723-CD7170120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314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444500</xdr:colOff>
      <xdr:row>168</xdr:row>
      <xdr:rowOff>63500</xdr:rowOff>
    </xdr:to>
    <xdr:pic>
      <xdr:nvPicPr>
        <xdr:cNvPr id="218" name="Imagen 217" descr="Imagen de LUCIANA ALEXANDRA FERNANDEZ LOPEZ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58BF0C0D-F40A-5E42-9377-111EDAB96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3528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12700</xdr:colOff>
      <xdr:row>166</xdr:row>
      <xdr:rowOff>12700</xdr:rowOff>
    </xdr:to>
    <xdr:pic>
      <xdr:nvPicPr>
        <xdr:cNvPr id="219" name="Imagen 218">
          <a:extLst>
            <a:ext uri="{FF2B5EF4-FFF2-40B4-BE49-F238E27FC236}">
              <a16:creationId xmlns:a16="http://schemas.microsoft.com/office/drawing/2014/main" id="{9C1738E5-2D4B-7E4A-8241-605B15CFF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352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444500</xdr:colOff>
      <xdr:row>168</xdr:row>
      <xdr:rowOff>63500</xdr:rowOff>
    </xdr:to>
    <xdr:pic>
      <xdr:nvPicPr>
        <xdr:cNvPr id="220" name="Imagen 219" descr="Imagen de JOSE ADRIAN HUARI GORDILLO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3A11F8CB-4CA7-134D-A5F4-0E5AC466B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3909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12700</xdr:colOff>
      <xdr:row>166</xdr:row>
      <xdr:rowOff>12700</xdr:rowOff>
    </xdr:to>
    <xdr:pic>
      <xdr:nvPicPr>
        <xdr:cNvPr id="221" name="Imagen 220">
          <a:extLst>
            <a:ext uri="{FF2B5EF4-FFF2-40B4-BE49-F238E27FC236}">
              <a16:creationId xmlns:a16="http://schemas.microsoft.com/office/drawing/2014/main" id="{CACB90E2-34A5-BD49-8549-7F93A849E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390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444500</xdr:colOff>
      <xdr:row>168</xdr:row>
      <xdr:rowOff>63500</xdr:rowOff>
    </xdr:to>
    <xdr:pic>
      <xdr:nvPicPr>
        <xdr:cNvPr id="222" name="Imagen 221" descr="Imagen de MIGUEL ANGEL COAZACA HUARAC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DFCC8AF0-88D0-0C4D-A15B-E75F91623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290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12700</xdr:colOff>
      <xdr:row>166</xdr:row>
      <xdr:rowOff>12700</xdr:rowOff>
    </xdr:to>
    <xdr:pic>
      <xdr:nvPicPr>
        <xdr:cNvPr id="223" name="Imagen 222">
          <a:extLst>
            <a:ext uri="{FF2B5EF4-FFF2-40B4-BE49-F238E27FC236}">
              <a16:creationId xmlns:a16="http://schemas.microsoft.com/office/drawing/2014/main" id="{A4061EFF-3368-AB40-B7FE-CE2CC6977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429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444500</xdr:colOff>
      <xdr:row>168</xdr:row>
      <xdr:rowOff>63500</xdr:rowOff>
    </xdr:to>
    <xdr:pic>
      <xdr:nvPicPr>
        <xdr:cNvPr id="224" name="Imagen 223" descr="Imagen de JAYRO EDISON CHOQUEHUANCA MANGO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240F34AC-7072-1442-ACDB-DFD7223094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671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12700</xdr:colOff>
      <xdr:row>166</xdr:row>
      <xdr:rowOff>12700</xdr:rowOff>
    </xdr:to>
    <xdr:pic>
      <xdr:nvPicPr>
        <xdr:cNvPr id="225" name="Imagen 224">
          <a:extLst>
            <a:ext uri="{FF2B5EF4-FFF2-40B4-BE49-F238E27FC236}">
              <a16:creationId xmlns:a16="http://schemas.microsoft.com/office/drawing/2014/main" id="{60428E98-DF3D-5444-B190-C1C909460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467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444500</xdr:colOff>
      <xdr:row>168</xdr:row>
      <xdr:rowOff>63500</xdr:rowOff>
    </xdr:to>
    <xdr:pic>
      <xdr:nvPicPr>
        <xdr:cNvPr id="226" name="Imagen 225" descr="Imagen de MAURICIO GENARO ALBARRACIN PAYE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A6E0186B-34CD-5B40-8B1D-3C35A38A2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5052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12700</xdr:colOff>
      <xdr:row>166</xdr:row>
      <xdr:rowOff>12700</xdr:rowOff>
    </xdr:to>
    <xdr:pic>
      <xdr:nvPicPr>
        <xdr:cNvPr id="227" name="Imagen 226">
          <a:extLst>
            <a:ext uri="{FF2B5EF4-FFF2-40B4-BE49-F238E27FC236}">
              <a16:creationId xmlns:a16="http://schemas.microsoft.com/office/drawing/2014/main" id="{3A33565C-3612-CD4D-9DFF-FEBC38E3E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505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444500</xdr:colOff>
      <xdr:row>168</xdr:row>
      <xdr:rowOff>63500</xdr:rowOff>
    </xdr:to>
    <xdr:pic>
      <xdr:nvPicPr>
        <xdr:cNvPr id="228" name="Imagen 227" descr="Imagen de RODRIGO ALEJANDRO DELGADILLO PACHECO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DA8E50E1-98F2-0445-ABE3-5604445ED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5433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12700</xdr:colOff>
      <xdr:row>166</xdr:row>
      <xdr:rowOff>12700</xdr:rowOff>
    </xdr:to>
    <xdr:pic>
      <xdr:nvPicPr>
        <xdr:cNvPr id="229" name="Imagen 228">
          <a:extLst>
            <a:ext uri="{FF2B5EF4-FFF2-40B4-BE49-F238E27FC236}">
              <a16:creationId xmlns:a16="http://schemas.microsoft.com/office/drawing/2014/main" id="{C6F9B1AD-DCD2-3247-9FC2-C28148FBA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543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444500</xdr:colOff>
      <xdr:row>168</xdr:row>
      <xdr:rowOff>63500</xdr:rowOff>
    </xdr:to>
    <xdr:pic>
      <xdr:nvPicPr>
        <xdr:cNvPr id="230" name="Imagen 229" descr="Imagen de EHIZELT DANTE CANAZA HAYTARA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8049CACE-3588-5244-8E22-92BAC2963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5814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12700</xdr:colOff>
      <xdr:row>166</xdr:row>
      <xdr:rowOff>12700</xdr:rowOff>
    </xdr:to>
    <xdr:pic>
      <xdr:nvPicPr>
        <xdr:cNvPr id="231" name="Imagen 230">
          <a:extLst>
            <a:ext uri="{FF2B5EF4-FFF2-40B4-BE49-F238E27FC236}">
              <a16:creationId xmlns:a16="http://schemas.microsoft.com/office/drawing/2014/main" id="{4E0C5CFB-C306-AB49-84F5-3BC55DA36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581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444500</xdr:colOff>
      <xdr:row>168</xdr:row>
      <xdr:rowOff>63500</xdr:rowOff>
    </xdr:to>
    <xdr:pic>
      <xdr:nvPicPr>
        <xdr:cNvPr id="232" name="Imagen 231" descr="Imagen de ERICKSON RAUL QUISPE CHURAT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EA5318E7-9CFF-7F4B-92E2-C92351C2C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6195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12700</xdr:colOff>
      <xdr:row>166</xdr:row>
      <xdr:rowOff>12700</xdr:rowOff>
    </xdr:to>
    <xdr:pic>
      <xdr:nvPicPr>
        <xdr:cNvPr id="233" name="Imagen 232">
          <a:extLst>
            <a:ext uri="{FF2B5EF4-FFF2-40B4-BE49-F238E27FC236}">
              <a16:creationId xmlns:a16="http://schemas.microsoft.com/office/drawing/2014/main" id="{368D702F-D015-9442-9E71-CF02892C9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619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444500</xdr:colOff>
      <xdr:row>168</xdr:row>
      <xdr:rowOff>63500</xdr:rowOff>
    </xdr:to>
    <xdr:pic>
      <xdr:nvPicPr>
        <xdr:cNvPr id="234" name="Imagen 233" descr="Imagen de ALEXIS ANDRE GORDILLO SAIRE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370A58DC-1C61-9841-83B1-8FA469A77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6576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12700</xdr:colOff>
      <xdr:row>166</xdr:row>
      <xdr:rowOff>12700</xdr:rowOff>
    </xdr:to>
    <xdr:pic>
      <xdr:nvPicPr>
        <xdr:cNvPr id="235" name="Imagen 234">
          <a:extLst>
            <a:ext uri="{FF2B5EF4-FFF2-40B4-BE49-F238E27FC236}">
              <a16:creationId xmlns:a16="http://schemas.microsoft.com/office/drawing/2014/main" id="{3FE8596A-0159-2C41-A306-7E8BD9994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6576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444500</xdr:colOff>
      <xdr:row>168</xdr:row>
      <xdr:rowOff>63500</xdr:rowOff>
    </xdr:to>
    <xdr:pic>
      <xdr:nvPicPr>
        <xdr:cNvPr id="236" name="Imagen 235" descr="Imagen de ANGEL FABRIZIO GUILLEN PUM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1A9964D-50E3-EF42-8DD6-CBD2FA84BA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6957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12700</xdr:colOff>
      <xdr:row>166</xdr:row>
      <xdr:rowOff>12700</xdr:rowOff>
    </xdr:to>
    <xdr:pic>
      <xdr:nvPicPr>
        <xdr:cNvPr id="237" name="Imagen 236">
          <a:extLst>
            <a:ext uri="{FF2B5EF4-FFF2-40B4-BE49-F238E27FC236}">
              <a16:creationId xmlns:a16="http://schemas.microsoft.com/office/drawing/2014/main" id="{86CDFF8C-89A1-324B-A7F0-EC999FE87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695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444500</xdr:colOff>
      <xdr:row>168</xdr:row>
      <xdr:rowOff>63500</xdr:rowOff>
    </xdr:to>
    <xdr:pic>
      <xdr:nvPicPr>
        <xdr:cNvPr id="238" name="Imagen 237" descr="Imagen de ANTONIO ALONSO ARQUIÑO TEJAD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D2790F08-0DBE-9C49-9255-74FAF954B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7338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12700</xdr:colOff>
      <xdr:row>166</xdr:row>
      <xdr:rowOff>12700</xdr:rowOff>
    </xdr:to>
    <xdr:pic>
      <xdr:nvPicPr>
        <xdr:cNvPr id="239" name="Imagen 238">
          <a:extLst>
            <a:ext uri="{FF2B5EF4-FFF2-40B4-BE49-F238E27FC236}">
              <a16:creationId xmlns:a16="http://schemas.microsoft.com/office/drawing/2014/main" id="{58E484BA-E43A-034A-939C-3A566CBFC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733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444500</xdr:colOff>
      <xdr:row>168</xdr:row>
      <xdr:rowOff>63500</xdr:rowOff>
    </xdr:to>
    <xdr:pic>
      <xdr:nvPicPr>
        <xdr:cNvPr id="240" name="Imagen 239" descr="Imagen de MIGUEL ANGEL AGUIRRE CCUNO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CC6A2A38-2E99-A048-B054-B7D9DEEBA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7719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12700</xdr:colOff>
      <xdr:row>166</xdr:row>
      <xdr:rowOff>12700</xdr:rowOff>
    </xdr:to>
    <xdr:pic>
      <xdr:nvPicPr>
        <xdr:cNvPr id="241" name="Imagen 240">
          <a:extLst>
            <a:ext uri="{FF2B5EF4-FFF2-40B4-BE49-F238E27FC236}">
              <a16:creationId xmlns:a16="http://schemas.microsoft.com/office/drawing/2014/main" id="{91DBBDBE-3450-F34C-83E9-8BBF90A09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771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444500</xdr:colOff>
      <xdr:row>168</xdr:row>
      <xdr:rowOff>63500</xdr:rowOff>
    </xdr:to>
    <xdr:pic>
      <xdr:nvPicPr>
        <xdr:cNvPr id="242" name="Imagen 241" descr="Imagen de LINO EULER CHAMBI BENITEZ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80B32E62-552C-BF49-942E-27CF521CC7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8100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12700</xdr:colOff>
      <xdr:row>166</xdr:row>
      <xdr:rowOff>12700</xdr:rowOff>
    </xdr:to>
    <xdr:pic>
      <xdr:nvPicPr>
        <xdr:cNvPr id="243" name="Imagen 242">
          <a:extLst>
            <a:ext uri="{FF2B5EF4-FFF2-40B4-BE49-F238E27FC236}">
              <a16:creationId xmlns:a16="http://schemas.microsoft.com/office/drawing/2014/main" id="{43CCC8B5-14FF-FD40-8993-56E43C0BC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810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444500</xdr:colOff>
      <xdr:row>168</xdr:row>
      <xdr:rowOff>63500</xdr:rowOff>
    </xdr:to>
    <xdr:pic>
      <xdr:nvPicPr>
        <xdr:cNvPr id="244" name="Imagen 243" descr="Imagen de PIERO CHIRINOS COARITE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A9813B30-4924-2740-9346-C5E895C2E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8481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12700</xdr:colOff>
      <xdr:row>166</xdr:row>
      <xdr:rowOff>12700</xdr:rowOff>
    </xdr:to>
    <xdr:pic>
      <xdr:nvPicPr>
        <xdr:cNvPr id="245" name="Imagen 244">
          <a:extLst>
            <a:ext uri="{FF2B5EF4-FFF2-40B4-BE49-F238E27FC236}">
              <a16:creationId xmlns:a16="http://schemas.microsoft.com/office/drawing/2014/main" id="{B933F930-5EEA-D44D-A7B9-72A2EF498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848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444500</xdr:colOff>
      <xdr:row>168</xdr:row>
      <xdr:rowOff>63500</xdr:rowOff>
    </xdr:to>
    <xdr:pic>
      <xdr:nvPicPr>
        <xdr:cNvPr id="246" name="Imagen 245" descr="Imagen de MARIA FERNANDA VALVERDE RIVEROS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C59F8572-6390-E545-9334-9D7F22B11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8862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12700</xdr:colOff>
      <xdr:row>166</xdr:row>
      <xdr:rowOff>12700</xdr:rowOff>
    </xdr:to>
    <xdr:pic>
      <xdr:nvPicPr>
        <xdr:cNvPr id="247" name="Imagen 246">
          <a:extLst>
            <a:ext uri="{FF2B5EF4-FFF2-40B4-BE49-F238E27FC236}">
              <a16:creationId xmlns:a16="http://schemas.microsoft.com/office/drawing/2014/main" id="{F3640215-5FD6-4C46-8F2C-2C43713C4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886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444500</xdr:colOff>
      <xdr:row>168</xdr:row>
      <xdr:rowOff>63500</xdr:rowOff>
    </xdr:to>
    <xdr:pic>
      <xdr:nvPicPr>
        <xdr:cNvPr id="248" name="Imagen 247" descr="Imagen de LUIS MARIANO TERRONES ORTEGA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EFAE5174-40BA-884F-99F5-6242D73BD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9243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12700</xdr:colOff>
      <xdr:row>166</xdr:row>
      <xdr:rowOff>12700</xdr:rowOff>
    </xdr:to>
    <xdr:pic>
      <xdr:nvPicPr>
        <xdr:cNvPr id="249" name="Imagen 248">
          <a:extLst>
            <a:ext uri="{FF2B5EF4-FFF2-40B4-BE49-F238E27FC236}">
              <a16:creationId xmlns:a16="http://schemas.microsoft.com/office/drawing/2014/main" id="{A0B85D32-0EBF-CE49-B000-A75F973B6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924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444500</xdr:colOff>
      <xdr:row>168</xdr:row>
      <xdr:rowOff>63500</xdr:rowOff>
    </xdr:to>
    <xdr:pic>
      <xdr:nvPicPr>
        <xdr:cNvPr id="250" name="Imagen 249" descr="Imagen de RICARDO ALFREDO RIVERO CALDERON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4B56A27-08EC-5A4B-A3C8-1DD935A38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9624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12700</xdr:colOff>
      <xdr:row>166</xdr:row>
      <xdr:rowOff>12700</xdr:rowOff>
    </xdr:to>
    <xdr:pic>
      <xdr:nvPicPr>
        <xdr:cNvPr id="251" name="Imagen 250">
          <a:extLst>
            <a:ext uri="{FF2B5EF4-FFF2-40B4-BE49-F238E27FC236}">
              <a16:creationId xmlns:a16="http://schemas.microsoft.com/office/drawing/2014/main" id="{54D943AF-FBD3-5B4D-9F7E-6FC764024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962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444500</xdr:colOff>
      <xdr:row>168</xdr:row>
      <xdr:rowOff>63500</xdr:rowOff>
    </xdr:to>
    <xdr:pic>
      <xdr:nvPicPr>
        <xdr:cNvPr id="252" name="Imagen 251" descr="Imagen de RAFAEL ENRIQUE MEZA GUILLE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B734ED3D-9E0F-3749-8BFB-44D10AC53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0005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12700</xdr:colOff>
      <xdr:row>166</xdr:row>
      <xdr:rowOff>12700</xdr:rowOff>
    </xdr:to>
    <xdr:pic>
      <xdr:nvPicPr>
        <xdr:cNvPr id="253" name="Imagen 252">
          <a:extLst>
            <a:ext uri="{FF2B5EF4-FFF2-40B4-BE49-F238E27FC236}">
              <a16:creationId xmlns:a16="http://schemas.microsoft.com/office/drawing/2014/main" id="{CBB929A0-F9C1-C648-84F8-E93762D70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000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444500</xdr:colOff>
      <xdr:row>168</xdr:row>
      <xdr:rowOff>63500</xdr:rowOff>
    </xdr:to>
    <xdr:pic>
      <xdr:nvPicPr>
        <xdr:cNvPr id="254" name="Imagen 253" descr="Imagen de LUIS ALBERTO MERMA ALARCON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99426280-DDCB-954F-B31F-CEB31BF92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0386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12700</xdr:colOff>
      <xdr:row>166</xdr:row>
      <xdr:rowOff>12700</xdr:rowOff>
    </xdr:to>
    <xdr:pic>
      <xdr:nvPicPr>
        <xdr:cNvPr id="255" name="Imagen 254">
          <a:extLst>
            <a:ext uri="{FF2B5EF4-FFF2-40B4-BE49-F238E27FC236}">
              <a16:creationId xmlns:a16="http://schemas.microsoft.com/office/drawing/2014/main" id="{62B95928-A956-974A-B26F-45B756789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0386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444500</xdr:colOff>
      <xdr:row>168</xdr:row>
      <xdr:rowOff>63500</xdr:rowOff>
    </xdr:to>
    <xdr:pic>
      <xdr:nvPicPr>
        <xdr:cNvPr id="256" name="Imagen 255" descr="Imagen de FERNANDO ALEJANDRO PAREDES ALARCON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41C5542E-BDEB-2D49-9C2A-455DD4E339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0767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12700</xdr:colOff>
      <xdr:row>166</xdr:row>
      <xdr:rowOff>12700</xdr:rowOff>
    </xdr:to>
    <xdr:pic>
      <xdr:nvPicPr>
        <xdr:cNvPr id="257" name="Imagen 256">
          <a:extLst>
            <a:ext uri="{FF2B5EF4-FFF2-40B4-BE49-F238E27FC236}">
              <a16:creationId xmlns:a16="http://schemas.microsoft.com/office/drawing/2014/main" id="{E3BEF275-DC65-A740-B460-7A73FCFC5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07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444500</xdr:colOff>
      <xdr:row>168</xdr:row>
      <xdr:rowOff>63500</xdr:rowOff>
    </xdr:to>
    <xdr:pic>
      <xdr:nvPicPr>
        <xdr:cNvPr id="258" name="Imagen 257" descr="Imagen de JOSE GUILLERMO CAHUE SALHUA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D8DE5C13-829D-BA46-9972-EB26074B1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1148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12700</xdr:colOff>
      <xdr:row>166</xdr:row>
      <xdr:rowOff>12700</xdr:rowOff>
    </xdr:to>
    <xdr:pic>
      <xdr:nvPicPr>
        <xdr:cNvPr id="259" name="Imagen 258">
          <a:extLst>
            <a:ext uri="{FF2B5EF4-FFF2-40B4-BE49-F238E27FC236}">
              <a16:creationId xmlns:a16="http://schemas.microsoft.com/office/drawing/2014/main" id="{E091AE90-DDC2-9C47-9021-39D6A6352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114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444500</xdr:colOff>
      <xdr:row>168</xdr:row>
      <xdr:rowOff>63500</xdr:rowOff>
    </xdr:to>
    <xdr:pic>
      <xdr:nvPicPr>
        <xdr:cNvPr id="260" name="Imagen 259" descr="Imagen de LOLO ARNOLD ZAA FERNÁNDEZ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B0CBC716-03A1-C248-8684-82562F1B8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1529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12700</xdr:colOff>
      <xdr:row>166</xdr:row>
      <xdr:rowOff>12700</xdr:rowOff>
    </xdr:to>
    <xdr:pic>
      <xdr:nvPicPr>
        <xdr:cNvPr id="261" name="Imagen 260">
          <a:extLst>
            <a:ext uri="{FF2B5EF4-FFF2-40B4-BE49-F238E27FC236}">
              <a16:creationId xmlns:a16="http://schemas.microsoft.com/office/drawing/2014/main" id="{509A976D-7F9F-1945-87C1-08E9B22C2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152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444500</xdr:colOff>
      <xdr:row>168</xdr:row>
      <xdr:rowOff>63500</xdr:rowOff>
    </xdr:to>
    <xdr:pic>
      <xdr:nvPicPr>
        <xdr:cNvPr id="262" name="Imagen 261" descr="Imagen de ENRIQUE ADAN CUARESMA APARICI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9581ED42-6DAF-7A41-BE51-67220805C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1910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12700</xdr:colOff>
      <xdr:row>166</xdr:row>
      <xdr:rowOff>12700</xdr:rowOff>
    </xdr:to>
    <xdr:pic>
      <xdr:nvPicPr>
        <xdr:cNvPr id="263" name="Imagen 262">
          <a:extLst>
            <a:ext uri="{FF2B5EF4-FFF2-40B4-BE49-F238E27FC236}">
              <a16:creationId xmlns:a16="http://schemas.microsoft.com/office/drawing/2014/main" id="{154F7072-8747-844C-8DA3-E14D00953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191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37</xdr:row>
      <xdr:rowOff>0</xdr:rowOff>
    </xdr:from>
    <xdr:ext cx="203200" cy="203200"/>
    <xdr:pic>
      <xdr:nvPicPr>
        <xdr:cNvPr id="280" name="Imagen 279" descr="HABILIDADES BLANDAS - SERGIO SUAREZ.docx">
          <a:extLst>
            <a:ext uri="{FF2B5EF4-FFF2-40B4-BE49-F238E27FC236}">
              <a16:creationId xmlns:a16="http://schemas.microsoft.com/office/drawing/2014/main" id="{786BF370-DC13-204F-8BDA-B185A8917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7048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39</xdr:row>
      <xdr:rowOff>0</xdr:rowOff>
    </xdr:from>
    <xdr:ext cx="203200" cy="203200"/>
    <xdr:pic>
      <xdr:nvPicPr>
        <xdr:cNvPr id="281" name="Imagen 280" descr="Chávez Barrios     2020 Grupo 01.pdf">
          <a:extLst>
            <a:ext uri="{FF2B5EF4-FFF2-40B4-BE49-F238E27FC236}">
              <a16:creationId xmlns:a16="http://schemas.microsoft.com/office/drawing/2014/main" id="{D3478183-1B6B-2744-A1B8-B62C20BF8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7429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41</xdr:row>
      <xdr:rowOff>0</xdr:rowOff>
    </xdr:from>
    <xdr:ext cx="203200" cy="203200"/>
    <xdr:pic>
      <xdr:nvPicPr>
        <xdr:cNvPr id="282" name="Imagen 281" descr="IISI-P1-A2-GX-Apellido-2020-1.pdf.docx">
          <a:extLst>
            <a:ext uri="{FF2B5EF4-FFF2-40B4-BE49-F238E27FC236}">
              <a16:creationId xmlns:a16="http://schemas.microsoft.com/office/drawing/2014/main" id="{C904071E-B1E8-8345-87BC-8BC62C713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7810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43</xdr:row>
      <xdr:rowOff>0</xdr:rowOff>
    </xdr:from>
    <xdr:ext cx="203200" cy="203200"/>
    <xdr:pic>
      <xdr:nvPicPr>
        <xdr:cNvPr id="283" name="Imagen 282" descr="Análisis de las habilidades blandas requeridas para el futuro.docx">
          <a:extLst>
            <a:ext uri="{FF2B5EF4-FFF2-40B4-BE49-F238E27FC236}">
              <a16:creationId xmlns:a16="http://schemas.microsoft.com/office/drawing/2014/main" id="{EDF5E12F-8D77-FE4C-9716-01D9B2BB6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8191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45</xdr:row>
      <xdr:rowOff>0</xdr:rowOff>
    </xdr:from>
    <xdr:ext cx="203200" cy="203200"/>
    <xdr:pic>
      <xdr:nvPicPr>
        <xdr:cNvPr id="284" name="Imagen 283" descr="Breve ensayo sobre las habilidades blandas - Joseph Ordoñez.pdf">
          <a:extLst>
            <a:ext uri="{FF2B5EF4-FFF2-40B4-BE49-F238E27FC236}">
              <a16:creationId xmlns:a16="http://schemas.microsoft.com/office/drawing/2014/main" id="{1885EE53-2632-464B-99DB-0246DBA82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8572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47</xdr:row>
      <xdr:rowOff>0</xdr:rowOff>
    </xdr:from>
    <xdr:ext cx="203200" cy="203200"/>
    <xdr:pic>
      <xdr:nvPicPr>
        <xdr:cNvPr id="285" name="Imagen 284" descr="IISI-P1-A2-GX-condori holgado-2019-1.docx">
          <a:extLst>
            <a:ext uri="{FF2B5EF4-FFF2-40B4-BE49-F238E27FC236}">
              <a16:creationId xmlns:a16="http://schemas.microsoft.com/office/drawing/2014/main" id="{C61D7615-3DDA-EA47-AA49-A6F5BA5E4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8953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49</xdr:row>
      <xdr:rowOff>0</xdr:rowOff>
    </xdr:from>
    <xdr:ext cx="203200" cy="203200"/>
    <xdr:pic>
      <xdr:nvPicPr>
        <xdr:cNvPr id="286" name="Imagen 285" descr="IISI-P1-A2-G1-ALVAREZ TINAJEROS-2020-1.docx">
          <a:extLst>
            <a:ext uri="{FF2B5EF4-FFF2-40B4-BE49-F238E27FC236}">
              <a16:creationId xmlns:a16="http://schemas.microsoft.com/office/drawing/2014/main" id="{4A2D6852-62B6-F54A-BDA8-BC997A212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9334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51</xdr:row>
      <xdr:rowOff>0</xdr:rowOff>
    </xdr:from>
    <xdr:ext cx="203200" cy="203200"/>
    <xdr:pic>
      <xdr:nvPicPr>
        <xdr:cNvPr id="287" name="Imagen 286" descr="IISI-P1-A2-G1-Liñán-2020-1.pdf">
          <a:extLst>
            <a:ext uri="{FF2B5EF4-FFF2-40B4-BE49-F238E27FC236}">
              <a16:creationId xmlns:a16="http://schemas.microsoft.com/office/drawing/2014/main" id="{1656A017-6DE3-1F42-A33A-F57877CDE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9715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53</xdr:row>
      <xdr:rowOff>0</xdr:rowOff>
    </xdr:from>
    <xdr:ext cx="203200" cy="203200"/>
    <xdr:pic>
      <xdr:nvPicPr>
        <xdr:cNvPr id="288" name="Imagen 287" descr="Ensayo Habilidades Blandas.docx">
          <a:extLst>
            <a:ext uri="{FF2B5EF4-FFF2-40B4-BE49-F238E27FC236}">
              <a16:creationId xmlns:a16="http://schemas.microsoft.com/office/drawing/2014/main" id="{474C2F4E-B1A5-A344-9143-ED95B39D7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10096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55</xdr:row>
      <xdr:rowOff>0</xdr:rowOff>
    </xdr:from>
    <xdr:ext cx="203200" cy="203200"/>
    <xdr:pic>
      <xdr:nvPicPr>
        <xdr:cNvPr id="289" name="Imagen 288" descr="IISI-P1-A2-G1-Huaman-Valencia-2020-1.pdf">
          <a:extLst>
            <a:ext uri="{FF2B5EF4-FFF2-40B4-BE49-F238E27FC236}">
              <a16:creationId xmlns:a16="http://schemas.microsoft.com/office/drawing/2014/main" id="{D152DD61-73D9-3742-8A71-183EE9902A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10477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57</xdr:row>
      <xdr:rowOff>0</xdr:rowOff>
    </xdr:from>
    <xdr:ext cx="203200" cy="203200"/>
    <xdr:pic>
      <xdr:nvPicPr>
        <xdr:cNvPr id="290" name="Imagen 289" descr="IISI-P1-A2-G1-BERLANGA-2020-1.docx">
          <a:extLst>
            <a:ext uri="{FF2B5EF4-FFF2-40B4-BE49-F238E27FC236}">
              <a16:creationId xmlns:a16="http://schemas.microsoft.com/office/drawing/2014/main" id="{6984DA68-5F0F-F944-A513-6C87980BD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10858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59</xdr:row>
      <xdr:rowOff>0</xdr:rowOff>
    </xdr:from>
    <xdr:ext cx="203200" cy="203200"/>
    <xdr:pic>
      <xdr:nvPicPr>
        <xdr:cNvPr id="291" name="Imagen 290" descr="IISI-P1-A2-GX-CERVANTES-2020-1.pdf">
          <a:extLst>
            <a:ext uri="{FF2B5EF4-FFF2-40B4-BE49-F238E27FC236}">
              <a16:creationId xmlns:a16="http://schemas.microsoft.com/office/drawing/2014/main" id="{C724E460-43C3-2C40-9F62-DAF808CFF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11239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61</xdr:row>
      <xdr:rowOff>0</xdr:rowOff>
    </xdr:from>
    <xdr:ext cx="203200" cy="203200"/>
    <xdr:pic>
      <xdr:nvPicPr>
        <xdr:cNvPr id="292" name="Imagen 291" descr="IISI-P1-A2-GX-Paredes-2020-1.docx">
          <a:extLst>
            <a:ext uri="{FF2B5EF4-FFF2-40B4-BE49-F238E27FC236}">
              <a16:creationId xmlns:a16="http://schemas.microsoft.com/office/drawing/2014/main" id="{C0353781-692B-CA45-90D2-7DE9DCBD4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11620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63</xdr:row>
      <xdr:rowOff>0</xdr:rowOff>
    </xdr:from>
    <xdr:ext cx="203200" cy="203200"/>
    <xdr:pic>
      <xdr:nvPicPr>
        <xdr:cNvPr id="293" name="Imagen 292" descr="Documento.pdf">
          <a:extLst>
            <a:ext uri="{FF2B5EF4-FFF2-40B4-BE49-F238E27FC236}">
              <a16:creationId xmlns:a16="http://schemas.microsoft.com/office/drawing/2014/main" id="{9F479913-4602-5849-83A6-7226A62DF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12001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65</xdr:row>
      <xdr:rowOff>0</xdr:rowOff>
    </xdr:from>
    <xdr:ext cx="203200" cy="203200"/>
    <xdr:pic>
      <xdr:nvPicPr>
        <xdr:cNvPr id="294" name="Imagen 293" descr="IISI-P1-A2-G3-Castillo Mayta-2020-11.pdf">
          <a:extLst>
            <a:ext uri="{FF2B5EF4-FFF2-40B4-BE49-F238E27FC236}">
              <a16:creationId xmlns:a16="http://schemas.microsoft.com/office/drawing/2014/main" id="{D2B44AAD-F77E-AF44-B013-B965B0948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12382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67</xdr:row>
      <xdr:rowOff>0</xdr:rowOff>
    </xdr:from>
    <xdr:ext cx="203200" cy="203200"/>
    <xdr:pic>
      <xdr:nvPicPr>
        <xdr:cNvPr id="295" name="Imagen 294" descr="Habilidades blandas.docx">
          <a:extLst>
            <a:ext uri="{FF2B5EF4-FFF2-40B4-BE49-F238E27FC236}">
              <a16:creationId xmlns:a16="http://schemas.microsoft.com/office/drawing/2014/main" id="{8A1AA20F-3EF8-234E-B68E-31ADC1472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12763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69</xdr:row>
      <xdr:rowOff>0</xdr:rowOff>
    </xdr:from>
    <xdr:ext cx="203200" cy="203200"/>
    <xdr:pic>
      <xdr:nvPicPr>
        <xdr:cNvPr id="296" name="Imagen 295" descr="IISI-P1-A2-GX-Vizcarra-2020-1.pdf.docx">
          <a:extLst>
            <a:ext uri="{FF2B5EF4-FFF2-40B4-BE49-F238E27FC236}">
              <a16:creationId xmlns:a16="http://schemas.microsoft.com/office/drawing/2014/main" id="{A7677187-1EA1-6445-8B32-10FF11AC8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13144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71</xdr:row>
      <xdr:rowOff>0</xdr:rowOff>
    </xdr:from>
    <xdr:ext cx="203200" cy="203200"/>
    <xdr:pic>
      <xdr:nvPicPr>
        <xdr:cNvPr id="297" name="Imagen 296" descr="HABILIDADES BLANDAS.docx">
          <a:extLst>
            <a:ext uri="{FF2B5EF4-FFF2-40B4-BE49-F238E27FC236}">
              <a16:creationId xmlns:a16="http://schemas.microsoft.com/office/drawing/2014/main" id="{AC0DDEE2-FD00-2145-A268-8035653A7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13525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73</xdr:row>
      <xdr:rowOff>0</xdr:rowOff>
    </xdr:from>
    <xdr:ext cx="203200" cy="203200"/>
    <xdr:pic>
      <xdr:nvPicPr>
        <xdr:cNvPr id="298" name="Imagen 297" descr="IISI-P1-A2-G3-Alvaro_Sanchez-2019-1.pdf">
          <a:extLst>
            <a:ext uri="{FF2B5EF4-FFF2-40B4-BE49-F238E27FC236}">
              <a16:creationId xmlns:a16="http://schemas.microsoft.com/office/drawing/2014/main" id="{CAB3228C-3185-0E46-968B-161CD22FE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13906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75</xdr:row>
      <xdr:rowOff>0</xdr:rowOff>
    </xdr:from>
    <xdr:ext cx="203200" cy="203200"/>
    <xdr:pic>
      <xdr:nvPicPr>
        <xdr:cNvPr id="299" name="Imagen 298" descr="IISI-P1-A2-GX-DiazRuiz-2020-1.pdf">
          <a:extLst>
            <a:ext uri="{FF2B5EF4-FFF2-40B4-BE49-F238E27FC236}">
              <a16:creationId xmlns:a16="http://schemas.microsoft.com/office/drawing/2014/main" id="{A9FD27A8-5AF2-8C4F-8087-65181008D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14287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77</xdr:row>
      <xdr:rowOff>0</xdr:rowOff>
    </xdr:from>
    <xdr:ext cx="203200" cy="203200"/>
    <xdr:pic>
      <xdr:nvPicPr>
        <xdr:cNvPr id="300" name="Imagen 299" descr="IISI-P1-A2-G4-Lipa-2020-1 .pdf">
          <a:extLst>
            <a:ext uri="{FF2B5EF4-FFF2-40B4-BE49-F238E27FC236}">
              <a16:creationId xmlns:a16="http://schemas.microsoft.com/office/drawing/2014/main" id="{E9524626-745E-084A-9ECE-2B169B22B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14668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80</xdr:row>
      <xdr:rowOff>0</xdr:rowOff>
    </xdr:from>
    <xdr:ext cx="203200" cy="203200"/>
    <xdr:pic>
      <xdr:nvPicPr>
        <xdr:cNvPr id="301" name="Imagen 300" descr="trabajo de iisi grupo 4 pardo luque.rtf">
          <a:extLst>
            <a:ext uri="{FF2B5EF4-FFF2-40B4-BE49-F238E27FC236}">
              <a16:creationId xmlns:a16="http://schemas.microsoft.com/office/drawing/2014/main" id="{DEF37CB8-B3BA-6644-9D2B-5C0D8409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1524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83</xdr:row>
      <xdr:rowOff>0</xdr:rowOff>
    </xdr:from>
    <xdr:ext cx="203200" cy="203200"/>
    <xdr:pic>
      <xdr:nvPicPr>
        <xdr:cNvPr id="302" name="Imagen 301" descr="IISI-P1-A2-G4-ccama-2020-1.docx">
          <a:extLst>
            <a:ext uri="{FF2B5EF4-FFF2-40B4-BE49-F238E27FC236}">
              <a16:creationId xmlns:a16="http://schemas.microsoft.com/office/drawing/2014/main" id="{61C26A5F-22E2-5E4C-AAD3-72E05D0E0B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15811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86</xdr:row>
      <xdr:rowOff>0</xdr:rowOff>
    </xdr:from>
    <xdr:ext cx="203200" cy="203200"/>
    <xdr:pic>
      <xdr:nvPicPr>
        <xdr:cNvPr id="303" name="Imagen 302" descr="Habilidades Blandas.docx">
          <a:extLst>
            <a:ext uri="{FF2B5EF4-FFF2-40B4-BE49-F238E27FC236}">
              <a16:creationId xmlns:a16="http://schemas.microsoft.com/office/drawing/2014/main" id="{9EC3549D-D13F-4642-B308-CC1BD96ED6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16383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89</xdr:row>
      <xdr:rowOff>0</xdr:rowOff>
    </xdr:from>
    <xdr:ext cx="203200" cy="203200"/>
    <xdr:pic>
      <xdr:nvPicPr>
        <xdr:cNvPr id="304" name="Imagen 303" descr="IISI-P1-A2-GX-Vilca-2020-1.docx">
          <a:extLst>
            <a:ext uri="{FF2B5EF4-FFF2-40B4-BE49-F238E27FC236}">
              <a16:creationId xmlns:a16="http://schemas.microsoft.com/office/drawing/2014/main" id="{EB3F2EEE-F98D-0142-ACF7-77E85BB1D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16954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91</xdr:row>
      <xdr:rowOff>0</xdr:rowOff>
    </xdr:from>
    <xdr:ext cx="203200" cy="203200"/>
    <xdr:pic>
      <xdr:nvPicPr>
        <xdr:cNvPr id="305" name="Imagen 304" descr="IISI-SerranopilcoAlejandro-2020-1.pdf.docx">
          <a:extLst>
            <a:ext uri="{FF2B5EF4-FFF2-40B4-BE49-F238E27FC236}">
              <a16:creationId xmlns:a16="http://schemas.microsoft.com/office/drawing/2014/main" id="{5B47AD6A-1940-9349-BE81-10AEE9B2B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17335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93</xdr:row>
      <xdr:rowOff>0</xdr:rowOff>
    </xdr:from>
    <xdr:ext cx="203200" cy="203200"/>
    <xdr:pic>
      <xdr:nvPicPr>
        <xdr:cNvPr id="306" name="Imagen 305" descr="IISI-P1-A2-G2-DELCARPIO-2020-1.docx">
          <a:extLst>
            <a:ext uri="{FF2B5EF4-FFF2-40B4-BE49-F238E27FC236}">
              <a16:creationId xmlns:a16="http://schemas.microsoft.com/office/drawing/2014/main" id="{6BA6CAFE-78FC-6F46-B0E7-839302677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17716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95</xdr:row>
      <xdr:rowOff>0</xdr:rowOff>
    </xdr:from>
    <xdr:ext cx="203200" cy="203200"/>
    <xdr:pic>
      <xdr:nvPicPr>
        <xdr:cNvPr id="307" name="Imagen 306" descr="Habilidades Blandas.docx">
          <a:extLst>
            <a:ext uri="{FF2B5EF4-FFF2-40B4-BE49-F238E27FC236}">
              <a16:creationId xmlns:a16="http://schemas.microsoft.com/office/drawing/2014/main" id="{62C1711B-D51E-CA4C-8382-BE0F5AC3A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18097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97</xdr:row>
      <xdr:rowOff>0</xdr:rowOff>
    </xdr:from>
    <xdr:ext cx="203200" cy="203200"/>
    <xdr:pic>
      <xdr:nvPicPr>
        <xdr:cNvPr id="308" name="Imagen 307" descr="IISI-P1-A2-G2-PerezGaldos-2020-1.pdf">
          <a:extLst>
            <a:ext uri="{FF2B5EF4-FFF2-40B4-BE49-F238E27FC236}">
              <a16:creationId xmlns:a16="http://schemas.microsoft.com/office/drawing/2014/main" id="{F1B92A24-8D34-B446-A3C6-0694131B3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18478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99</xdr:row>
      <xdr:rowOff>0</xdr:rowOff>
    </xdr:from>
    <xdr:ext cx="203200" cy="203200"/>
    <xdr:pic>
      <xdr:nvPicPr>
        <xdr:cNvPr id="309" name="Imagen 308" descr="Diego Seminario ensayo habilidades blandas.docx">
          <a:extLst>
            <a:ext uri="{FF2B5EF4-FFF2-40B4-BE49-F238E27FC236}">
              <a16:creationId xmlns:a16="http://schemas.microsoft.com/office/drawing/2014/main" id="{646636BA-6F5D-CA44-AC15-BFAD3720B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18859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102</xdr:row>
      <xdr:rowOff>0</xdr:rowOff>
    </xdr:from>
    <xdr:ext cx="203200" cy="203200"/>
    <xdr:pic>
      <xdr:nvPicPr>
        <xdr:cNvPr id="310" name="Imagen 309" descr="IISI-P1-A2-G1-CHAVEZSALAS-2020-1.pdf">
          <a:extLst>
            <a:ext uri="{FF2B5EF4-FFF2-40B4-BE49-F238E27FC236}">
              <a16:creationId xmlns:a16="http://schemas.microsoft.com/office/drawing/2014/main" id="{2F4B7299-C227-D64E-8EA7-7EADDE2FF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19431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104</xdr:row>
      <xdr:rowOff>0</xdr:rowOff>
    </xdr:from>
    <xdr:ext cx="203200" cy="203200"/>
    <xdr:pic>
      <xdr:nvPicPr>
        <xdr:cNvPr id="311" name="Imagen 310" descr="IISI-P1-A2-G1-PINTOHERENCIA-2020-1.pdf">
          <a:extLst>
            <a:ext uri="{FF2B5EF4-FFF2-40B4-BE49-F238E27FC236}">
              <a16:creationId xmlns:a16="http://schemas.microsoft.com/office/drawing/2014/main" id="{3F9091A0-7C8C-5B41-8885-ED1E266E4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1981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106</xdr:row>
      <xdr:rowOff>0</xdr:rowOff>
    </xdr:from>
    <xdr:ext cx="203200" cy="203200"/>
    <xdr:pic>
      <xdr:nvPicPr>
        <xdr:cNvPr id="312" name="Imagen 311" descr="HABILIDADES BLANDAS CONCEPTO Y EJEMPLOS.....docx">
          <a:extLst>
            <a:ext uri="{FF2B5EF4-FFF2-40B4-BE49-F238E27FC236}">
              <a16:creationId xmlns:a16="http://schemas.microsoft.com/office/drawing/2014/main" id="{065B52CB-DA82-524C-9542-DFBA0D75A7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20193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108</xdr:row>
      <xdr:rowOff>0</xdr:rowOff>
    </xdr:from>
    <xdr:ext cx="203200" cy="203200"/>
    <xdr:pic>
      <xdr:nvPicPr>
        <xdr:cNvPr id="313" name="Imagen 312" descr="Ensayo de Habilidades Blandas.docx">
          <a:extLst>
            <a:ext uri="{FF2B5EF4-FFF2-40B4-BE49-F238E27FC236}">
              <a16:creationId xmlns:a16="http://schemas.microsoft.com/office/drawing/2014/main" id="{8F8FDE29-5D09-FE4C-B245-016716A1D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2057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111</xdr:row>
      <xdr:rowOff>0</xdr:rowOff>
    </xdr:from>
    <xdr:ext cx="203200" cy="203200"/>
    <xdr:pic>
      <xdr:nvPicPr>
        <xdr:cNvPr id="314" name="Imagen 313" descr="IISI-P1-A2-GX-Salinas-2020-1.pdf">
          <a:extLst>
            <a:ext uri="{FF2B5EF4-FFF2-40B4-BE49-F238E27FC236}">
              <a16:creationId xmlns:a16="http://schemas.microsoft.com/office/drawing/2014/main" id="{8638423C-61ED-9046-9E4E-768B1057D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21145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114</xdr:row>
      <xdr:rowOff>0</xdr:rowOff>
    </xdr:from>
    <xdr:ext cx="203200" cy="203200"/>
    <xdr:pic>
      <xdr:nvPicPr>
        <xdr:cNvPr id="315" name="Imagen 314" descr="tarea  de IISI 2.docx">
          <a:extLst>
            <a:ext uri="{FF2B5EF4-FFF2-40B4-BE49-F238E27FC236}">
              <a16:creationId xmlns:a16="http://schemas.microsoft.com/office/drawing/2014/main" id="{B8F4F3DD-6C7D-9841-B7F0-6F395EEA1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21717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117</xdr:row>
      <xdr:rowOff>0</xdr:rowOff>
    </xdr:from>
    <xdr:ext cx="203200" cy="203200"/>
    <xdr:pic>
      <xdr:nvPicPr>
        <xdr:cNvPr id="316" name="Imagen 315" descr="Habilidades Blandas (1).docx">
          <a:extLst>
            <a:ext uri="{FF2B5EF4-FFF2-40B4-BE49-F238E27FC236}">
              <a16:creationId xmlns:a16="http://schemas.microsoft.com/office/drawing/2014/main" id="{29190D94-5039-EF4B-9807-8A39D39342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22288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119</xdr:row>
      <xdr:rowOff>0</xdr:rowOff>
    </xdr:from>
    <xdr:ext cx="203200" cy="203200"/>
    <xdr:pic>
      <xdr:nvPicPr>
        <xdr:cNvPr id="317" name="Imagen 316" descr="Habilidades Blandas.docx">
          <a:extLst>
            <a:ext uri="{FF2B5EF4-FFF2-40B4-BE49-F238E27FC236}">
              <a16:creationId xmlns:a16="http://schemas.microsoft.com/office/drawing/2014/main" id="{B19EBAB2-7187-9045-872F-7939FE0DB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22669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121</xdr:row>
      <xdr:rowOff>0</xdr:rowOff>
    </xdr:from>
    <xdr:ext cx="203200" cy="203200"/>
    <xdr:pic>
      <xdr:nvPicPr>
        <xdr:cNvPr id="318" name="Imagen 317" descr="Habilidades blandas.docx">
          <a:extLst>
            <a:ext uri="{FF2B5EF4-FFF2-40B4-BE49-F238E27FC236}">
              <a16:creationId xmlns:a16="http://schemas.microsoft.com/office/drawing/2014/main" id="{59EB33A5-8688-C746-8AB8-82DBB3A4C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23050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124</xdr:row>
      <xdr:rowOff>0</xdr:rowOff>
    </xdr:from>
    <xdr:ext cx="203200" cy="203200"/>
    <xdr:pic>
      <xdr:nvPicPr>
        <xdr:cNvPr id="319" name="Imagen 318" descr="IISI-P1-A2-G3-TERRAZAS-2020-1.pdf">
          <a:extLst>
            <a:ext uri="{FF2B5EF4-FFF2-40B4-BE49-F238E27FC236}">
              <a16:creationId xmlns:a16="http://schemas.microsoft.com/office/drawing/2014/main" id="{DC6EC79C-C5DF-E54C-8805-54B21F8A2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2362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126</xdr:row>
      <xdr:rowOff>0</xdr:rowOff>
    </xdr:from>
    <xdr:ext cx="203200" cy="203200"/>
    <xdr:pic>
      <xdr:nvPicPr>
        <xdr:cNvPr id="320" name="Imagen 319" descr="Habilidades Blandas.docx">
          <a:extLst>
            <a:ext uri="{FF2B5EF4-FFF2-40B4-BE49-F238E27FC236}">
              <a16:creationId xmlns:a16="http://schemas.microsoft.com/office/drawing/2014/main" id="{B6F505C5-6CB7-4F40-8223-B70E02C60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24003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129</xdr:row>
      <xdr:rowOff>0</xdr:rowOff>
    </xdr:from>
    <xdr:ext cx="203200" cy="203200"/>
    <xdr:pic>
      <xdr:nvPicPr>
        <xdr:cNvPr id="321" name="Imagen 320" descr="Documento sin título (2).docx">
          <a:extLst>
            <a:ext uri="{FF2B5EF4-FFF2-40B4-BE49-F238E27FC236}">
              <a16:creationId xmlns:a16="http://schemas.microsoft.com/office/drawing/2014/main" id="{FE93BF9A-1165-8C49-951A-33F95B4FB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24574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134</xdr:row>
      <xdr:rowOff>0</xdr:rowOff>
    </xdr:from>
    <xdr:ext cx="203200" cy="203200"/>
    <xdr:pic>
      <xdr:nvPicPr>
        <xdr:cNvPr id="322" name="Imagen 321" descr="IISI-P1-A2-G3-MamaniArce-2020-1.pdf">
          <a:extLst>
            <a:ext uri="{FF2B5EF4-FFF2-40B4-BE49-F238E27FC236}">
              <a16:creationId xmlns:a16="http://schemas.microsoft.com/office/drawing/2014/main" id="{5D360FF2-C144-634F-899A-372C50527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25527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136</xdr:row>
      <xdr:rowOff>0</xdr:rowOff>
    </xdr:from>
    <xdr:ext cx="203200" cy="203200"/>
    <xdr:pic>
      <xdr:nvPicPr>
        <xdr:cNvPr id="323" name="Imagen 322" descr="Habilidades blandas.pdf">
          <a:extLst>
            <a:ext uri="{FF2B5EF4-FFF2-40B4-BE49-F238E27FC236}">
              <a16:creationId xmlns:a16="http://schemas.microsoft.com/office/drawing/2014/main" id="{BE0A5B54-FB7B-194E-9B23-4958CE607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2590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139</xdr:row>
      <xdr:rowOff>0</xdr:rowOff>
    </xdr:from>
    <xdr:ext cx="203200" cy="203200"/>
    <xdr:pic>
      <xdr:nvPicPr>
        <xdr:cNvPr id="324" name="Imagen 323" descr="ENSAYO IISI GRUPO 05_08 CHRISTOPHER CRUZ HERRERA.docx">
          <a:extLst>
            <a:ext uri="{FF2B5EF4-FFF2-40B4-BE49-F238E27FC236}">
              <a16:creationId xmlns:a16="http://schemas.microsoft.com/office/drawing/2014/main" id="{E141F455-3945-9549-8C22-59BFC9B50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26479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141</xdr:row>
      <xdr:rowOff>0</xdr:rowOff>
    </xdr:from>
    <xdr:ext cx="203200" cy="203200"/>
    <xdr:pic>
      <xdr:nvPicPr>
        <xdr:cNvPr id="325" name="Imagen 324" descr="habilidades blandas trabajo.docx">
          <a:extLst>
            <a:ext uri="{FF2B5EF4-FFF2-40B4-BE49-F238E27FC236}">
              <a16:creationId xmlns:a16="http://schemas.microsoft.com/office/drawing/2014/main" id="{C77BE29E-E765-CA48-B541-EBF674478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26860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144</xdr:row>
      <xdr:rowOff>0</xdr:rowOff>
    </xdr:from>
    <xdr:ext cx="203200" cy="203200"/>
    <xdr:pic>
      <xdr:nvPicPr>
        <xdr:cNvPr id="326" name="Imagen 325" descr="IISI-P1-A2-GX-Salas-2020-1.pdf">
          <a:extLst>
            <a:ext uri="{FF2B5EF4-FFF2-40B4-BE49-F238E27FC236}">
              <a16:creationId xmlns:a16="http://schemas.microsoft.com/office/drawing/2014/main" id="{171B3D6C-5859-F349-A19B-DA917E95E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2743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37</xdr:row>
      <xdr:rowOff>0</xdr:rowOff>
    </xdr:from>
    <xdr:ext cx="203200" cy="203200"/>
    <xdr:pic>
      <xdr:nvPicPr>
        <xdr:cNvPr id="338" name="Imagen 337" descr="IISI-P1-A2-G4-AMEZQUITA_SOTO-2020-1.pdf">
          <a:extLst>
            <a:ext uri="{FF2B5EF4-FFF2-40B4-BE49-F238E27FC236}">
              <a16:creationId xmlns:a16="http://schemas.microsoft.com/office/drawing/2014/main" id="{0D84AD95-CD1D-1B40-89B6-C40A493C0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8500" y="6477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38</xdr:row>
      <xdr:rowOff>0</xdr:rowOff>
    </xdr:from>
    <xdr:ext cx="203200" cy="203200"/>
    <xdr:pic>
      <xdr:nvPicPr>
        <xdr:cNvPr id="339" name="Imagen 338" descr="Habilidades blandas.docx">
          <a:extLst>
            <a:ext uri="{FF2B5EF4-FFF2-40B4-BE49-F238E27FC236}">
              <a16:creationId xmlns:a16="http://schemas.microsoft.com/office/drawing/2014/main" id="{E0DA11C5-C1C2-4344-86C3-123D65BDF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8500" y="6286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40</xdr:row>
      <xdr:rowOff>0</xdr:rowOff>
    </xdr:from>
    <xdr:ext cx="203200" cy="203200"/>
    <xdr:pic>
      <xdr:nvPicPr>
        <xdr:cNvPr id="340" name="Imagen 339" descr="tarea.docx">
          <a:extLst>
            <a:ext uri="{FF2B5EF4-FFF2-40B4-BE49-F238E27FC236}">
              <a16:creationId xmlns:a16="http://schemas.microsoft.com/office/drawing/2014/main" id="{F0C5C131-5264-7C40-81B0-C7E7339CD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8500" y="6667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39</xdr:row>
      <xdr:rowOff>0</xdr:rowOff>
    </xdr:from>
    <xdr:ext cx="203200" cy="203200"/>
    <xdr:pic>
      <xdr:nvPicPr>
        <xdr:cNvPr id="341" name="Imagen 340" descr="IISI-P1-A2-G4-AMEZQUITA_SOTO-2020-1.pdf">
          <a:extLst>
            <a:ext uri="{FF2B5EF4-FFF2-40B4-BE49-F238E27FC236}">
              <a16:creationId xmlns:a16="http://schemas.microsoft.com/office/drawing/2014/main" id="{20E1F163-9918-6D4C-A2B8-7C7F96004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8500" y="6477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41</xdr:row>
      <xdr:rowOff>0</xdr:rowOff>
    </xdr:from>
    <xdr:ext cx="203200" cy="203200"/>
    <xdr:pic>
      <xdr:nvPicPr>
        <xdr:cNvPr id="342" name="Imagen 341" descr="Habilidades blandas.docx">
          <a:extLst>
            <a:ext uri="{FF2B5EF4-FFF2-40B4-BE49-F238E27FC236}">
              <a16:creationId xmlns:a16="http://schemas.microsoft.com/office/drawing/2014/main" id="{81B6476A-083E-1047-92B0-B7AD841817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8500" y="685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41</xdr:row>
      <xdr:rowOff>0</xdr:rowOff>
    </xdr:from>
    <xdr:ext cx="203200" cy="203200"/>
    <xdr:pic>
      <xdr:nvPicPr>
        <xdr:cNvPr id="343" name="Imagen 342" descr="Habilidades blandas.docx">
          <a:extLst>
            <a:ext uri="{FF2B5EF4-FFF2-40B4-BE49-F238E27FC236}">
              <a16:creationId xmlns:a16="http://schemas.microsoft.com/office/drawing/2014/main" id="{06177E05-70A1-A44E-8DC3-C414DEC35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8500" y="6286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43</xdr:row>
      <xdr:rowOff>0</xdr:rowOff>
    </xdr:from>
    <xdr:ext cx="203200" cy="203200"/>
    <xdr:pic>
      <xdr:nvPicPr>
        <xdr:cNvPr id="344" name="Imagen 343" descr="tarea.docx">
          <a:extLst>
            <a:ext uri="{FF2B5EF4-FFF2-40B4-BE49-F238E27FC236}">
              <a16:creationId xmlns:a16="http://schemas.microsoft.com/office/drawing/2014/main" id="{B6973F07-F6BF-5840-9BA2-0BCCDEB10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8500" y="6667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42</xdr:row>
      <xdr:rowOff>0</xdr:rowOff>
    </xdr:from>
    <xdr:ext cx="203200" cy="203200"/>
    <xdr:pic>
      <xdr:nvPicPr>
        <xdr:cNvPr id="345" name="Imagen 344" descr="IISI-P1-A2-G4-AMEZQUITA_SOTO-2020-1.pdf">
          <a:extLst>
            <a:ext uri="{FF2B5EF4-FFF2-40B4-BE49-F238E27FC236}">
              <a16:creationId xmlns:a16="http://schemas.microsoft.com/office/drawing/2014/main" id="{124F1AEA-7FB9-7E48-BE71-942034BF79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8500" y="6477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44</xdr:row>
      <xdr:rowOff>0</xdr:rowOff>
    </xdr:from>
    <xdr:ext cx="203200" cy="203200"/>
    <xdr:pic>
      <xdr:nvPicPr>
        <xdr:cNvPr id="346" name="Imagen 345" descr="Habilidades blandas.docx">
          <a:extLst>
            <a:ext uri="{FF2B5EF4-FFF2-40B4-BE49-F238E27FC236}">
              <a16:creationId xmlns:a16="http://schemas.microsoft.com/office/drawing/2014/main" id="{206D76D8-40AC-054D-A2E0-D1C641ABB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8500" y="685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39</xdr:row>
      <xdr:rowOff>0</xdr:rowOff>
    </xdr:from>
    <xdr:ext cx="203200" cy="203200"/>
    <xdr:pic>
      <xdr:nvPicPr>
        <xdr:cNvPr id="367" name="Imagen 366" descr="Chávez Barrios     2020 Grupo 01.pdf">
          <a:extLst>
            <a:ext uri="{FF2B5EF4-FFF2-40B4-BE49-F238E27FC236}">
              <a16:creationId xmlns:a16="http://schemas.microsoft.com/office/drawing/2014/main" id="{0586CEB8-488E-8440-886B-C1B67E774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7429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41</xdr:row>
      <xdr:rowOff>0</xdr:rowOff>
    </xdr:from>
    <xdr:ext cx="203200" cy="203200"/>
    <xdr:pic>
      <xdr:nvPicPr>
        <xdr:cNvPr id="368" name="Imagen 367" descr="IISI-P1-A2-GX-Apellido-2020-1.pdf.docx">
          <a:extLst>
            <a:ext uri="{FF2B5EF4-FFF2-40B4-BE49-F238E27FC236}">
              <a16:creationId xmlns:a16="http://schemas.microsoft.com/office/drawing/2014/main" id="{75EBAEF5-40FC-D344-AAE2-FAB4ADF16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7810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43</xdr:row>
      <xdr:rowOff>0</xdr:rowOff>
    </xdr:from>
    <xdr:ext cx="203200" cy="203200"/>
    <xdr:pic>
      <xdr:nvPicPr>
        <xdr:cNvPr id="369" name="Imagen 368" descr="Análisis de las habilidades blandas requeridas para el futuro.docx">
          <a:extLst>
            <a:ext uri="{FF2B5EF4-FFF2-40B4-BE49-F238E27FC236}">
              <a16:creationId xmlns:a16="http://schemas.microsoft.com/office/drawing/2014/main" id="{0992DB10-62CD-1D49-BB32-6CCA7A539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8191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45</xdr:row>
      <xdr:rowOff>0</xdr:rowOff>
    </xdr:from>
    <xdr:ext cx="203200" cy="203200"/>
    <xdr:pic>
      <xdr:nvPicPr>
        <xdr:cNvPr id="370" name="Imagen 369" descr="Breve ensayo sobre las habilidades blandas - Joseph Ordoñez.pdf">
          <a:extLst>
            <a:ext uri="{FF2B5EF4-FFF2-40B4-BE49-F238E27FC236}">
              <a16:creationId xmlns:a16="http://schemas.microsoft.com/office/drawing/2014/main" id="{6B2F086F-EC02-E84A-8531-3158273B5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8572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47</xdr:row>
      <xdr:rowOff>0</xdr:rowOff>
    </xdr:from>
    <xdr:ext cx="203200" cy="203200"/>
    <xdr:pic>
      <xdr:nvPicPr>
        <xdr:cNvPr id="371" name="Imagen 370" descr="IISI-P1-A2-GX-condori holgado-2019-1.docx">
          <a:extLst>
            <a:ext uri="{FF2B5EF4-FFF2-40B4-BE49-F238E27FC236}">
              <a16:creationId xmlns:a16="http://schemas.microsoft.com/office/drawing/2014/main" id="{CBC3F6C0-F6EB-E24E-91AB-F05079D9B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8953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49</xdr:row>
      <xdr:rowOff>0</xdr:rowOff>
    </xdr:from>
    <xdr:ext cx="203200" cy="203200"/>
    <xdr:pic>
      <xdr:nvPicPr>
        <xdr:cNvPr id="372" name="Imagen 371" descr="IISI-P1-A2-G1-ALVAREZ TINAJEROS-2020-1.docx">
          <a:extLst>
            <a:ext uri="{FF2B5EF4-FFF2-40B4-BE49-F238E27FC236}">
              <a16:creationId xmlns:a16="http://schemas.microsoft.com/office/drawing/2014/main" id="{9B85D4BC-D4A1-5C4E-8E6E-F63F3EF46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9334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51</xdr:row>
      <xdr:rowOff>0</xdr:rowOff>
    </xdr:from>
    <xdr:ext cx="203200" cy="203200"/>
    <xdr:pic>
      <xdr:nvPicPr>
        <xdr:cNvPr id="373" name="Imagen 372" descr="IISI-P1-A2-G1-Liñán-2020-1.pdf">
          <a:extLst>
            <a:ext uri="{FF2B5EF4-FFF2-40B4-BE49-F238E27FC236}">
              <a16:creationId xmlns:a16="http://schemas.microsoft.com/office/drawing/2014/main" id="{FDA5BE6A-F099-BF44-A69F-FB778D263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9715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53</xdr:row>
      <xdr:rowOff>0</xdr:rowOff>
    </xdr:from>
    <xdr:ext cx="203200" cy="203200"/>
    <xdr:pic>
      <xdr:nvPicPr>
        <xdr:cNvPr id="374" name="Imagen 373" descr="Ensayo Habilidades Blandas.docx">
          <a:extLst>
            <a:ext uri="{FF2B5EF4-FFF2-40B4-BE49-F238E27FC236}">
              <a16:creationId xmlns:a16="http://schemas.microsoft.com/office/drawing/2014/main" id="{0A7D6BF7-4B66-CD40-8E9B-BE12C6855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10096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55</xdr:row>
      <xdr:rowOff>0</xdr:rowOff>
    </xdr:from>
    <xdr:ext cx="203200" cy="203200"/>
    <xdr:pic>
      <xdr:nvPicPr>
        <xdr:cNvPr id="375" name="Imagen 374" descr="IISI-P1-A2-G1-Huaman-Valencia-2020-1.pdf">
          <a:extLst>
            <a:ext uri="{FF2B5EF4-FFF2-40B4-BE49-F238E27FC236}">
              <a16:creationId xmlns:a16="http://schemas.microsoft.com/office/drawing/2014/main" id="{57C9DF2A-9F1B-FA4A-87A7-45491AE29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10477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57</xdr:row>
      <xdr:rowOff>0</xdr:rowOff>
    </xdr:from>
    <xdr:ext cx="203200" cy="203200"/>
    <xdr:pic>
      <xdr:nvPicPr>
        <xdr:cNvPr id="376" name="Imagen 375" descr="IISI-P1-A2-G1-BERLANGA-2020-1.docx">
          <a:extLst>
            <a:ext uri="{FF2B5EF4-FFF2-40B4-BE49-F238E27FC236}">
              <a16:creationId xmlns:a16="http://schemas.microsoft.com/office/drawing/2014/main" id="{E10E1102-4C00-AC4F-A1F5-BF9B83938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10858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59</xdr:row>
      <xdr:rowOff>0</xdr:rowOff>
    </xdr:from>
    <xdr:ext cx="203200" cy="203200"/>
    <xdr:pic>
      <xdr:nvPicPr>
        <xdr:cNvPr id="377" name="Imagen 376" descr="IISI-P1-A2-GX-CERVANTES-2020-1.pdf">
          <a:extLst>
            <a:ext uri="{FF2B5EF4-FFF2-40B4-BE49-F238E27FC236}">
              <a16:creationId xmlns:a16="http://schemas.microsoft.com/office/drawing/2014/main" id="{84BCF4BA-946E-0C43-8786-E4BA1CE45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11239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61</xdr:row>
      <xdr:rowOff>0</xdr:rowOff>
    </xdr:from>
    <xdr:ext cx="203200" cy="203200"/>
    <xdr:pic>
      <xdr:nvPicPr>
        <xdr:cNvPr id="378" name="Imagen 377" descr="IISI-P1-A2-GX-Paredes-2020-1.docx">
          <a:extLst>
            <a:ext uri="{FF2B5EF4-FFF2-40B4-BE49-F238E27FC236}">
              <a16:creationId xmlns:a16="http://schemas.microsoft.com/office/drawing/2014/main" id="{EDCA8C69-BA2E-904B-BDAD-F03DD5AF0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11620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63</xdr:row>
      <xdr:rowOff>0</xdr:rowOff>
    </xdr:from>
    <xdr:ext cx="203200" cy="203200"/>
    <xdr:pic>
      <xdr:nvPicPr>
        <xdr:cNvPr id="379" name="Imagen 378" descr="Documento.pdf">
          <a:extLst>
            <a:ext uri="{FF2B5EF4-FFF2-40B4-BE49-F238E27FC236}">
              <a16:creationId xmlns:a16="http://schemas.microsoft.com/office/drawing/2014/main" id="{2E35C336-DC81-6F40-9981-78DEAB598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12001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65</xdr:row>
      <xdr:rowOff>0</xdr:rowOff>
    </xdr:from>
    <xdr:ext cx="203200" cy="203200"/>
    <xdr:pic>
      <xdr:nvPicPr>
        <xdr:cNvPr id="380" name="Imagen 379" descr="IISI-P1-A2-G3-Castillo Mayta-2020-11.pdf">
          <a:extLst>
            <a:ext uri="{FF2B5EF4-FFF2-40B4-BE49-F238E27FC236}">
              <a16:creationId xmlns:a16="http://schemas.microsoft.com/office/drawing/2014/main" id="{1ACEF2A9-0CF6-5348-ABA9-E41362FE2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12382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67</xdr:row>
      <xdr:rowOff>0</xdr:rowOff>
    </xdr:from>
    <xdr:ext cx="203200" cy="203200"/>
    <xdr:pic>
      <xdr:nvPicPr>
        <xdr:cNvPr id="381" name="Imagen 380" descr="Habilidades blandas.docx">
          <a:extLst>
            <a:ext uri="{FF2B5EF4-FFF2-40B4-BE49-F238E27FC236}">
              <a16:creationId xmlns:a16="http://schemas.microsoft.com/office/drawing/2014/main" id="{C274B571-913C-1D49-8B26-B89F8F61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12763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69</xdr:row>
      <xdr:rowOff>0</xdr:rowOff>
    </xdr:from>
    <xdr:ext cx="203200" cy="203200"/>
    <xdr:pic>
      <xdr:nvPicPr>
        <xdr:cNvPr id="382" name="Imagen 381" descr="IISI-P1-A2-GX-Vizcarra-2020-1.pdf.docx">
          <a:extLst>
            <a:ext uri="{FF2B5EF4-FFF2-40B4-BE49-F238E27FC236}">
              <a16:creationId xmlns:a16="http://schemas.microsoft.com/office/drawing/2014/main" id="{D0D918FF-B78A-1349-9FE3-47A5188C2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13144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71</xdr:row>
      <xdr:rowOff>0</xdr:rowOff>
    </xdr:from>
    <xdr:ext cx="203200" cy="203200"/>
    <xdr:pic>
      <xdr:nvPicPr>
        <xdr:cNvPr id="383" name="Imagen 382" descr="HABILIDADES BLANDAS.docx">
          <a:extLst>
            <a:ext uri="{FF2B5EF4-FFF2-40B4-BE49-F238E27FC236}">
              <a16:creationId xmlns:a16="http://schemas.microsoft.com/office/drawing/2014/main" id="{132AB266-12C6-2141-8638-7C8396163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13525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73</xdr:row>
      <xdr:rowOff>0</xdr:rowOff>
    </xdr:from>
    <xdr:ext cx="203200" cy="203200"/>
    <xdr:pic>
      <xdr:nvPicPr>
        <xdr:cNvPr id="384" name="Imagen 383" descr="IISI-P1-A2-G3-Alvaro_Sanchez-2019-1.pdf">
          <a:extLst>
            <a:ext uri="{FF2B5EF4-FFF2-40B4-BE49-F238E27FC236}">
              <a16:creationId xmlns:a16="http://schemas.microsoft.com/office/drawing/2014/main" id="{F196EBD8-9542-EC40-AA6D-807DC71F5D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13906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75</xdr:row>
      <xdr:rowOff>0</xdr:rowOff>
    </xdr:from>
    <xdr:ext cx="203200" cy="203200"/>
    <xdr:pic>
      <xdr:nvPicPr>
        <xdr:cNvPr id="385" name="Imagen 384" descr="IISI-P1-A2-GX-DiazRuiz-2020-1.pdf">
          <a:extLst>
            <a:ext uri="{FF2B5EF4-FFF2-40B4-BE49-F238E27FC236}">
              <a16:creationId xmlns:a16="http://schemas.microsoft.com/office/drawing/2014/main" id="{2A868698-0DDB-6945-846F-93B8E2C2A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14287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77</xdr:row>
      <xdr:rowOff>0</xdr:rowOff>
    </xdr:from>
    <xdr:ext cx="203200" cy="203200"/>
    <xdr:pic>
      <xdr:nvPicPr>
        <xdr:cNvPr id="386" name="Imagen 385" descr="IISI-P1-A2-G4-Lipa-2020-1 .pdf">
          <a:extLst>
            <a:ext uri="{FF2B5EF4-FFF2-40B4-BE49-F238E27FC236}">
              <a16:creationId xmlns:a16="http://schemas.microsoft.com/office/drawing/2014/main" id="{3C18D14D-8402-0146-BF0F-5F02A0AED8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14668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80</xdr:row>
      <xdr:rowOff>0</xdr:rowOff>
    </xdr:from>
    <xdr:ext cx="203200" cy="203200"/>
    <xdr:pic>
      <xdr:nvPicPr>
        <xdr:cNvPr id="387" name="Imagen 386" descr="trabajo de iisi grupo 4 pardo luque.rtf">
          <a:extLst>
            <a:ext uri="{FF2B5EF4-FFF2-40B4-BE49-F238E27FC236}">
              <a16:creationId xmlns:a16="http://schemas.microsoft.com/office/drawing/2014/main" id="{369538B3-A56E-AB4B-A0AE-5C65A2D50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1524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83</xdr:row>
      <xdr:rowOff>0</xdr:rowOff>
    </xdr:from>
    <xdr:ext cx="203200" cy="203200"/>
    <xdr:pic>
      <xdr:nvPicPr>
        <xdr:cNvPr id="388" name="Imagen 387" descr="IISI-P1-A2-G4-ccama-2020-1.docx">
          <a:extLst>
            <a:ext uri="{FF2B5EF4-FFF2-40B4-BE49-F238E27FC236}">
              <a16:creationId xmlns:a16="http://schemas.microsoft.com/office/drawing/2014/main" id="{B90B331E-DBDD-9540-9C4F-E08B0A744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15811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86</xdr:row>
      <xdr:rowOff>0</xdr:rowOff>
    </xdr:from>
    <xdr:ext cx="203200" cy="203200"/>
    <xdr:pic>
      <xdr:nvPicPr>
        <xdr:cNvPr id="389" name="Imagen 388" descr="Habilidades Blandas.docx">
          <a:extLst>
            <a:ext uri="{FF2B5EF4-FFF2-40B4-BE49-F238E27FC236}">
              <a16:creationId xmlns:a16="http://schemas.microsoft.com/office/drawing/2014/main" id="{CDCBC4CE-A348-A744-9344-3526E61B0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16383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89</xdr:row>
      <xdr:rowOff>0</xdr:rowOff>
    </xdr:from>
    <xdr:ext cx="203200" cy="203200"/>
    <xdr:pic>
      <xdr:nvPicPr>
        <xdr:cNvPr id="390" name="Imagen 389" descr="IISI-P1-A2-GX-Vilca-2020-1.docx">
          <a:extLst>
            <a:ext uri="{FF2B5EF4-FFF2-40B4-BE49-F238E27FC236}">
              <a16:creationId xmlns:a16="http://schemas.microsoft.com/office/drawing/2014/main" id="{44D0C51F-1C43-E141-AA89-2B11B7DF2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16954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91</xdr:row>
      <xdr:rowOff>0</xdr:rowOff>
    </xdr:from>
    <xdr:ext cx="203200" cy="203200"/>
    <xdr:pic>
      <xdr:nvPicPr>
        <xdr:cNvPr id="391" name="Imagen 390" descr="IISI-SerranopilcoAlejandro-2020-1.pdf.docx">
          <a:extLst>
            <a:ext uri="{FF2B5EF4-FFF2-40B4-BE49-F238E27FC236}">
              <a16:creationId xmlns:a16="http://schemas.microsoft.com/office/drawing/2014/main" id="{FA9AECCF-F5F3-AA43-9FC4-366B1531A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17335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93</xdr:row>
      <xdr:rowOff>0</xdr:rowOff>
    </xdr:from>
    <xdr:ext cx="203200" cy="203200"/>
    <xdr:pic>
      <xdr:nvPicPr>
        <xdr:cNvPr id="392" name="Imagen 391" descr="IISI-P1-A2-G2-DELCARPIO-2020-1.docx">
          <a:extLst>
            <a:ext uri="{FF2B5EF4-FFF2-40B4-BE49-F238E27FC236}">
              <a16:creationId xmlns:a16="http://schemas.microsoft.com/office/drawing/2014/main" id="{7A535253-305D-4343-8585-7333932F2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17716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95</xdr:row>
      <xdr:rowOff>0</xdr:rowOff>
    </xdr:from>
    <xdr:ext cx="203200" cy="203200"/>
    <xdr:pic>
      <xdr:nvPicPr>
        <xdr:cNvPr id="393" name="Imagen 392" descr="Habilidades Blandas.docx">
          <a:extLst>
            <a:ext uri="{FF2B5EF4-FFF2-40B4-BE49-F238E27FC236}">
              <a16:creationId xmlns:a16="http://schemas.microsoft.com/office/drawing/2014/main" id="{3FAF2287-435A-B14B-B7F1-27C5A05937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18097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97</xdr:row>
      <xdr:rowOff>0</xdr:rowOff>
    </xdr:from>
    <xdr:ext cx="203200" cy="203200"/>
    <xdr:pic>
      <xdr:nvPicPr>
        <xdr:cNvPr id="394" name="Imagen 393" descr="IISI-P1-A2-G2-PerezGaldos-2020-1.pdf">
          <a:extLst>
            <a:ext uri="{FF2B5EF4-FFF2-40B4-BE49-F238E27FC236}">
              <a16:creationId xmlns:a16="http://schemas.microsoft.com/office/drawing/2014/main" id="{81672BC9-73D5-C84E-8A20-5D106FDB6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18478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99</xdr:row>
      <xdr:rowOff>0</xdr:rowOff>
    </xdr:from>
    <xdr:ext cx="203200" cy="203200"/>
    <xdr:pic>
      <xdr:nvPicPr>
        <xdr:cNvPr id="395" name="Imagen 394" descr="Diego Seminario ensayo habilidades blandas.docx">
          <a:extLst>
            <a:ext uri="{FF2B5EF4-FFF2-40B4-BE49-F238E27FC236}">
              <a16:creationId xmlns:a16="http://schemas.microsoft.com/office/drawing/2014/main" id="{8FAA31CA-D6B2-894F-9F95-2701F0C4D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18859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102</xdr:row>
      <xdr:rowOff>0</xdr:rowOff>
    </xdr:from>
    <xdr:ext cx="203200" cy="203200"/>
    <xdr:pic>
      <xdr:nvPicPr>
        <xdr:cNvPr id="396" name="Imagen 395" descr="IISI-P1-A2-G1-CHAVEZSALAS-2020-1.pdf">
          <a:extLst>
            <a:ext uri="{FF2B5EF4-FFF2-40B4-BE49-F238E27FC236}">
              <a16:creationId xmlns:a16="http://schemas.microsoft.com/office/drawing/2014/main" id="{F7FFFBCF-4747-DE4D-9EFA-553490E46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19431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104</xdr:row>
      <xdr:rowOff>0</xdr:rowOff>
    </xdr:from>
    <xdr:ext cx="203200" cy="203200"/>
    <xdr:pic>
      <xdr:nvPicPr>
        <xdr:cNvPr id="397" name="Imagen 396" descr="IISI-P1-A2-G1-PINTOHERENCIA-2020-1.pdf">
          <a:extLst>
            <a:ext uri="{FF2B5EF4-FFF2-40B4-BE49-F238E27FC236}">
              <a16:creationId xmlns:a16="http://schemas.microsoft.com/office/drawing/2014/main" id="{8F1FA629-EF9D-BF45-A44C-2CBBAA3CE4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1981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106</xdr:row>
      <xdr:rowOff>0</xdr:rowOff>
    </xdr:from>
    <xdr:ext cx="203200" cy="203200"/>
    <xdr:pic>
      <xdr:nvPicPr>
        <xdr:cNvPr id="398" name="Imagen 397" descr="HABILIDADES BLANDAS CONCEPTO Y EJEMPLOS.....docx">
          <a:extLst>
            <a:ext uri="{FF2B5EF4-FFF2-40B4-BE49-F238E27FC236}">
              <a16:creationId xmlns:a16="http://schemas.microsoft.com/office/drawing/2014/main" id="{E991F87A-B1F0-E04D-AB8C-FAAE8E212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20193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108</xdr:row>
      <xdr:rowOff>0</xdr:rowOff>
    </xdr:from>
    <xdr:ext cx="203200" cy="203200"/>
    <xdr:pic>
      <xdr:nvPicPr>
        <xdr:cNvPr id="399" name="Imagen 398" descr="Ensayo de Habilidades Blandas.docx">
          <a:extLst>
            <a:ext uri="{FF2B5EF4-FFF2-40B4-BE49-F238E27FC236}">
              <a16:creationId xmlns:a16="http://schemas.microsoft.com/office/drawing/2014/main" id="{46A97628-5F3D-FA48-97B1-99C51C582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2057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111</xdr:row>
      <xdr:rowOff>0</xdr:rowOff>
    </xdr:from>
    <xdr:ext cx="203200" cy="203200"/>
    <xdr:pic>
      <xdr:nvPicPr>
        <xdr:cNvPr id="400" name="Imagen 399" descr="IISI-P1-A2-GX-Salinas-2020-1.pdf">
          <a:extLst>
            <a:ext uri="{FF2B5EF4-FFF2-40B4-BE49-F238E27FC236}">
              <a16:creationId xmlns:a16="http://schemas.microsoft.com/office/drawing/2014/main" id="{7302C526-A37C-0744-9FEC-E0153527D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21145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114</xdr:row>
      <xdr:rowOff>0</xdr:rowOff>
    </xdr:from>
    <xdr:ext cx="203200" cy="203200"/>
    <xdr:pic>
      <xdr:nvPicPr>
        <xdr:cNvPr id="401" name="Imagen 400" descr="tarea  de IISI 2.docx">
          <a:extLst>
            <a:ext uri="{FF2B5EF4-FFF2-40B4-BE49-F238E27FC236}">
              <a16:creationId xmlns:a16="http://schemas.microsoft.com/office/drawing/2014/main" id="{AC11ACA1-A1AE-5741-8B07-EE21FD08E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21717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117</xdr:row>
      <xdr:rowOff>0</xdr:rowOff>
    </xdr:from>
    <xdr:ext cx="203200" cy="203200"/>
    <xdr:pic>
      <xdr:nvPicPr>
        <xdr:cNvPr id="402" name="Imagen 401" descr="Habilidades Blandas (1).docx">
          <a:extLst>
            <a:ext uri="{FF2B5EF4-FFF2-40B4-BE49-F238E27FC236}">
              <a16:creationId xmlns:a16="http://schemas.microsoft.com/office/drawing/2014/main" id="{760D1322-B3E7-D446-8E23-6D1F31638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22288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119</xdr:row>
      <xdr:rowOff>0</xdr:rowOff>
    </xdr:from>
    <xdr:ext cx="203200" cy="203200"/>
    <xdr:pic>
      <xdr:nvPicPr>
        <xdr:cNvPr id="403" name="Imagen 402" descr="Habilidades Blandas.docx">
          <a:extLst>
            <a:ext uri="{FF2B5EF4-FFF2-40B4-BE49-F238E27FC236}">
              <a16:creationId xmlns:a16="http://schemas.microsoft.com/office/drawing/2014/main" id="{97B9B6CE-2193-EE4A-A284-79F6D51D5F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22669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121</xdr:row>
      <xdr:rowOff>0</xdr:rowOff>
    </xdr:from>
    <xdr:ext cx="203200" cy="203200"/>
    <xdr:pic>
      <xdr:nvPicPr>
        <xdr:cNvPr id="404" name="Imagen 403" descr="Habilidades blandas.docx">
          <a:extLst>
            <a:ext uri="{FF2B5EF4-FFF2-40B4-BE49-F238E27FC236}">
              <a16:creationId xmlns:a16="http://schemas.microsoft.com/office/drawing/2014/main" id="{E39FF889-D62E-E341-A01A-3140ACE00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23050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124</xdr:row>
      <xdr:rowOff>0</xdr:rowOff>
    </xdr:from>
    <xdr:ext cx="203200" cy="203200"/>
    <xdr:pic>
      <xdr:nvPicPr>
        <xdr:cNvPr id="405" name="Imagen 404" descr="IISI-P1-A2-G3-TERRAZAS-2020-1.pdf">
          <a:extLst>
            <a:ext uri="{FF2B5EF4-FFF2-40B4-BE49-F238E27FC236}">
              <a16:creationId xmlns:a16="http://schemas.microsoft.com/office/drawing/2014/main" id="{1CD0C190-B4B6-4343-A883-35C545976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2362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126</xdr:row>
      <xdr:rowOff>0</xdr:rowOff>
    </xdr:from>
    <xdr:ext cx="203200" cy="203200"/>
    <xdr:pic>
      <xdr:nvPicPr>
        <xdr:cNvPr id="406" name="Imagen 405" descr="Habilidades Blandas.docx">
          <a:extLst>
            <a:ext uri="{FF2B5EF4-FFF2-40B4-BE49-F238E27FC236}">
              <a16:creationId xmlns:a16="http://schemas.microsoft.com/office/drawing/2014/main" id="{52DFE6C1-D211-AF4B-844B-F8C8267AD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24003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129</xdr:row>
      <xdr:rowOff>0</xdr:rowOff>
    </xdr:from>
    <xdr:ext cx="203200" cy="203200"/>
    <xdr:pic>
      <xdr:nvPicPr>
        <xdr:cNvPr id="407" name="Imagen 406" descr="Documento sin título (2).docx">
          <a:extLst>
            <a:ext uri="{FF2B5EF4-FFF2-40B4-BE49-F238E27FC236}">
              <a16:creationId xmlns:a16="http://schemas.microsoft.com/office/drawing/2014/main" id="{618D7FD4-386F-EA4D-B65A-DD38CA4E8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24574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134</xdr:row>
      <xdr:rowOff>0</xdr:rowOff>
    </xdr:from>
    <xdr:ext cx="203200" cy="203200"/>
    <xdr:pic>
      <xdr:nvPicPr>
        <xdr:cNvPr id="408" name="Imagen 407" descr="IISI-P1-A2-G3-MamaniArce-2020-1.pdf">
          <a:extLst>
            <a:ext uri="{FF2B5EF4-FFF2-40B4-BE49-F238E27FC236}">
              <a16:creationId xmlns:a16="http://schemas.microsoft.com/office/drawing/2014/main" id="{F6756646-6118-F242-8C7E-586D5F333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25527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136</xdr:row>
      <xdr:rowOff>0</xdr:rowOff>
    </xdr:from>
    <xdr:ext cx="203200" cy="203200"/>
    <xdr:pic>
      <xdr:nvPicPr>
        <xdr:cNvPr id="409" name="Imagen 408" descr="Habilidades blandas.pdf">
          <a:extLst>
            <a:ext uri="{FF2B5EF4-FFF2-40B4-BE49-F238E27FC236}">
              <a16:creationId xmlns:a16="http://schemas.microsoft.com/office/drawing/2014/main" id="{B04C12EA-EF8A-BA44-9A5F-5EB9A92CD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2590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139</xdr:row>
      <xdr:rowOff>0</xdr:rowOff>
    </xdr:from>
    <xdr:ext cx="203200" cy="203200"/>
    <xdr:pic>
      <xdr:nvPicPr>
        <xdr:cNvPr id="410" name="Imagen 409" descr="ENSAYO IISI GRUPO 05_08 CHRISTOPHER CRUZ HERRERA.docx">
          <a:extLst>
            <a:ext uri="{FF2B5EF4-FFF2-40B4-BE49-F238E27FC236}">
              <a16:creationId xmlns:a16="http://schemas.microsoft.com/office/drawing/2014/main" id="{3233CAA2-A9E6-E547-8490-09DFDB3E5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26479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141</xdr:row>
      <xdr:rowOff>0</xdr:rowOff>
    </xdr:from>
    <xdr:ext cx="203200" cy="203200"/>
    <xdr:pic>
      <xdr:nvPicPr>
        <xdr:cNvPr id="411" name="Imagen 410" descr="habilidades blandas trabajo.docx">
          <a:extLst>
            <a:ext uri="{FF2B5EF4-FFF2-40B4-BE49-F238E27FC236}">
              <a16:creationId xmlns:a16="http://schemas.microsoft.com/office/drawing/2014/main" id="{65C40435-4B6C-8644-B77D-1E908954A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26860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144</xdr:row>
      <xdr:rowOff>0</xdr:rowOff>
    </xdr:from>
    <xdr:ext cx="203200" cy="203200"/>
    <xdr:pic>
      <xdr:nvPicPr>
        <xdr:cNvPr id="412" name="Imagen 411" descr="IISI-P1-A2-GX-Salas-2020-1.pdf">
          <a:extLst>
            <a:ext uri="{FF2B5EF4-FFF2-40B4-BE49-F238E27FC236}">
              <a16:creationId xmlns:a16="http://schemas.microsoft.com/office/drawing/2014/main" id="{36E0321E-AAEB-2C43-92FF-04C306E0C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2743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39</xdr:row>
      <xdr:rowOff>0</xdr:rowOff>
    </xdr:from>
    <xdr:ext cx="203200" cy="203200"/>
    <xdr:pic>
      <xdr:nvPicPr>
        <xdr:cNvPr id="437" name="Imagen 436" descr="HABILIDADES BLANDAS.docx">
          <a:extLst>
            <a:ext uri="{FF2B5EF4-FFF2-40B4-BE49-F238E27FC236}">
              <a16:creationId xmlns:a16="http://schemas.microsoft.com/office/drawing/2014/main" id="{2EFD49FC-4912-E346-BF24-5E8C4238D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342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39</xdr:row>
      <xdr:rowOff>0</xdr:rowOff>
    </xdr:from>
    <xdr:ext cx="203200" cy="203200"/>
    <xdr:pic>
      <xdr:nvPicPr>
        <xdr:cNvPr id="438" name="Imagen 437" descr="IISI-P1-A2-G4-AMEZQUITA_SOTO-2020-1.pdf">
          <a:extLst>
            <a:ext uri="{FF2B5EF4-FFF2-40B4-BE49-F238E27FC236}">
              <a16:creationId xmlns:a16="http://schemas.microsoft.com/office/drawing/2014/main" id="{9D94F572-FF86-B840-A3D8-FAA04C583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342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41</xdr:row>
      <xdr:rowOff>0</xdr:rowOff>
    </xdr:from>
    <xdr:ext cx="203200" cy="203200"/>
    <xdr:pic>
      <xdr:nvPicPr>
        <xdr:cNvPr id="439" name="Imagen 438" descr="HABILIDADES BLANDAS.docx">
          <a:extLst>
            <a:ext uri="{FF2B5EF4-FFF2-40B4-BE49-F238E27FC236}">
              <a16:creationId xmlns:a16="http://schemas.microsoft.com/office/drawing/2014/main" id="{E974C0B6-E7AB-D541-B0E1-178615BB9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342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41</xdr:row>
      <xdr:rowOff>0</xdr:rowOff>
    </xdr:from>
    <xdr:ext cx="203200" cy="203200"/>
    <xdr:pic>
      <xdr:nvPicPr>
        <xdr:cNvPr id="440" name="Imagen 439" descr="IISI-P1-A2-G4-AMEZQUITA_SOTO-2020-1.pdf">
          <a:extLst>
            <a:ext uri="{FF2B5EF4-FFF2-40B4-BE49-F238E27FC236}">
              <a16:creationId xmlns:a16="http://schemas.microsoft.com/office/drawing/2014/main" id="{826A4143-C21B-AA4B-A73D-EDCA56CAA9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342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43</xdr:row>
      <xdr:rowOff>0</xdr:rowOff>
    </xdr:from>
    <xdr:ext cx="203200" cy="203200"/>
    <xdr:pic>
      <xdr:nvPicPr>
        <xdr:cNvPr id="441" name="Imagen 440" descr="HABILIDADES BLANDAS.docx">
          <a:extLst>
            <a:ext uri="{FF2B5EF4-FFF2-40B4-BE49-F238E27FC236}">
              <a16:creationId xmlns:a16="http://schemas.microsoft.com/office/drawing/2014/main" id="{163DC1AE-31E2-744E-810F-56F2A90F8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342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43</xdr:row>
      <xdr:rowOff>0</xdr:rowOff>
    </xdr:from>
    <xdr:ext cx="203200" cy="203200"/>
    <xdr:pic>
      <xdr:nvPicPr>
        <xdr:cNvPr id="442" name="Imagen 441" descr="IISI-P1-A2-G4-AMEZQUITA_SOTO-2020-1.pdf">
          <a:extLst>
            <a:ext uri="{FF2B5EF4-FFF2-40B4-BE49-F238E27FC236}">
              <a16:creationId xmlns:a16="http://schemas.microsoft.com/office/drawing/2014/main" id="{CA8263BF-3A70-B44A-A6BF-301478639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342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45</xdr:row>
      <xdr:rowOff>0</xdr:rowOff>
    </xdr:from>
    <xdr:ext cx="203200" cy="203200"/>
    <xdr:pic>
      <xdr:nvPicPr>
        <xdr:cNvPr id="443" name="Imagen 442" descr="HABILIDADES BLANDAS.docx">
          <a:extLst>
            <a:ext uri="{FF2B5EF4-FFF2-40B4-BE49-F238E27FC236}">
              <a16:creationId xmlns:a16="http://schemas.microsoft.com/office/drawing/2014/main" id="{0D45E90C-FD19-E842-B5CD-95F4FBD53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342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45</xdr:row>
      <xdr:rowOff>0</xdr:rowOff>
    </xdr:from>
    <xdr:ext cx="203200" cy="203200"/>
    <xdr:pic>
      <xdr:nvPicPr>
        <xdr:cNvPr id="444" name="Imagen 443" descr="IISI-P1-A2-G4-AMEZQUITA_SOTO-2020-1.pdf">
          <a:extLst>
            <a:ext uri="{FF2B5EF4-FFF2-40B4-BE49-F238E27FC236}">
              <a16:creationId xmlns:a16="http://schemas.microsoft.com/office/drawing/2014/main" id="{52E87B09-D97F-BD41-B146-0F9FE34CC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342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47</xdr:row>
      <xdr:rowOff>0</xdr:rowOff>
    </xdr:from>
    <xdr:ext cx="203200" cy="203200"/>
    <xdr:pic>
      <xdr:nvPicPr>
        <xdr:cNvPr id="445" name="Imagen 444" descr="HABILIDADES BLANDAS.docx">
          <a:extLst>
            <a:ext uri="{FF2B5EF4-FFF2-40B4-BE49-F238E27FC236}">
              <a16:creationId xmlns:a16="http://schemas.microsoft.com/office/drawing/2014/main" id="{1D761E31-E248-4246-93BF-F6A95802B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342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47</xdr:row>
      <xdr:rowOff>0</xdr:rowOff>
    </xdr:from>
    <xdr:ext cx="203200" cy="203200"/>
    <xdr:pic>
      <xdr:nvPicPr>
        <xdr:cNvPr id="446" name="Imagen 445" descr="IISI-P1-A2-G4-AMEZQUITA_SOTO-2020-1.pdf">
          <a:extLst>
            <a:ext uri="{FF2B5EF4-FFF2-40B4-BE49-F238E27FC236}">
              <a16:creationId xmlns:a16="http://schemas.microsoft.com/office/drawing/2014/main" id="{CE3D6EC3-6EC5-3F46-9BC1-0B37DA9EA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342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47</xdr:row>
      <xdr:rowOff>0</xdr:rowOff>
    </xdr:from>
    <xdr:ext cx="203200" cy="203200"/>
    <xdr:pic>
      <xdr:nvPicPr>
        <xdr:cNvPr id="447" name="Imagen 446" descr="HABILIDADES BLANDAS.docx">
          <a:extLst>
            <a:ext uri="{FF2B5EF4-FFF2-40B4-BE49-F238E27FC236}">
              <a16:creationId xmlns:a16="http://schemas.microsoft.com/office/drawing/2014/main" id="{E6DDF0E8-F808-0C4B-9D6D-AA4210333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342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47</xdr:row>
      <xdr:rowOff>0</xdr:rowOff>
    </xdr:from>
    <xdr:ext cx="203200" cy="203200"/>
    <xdr:pic>
      <xdr:nvPicPr>
        <xdr:cNvPr id="448" name="Imagen 447" descr="IISI-P1-A2-G4-AMEZQUITA_SOTO-2020-1.pdf">
          <a:extLst>
            <a:ext uri="{FF2B5EF4-FFF2-40B4-BE49-F238E27FC236}">
              <a16:creationId xmlns:a16="http://schemas.microsoft.com/office/drawing/2014/main" id="{C999AD60-BFD7-7F49-99BE-BFF16466F2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342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49</xdr:row>
      <xdr:rowOff>0</xdr:rowOff>
    </xdr:from>
    <xdr:ext cx="203200" cy="203200"/>
    <xdr:pic>
      <xdr:nvPicPr>
        <xdr:cNvPr id="449" name="Imagen 448" descr="HABILIDADES BLANDAS.docx">
          <a:extLst>
            <a:ext uri="{FF2B5EF4-FFF2-40B4-BE49-F238E27FC236}">
              <a16:creationId xmlns:a16="http://schemas.microsoft.com/office/drawing/2014/main" id="{348D1741-F908-1E4B-B1BB-70CC8F3FA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342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49</xdr:row>
      <xdr:rowOff>0</xdr:rowOff>
    </xdr:from>
    <xdr:ext cx="203200" cy="203200"/>
    <xdr:pic>
      <xdr:nvPicPr>
        <xdr:cNvPr id="450" name="Imagen 449" descr="IISI-P1-A2-G4-AMEZQUITA_SOTO-2020-1.pdf">
          <a:extLst>
            <a:ext uri="{FF2B5EF4-FFF2-40B4-BE49-F238E27FC236}">
              <a16:creationId xmlns:a16="http://schemas.microsoft.com/office/drawing/2014/main" id="{2AA96569-14FF-5143-9EBC-E5D5AF823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342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51</xdr:row>
      <xdr:rowOff>0</xdr:rowOff>
    </xdr:from>
    <xdr:ext cx="203200" cy="203200"/>
    <xdr:pic>
      <xdr:nvPicPr>
        <xdr:cNvPr id="451" name="Imagen 450" descr="HABILIDADES BLANDAS.docx">
          <a:extLst>
            <a:ext uri="{FF2B5EF4-FFF2-40B4-BE49-F238E27FC236}">
              <a16:creationId xmlns:a16="http://schemas.microsoft.com/office/drawing/2014/main" id="{2432F702-CBF5-174E-AC49-2A8089C76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342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51</xdr:row>
      <xdr:rowOff>0</xdr:rowOff>
    </xdr:from>
    <xdr:ext cx="203200" cy="203200"/>
    <xdr:pic>
      <xdr:nvPicPr>
        <xdr:cNvPr id="452" name="Imagen 451" descr="IISI-P1-A2-G4-AMEZQUITA_SOTO-2020-1.pdf">
          <a:extLst>
            <a:ext uri="{FF2B5EF4-FFF2-40B4-BE49-F238E27FC236}">
              <a16:creationId xmlns:a16="http://schemas.microsoft.com/office/drawing/2014/main" id="{166D6B05-AF5A-6B45-8C4C-2168D5BAF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342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53</xdr:row>
      <xdr:rowOff>0</xdr:rowOff>
    </xdr:from>
    <xdr:ext cx="203200" cy="203200"/>
    <xdr:pic>
      <xdr:nvPicPr>
        <xdr:cNvPr id="453" name="Imagen 452" descr="HABILIDADES BLANDAS.docx">
          <a:extLst>
            <a:ext uri="{FF2B5EF4-FFF2-40B4-BE49-F238E27FC236}">
              <a16:creationId xmlns:a16="http://schemas.microsoft.com/office/drawing/2014/main" id="{E115DC5F-D5E9-7145-9FF2-6872AF852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342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53</xdr:row>
      <xdr:rowOff>0</xdr:rowOff>
    </xdr:from>
    <xdr:ext cx="203200" cy="203200"/>
    <xdr:pic>
      <xdr:nvPicPr>
        <xdr:cNvPr id="454" name="Imagen 453" descr="IISI-P1-A2-G4-AMEZQUITA_SOTO-2020-1.pdf">
          <a:extLst>
            <a:ext uri="{FF2B5EF4-FFF2-40B4-BE49-F238E27FC236}">
              <a16:creationId xmlns:a16="http://schemas.microsoft.com/office/drawing/2014/main" id="{B51E9EC6-7083-E14A-8DE2-6D9093A3A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342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55</xdr:row>
      <xdr:rowOff>0</xdr:rowOff>
    </xdr:from>
    <xdr:ext cx="203200" cy="203200"/>
    <xdr:pic>
      <xdr:nvPicPr>
        <xdr:cNvPr id="455" name="Imagen 454" descr="HABILIDADES BLANDAS.docx">
          <a:extLst>
            <a:ext uri="{FF2B5EF4-FFF2-40B4-BE49-F238E27FC236}">
              <a16:creationId xmlns:a16="http://schemas.microsoft.com/office/drawing/2014/main" id="{61CF8CFF-2E95-CA48-BF41-A14CC7563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342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55</xdr:row>
      <xdr:rowOff>0</xdr:rowOff>
    </xdr:from>
    <xdr:ext cx="203200" cy="203200"/>
    <xdr:pic>
      <xdr:nvPicPr>
        <xdr:cNvPr id="456" name="Imagen 455" descr="IISI-P1-A2-G4-AMEZQUITA_SOTO-2020-1.pdf">
          <a:extLst>
            <a:ext uri="{FF2B5EF4-FFF2-40B4-BE49-F238E27FC236}">
              <a16:creationId xmlns:a16="http://schemas.microsoft.com/office/drawing/2014/main" id="{33FF1F38-108E-7A49-92BA-E8EBA0672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342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57</xdr:row>
      <xdr:rowOff>0</xdr:rowOff>
    </xdr:from>
    <xdr:ext cx="203200" cy="203200"/>
    <xdr:pic>
      <xdr:nvPicPr>
        <xdr:cNvPr id="457" name="Imagen 456" descr="HABILIDADES BLANDAS.docx">
          <a:extLst>
            <a:ext uri="{FF2B5EF4-FFF2-40B4-BE49-F238E27FC236}">
              <a16:creationId xmlns:a16="http://schemas.microsoft.com/office/drawing/2014/main" id="{B7E11A1C-34BD-C642-9DB1-C5401C236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342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57</xdr:row>
      <xdr:rowOff>0</xdr:rowOff>
    </xdr:from>
    <xdr:ext cx="203200" cy="203200"/>
    <xdr:pic>
      <xdr:nvPicPr>
        <xdr:cNvPr id="458" name="Imagen 457" descr="IISI-P1-A2-G4-AMEZQUITA_SOTO-2020-1.pdf">
          <a:extLst>
            <a:ext uri="{FF2B5EF4-FFF2-40B4-BE49-F238E27FC236}">
              <a16:creationId xmlns:a16="http://schemas.microsoft.com/office/drawing/2014/main" id="{1CFD6028-64E9-8643-BDF3-13EF741CD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342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59</xdr:row>
      <xdr:rowOff>0</xdr:rowOff>
    </xdr:from>
    <xdr:ext cx="203200" cy="203200"/>
    <xdr:pic>
      <xdr:nvPicPr>
        <xdr:cNvPr id="459" name="Imagen 458" descr="HABILIDADES BLANDAS.docx">
          <a:extLst>
            <a:ext uri="{FF2B5EF4-FFF2-40B4-BE49-F238E27FC236}">
              <a16:creationId xmlns:a16="http://schemas.microsoft.com/office/drawing/2014/main" id="{59A22BE5-BDD1-3E42-95C0-89C48CCEF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342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59</xdr:row>
      <xdr:rowOff>0</xdr:rowOff>
    </xdr:from>
    <xdr:ext cx="203200" cy="203200"/>
    <xdr:pic>
      <xdr:nvPicPr>
        <xdr:cNvPr id="460" name="Imagen 459" descr="IISI-P1-A2-G4-AMEZQUITA_SOTO-2020-1.pdf">
          <a:extLst>
            <a:ext uri="{FF2B5EF4-FFF2-40B4-BE49-F238E27FC236}">
              <a16:creationId xmlns:a16="http://schemas.microsoft.com/office/drawing/2014/main" id="{50A8D95F-BF87-8E48-8039-1886D673D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342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61</xdr:row>
      <xdr:rowOff>0</xdr:rowOff>
    </xdr:from>
    <xdr:ext cx="203200" cy="203200"/>
    <xdr:pic>
      <xdr:nvPicPr>
        <xdr:cNvPr id="461" name="Imagen 460" descr="HABILIDADES BLANDAS.docx">
          <a:extLst>
            <a:ext uri="{FF2B5EF4-FFF2-40B4-BE49-F238E27FC236}">
              <a16:creationId xmlns:a16="http://schemas.microsoft.com/office/drawing/2014/main" id="{239F8E07-C90C-8042-B1D9-1FB093F257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342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61</xdr:row>
      <xdr:rowOff>0</xdr:rowOff>
    </xdr:from>
    <xdr:ext cx="203200" cy="203200"/>
    <xdr:pic>
      <xdr:nvPicPr>
        <xdr:cNvPr id="462" name="Imagen 461" descr="IISI-P1-A2-G4-AMEZQUITA_SOTO-2020-1.pdf">
          <a:extLst>
            <a:ext uri="{FF2B5EF4-FFF2-40B4-BE49-F238E27FC236}">
              <a16:creationId xmlns:a16="http://schemas.microsoft.com/office/drawing/2014/main" id="{724AFFDD-B5FA-4D43-B1DB-95AB53769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342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63</xdr:row>
      <xdr:rowOff>0</xdr:rowOff>
    </xdr:from>
    <xdr:ext cx="203200" cy="203200"/>
    <xdr:pic>
      <xdr:nvPicPr>
        <xdr:cNvPr id="463" name="Imagen 462" descr="HABILIDADES BLANDAS.docx">
          <a:extLst>
            <a:ext uri="{FF2B5EF4-FFF2-40B4-BE49-F238E27FC236}">
              <a16:creationId xmlns:a16="http://schemas.microsoft.com/office/drawing/2014/main" id="{F230801D-3BEB-114A-A1D5-4FC6B5C06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342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63</xdr:row>
      <xdr:rowOff>0</xdr:rowOff>
    </xdr:from>
    <xdr:ext cx="203200" cy="203200"/>
    <xdr:pic>
      <xdr:nvPicPr>
        <xdr:cNvPr id="464" name="Imagen 463" descr="IISI-P1-A2-G4-AMEZQUITA_SOTO-2020-1.pdf">
          <a:extLst>
            <a:ext uri="{FF2B5EF4-FFF2-40B4-BE49-F238E27FC236}">
              <a16:creationId xmlns:a16="http://schemas.microsoft.com/office/drawing/2014/main" id="{4B83CEFB-2C87-5547-87CF-8185E19077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342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65</xdr:row>
      <xdr:rowOff>0</xdr:rowOff>
    </xdr:from>
    <xdr:ext cx="203200" cy="203200"/>
    <xdr:pic>
      <xdr:nvPicPr>
        <xdr:cNvPr id="465" name="Imagen 464" descr="HABILIDADES BLANDAS.docx">
          <a:extLst>
            <a:ext uri="{FF2B5EF4-FFF2-40B4-BE49-F238E27FC236}">
              <a16:creationId xmlns:a16="http://schemas.microsoft.com/office/drawing/2014/main" id="{2522F261-C34B-FD45-9DE0-0C244FADE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342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65</xdr:row>
      <xdr:rowOff>0</xdr:rowOff>
    </xdr:from>
    <xdr:ext cx="203200" cy="203200"/>
    <xdr:pic>
      <xdr:nvPicPr>
        <xdr:cNvPr id="466" name="Imagen 465" descr="IISI-P1-A2-G4-AMEZQUITA_SOTO-2020-1.pdf">
          <a:extLst>
            <a:ext uri="{FF2B5EF4-FFF2-40B4-BE49-F238E27FC236}">
              <a16:creationId xmlns:a16="http://schemas.microsoft.com/office/drawing/2014/main" id="{A5FD4B8A-DEEE-3D46-ADDC-2721A8B0E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342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67</xdr:row>
      <xdr:rowOff>0</xdr:rowOff>
    </xdr:from>
    <xdr:ext cx="203200" cy="203200"/>
    <xdr:pic>
      <xdr:nvPicPr>
        <xdr:cNvPr id="467" name="Imagen 466" descr="HABILIDADES BLANDAS.docx">
          <a:extLst>
            <a:ext uri="{FF2B5EF4-FFF2-40B4-BE49-F238E27FC236}">
              <a16:creationId xmlns:a16="http://schemas.microsoft.com/office/drawing/2014/main" id="{F00A5BFF-C13C-2849-A43B-9EB0776B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342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67</xdr:row>
      <xdr:rowOff>0</xdr:rowOff>
    </xdr:from>
    <xdr:ext cx="203200" cy="203200"/>
    <xdr:pic>
      <xdr:nvPicPr>
        <xdr:cNvPr id="468" name="Imagen 467" descr="IISI-P1-A2-G4-AMEZQUITA_SOTO-2020-1.pdf">
          <a:extLst>
            <a:ext uri="{FF2B5EF4-FFF2-40B4-BE49-F238E27FC236}">
              <a16:creationId xmlns:a16="http://schemas.microsoft.com/office/drawing/2014/main" id="{86A70CA9-75D2-9747-B03D-93A311AC4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342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69</xdr:row>
      <xdr:rowOff>0</xdr:rowOff>
    </xdr:from>
    <xdr:ext cx="203200" cy="203200"/>
    <xdr:pic>
      <xdr:nvPicPr>
        <xdr:cNvPr id="469" name="Imagen 468" descr="HABILIDADES BLANDAS.docx">
          <a:extLst>
            <a:ext uri="{FF2B5EF4-FFF2-40B4-BE49-F238E27FC236}">
              <a16:creationId xmlns:a16="http://schemas.microsoft.com/office/drawing/2014/main" id="{76282CEB-F729-7246-BF30-0DBC892CC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342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69</xdr:row>
      <xdr:rowOff>0</xdr:rowOff>
    </xdr:from>
    <xdr:ext cx="203200" cy="203200"/>
    <xdr:pic>
      <xdr:nvPicPr>
        <xdr:cNvPr id="470" name="Imagen 469" descr="IISI-P1-A2-G4-AMEZQUITA_SOTO-2020-1.pdf">
          <a:extLst>
            <a:ext uri="{FF2B5EF4-FFF2-40B4-BE49-F238E27FC236}">
              <a16:creationId xmlns:a16="http://schemas.microsoft.com/office/drawing/2014/main" id="{512E3E17-977C-064D-8481-C30F413EA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342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69</xdr:row>
      <xdr:rowOff>0</xdr:rowOff>
    </xdr:from>
    <xdr:ext cx="203200" cy="203200"/>
    <xdr:pic>
      <xdr:nvPicPr>
        <xdr:cNvPr id="471" name="Imagen 470" descr="HABILIDADES BLANDAS.docx">
          <a:extLst>
            <a:ext uri="{FF2B5EF4-FFF2-40B4-BE49-F238E27FC236}">
              <a16:creationId xmlns:a16="http://schemas.microsoft.com/office/drawing/2014/main" id="{EAAA3864-5889-1942-AE04-40B3E927F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342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69</xdr:row>
      <xdr:rowOff>0</xdr:rowOff>
    </xdr:from>
    <xdr:ext cx="203200" cy="203200"/>
    <xdr:pic>
      <xdr:nvPicPr>
        <xdr:cNvPr id="472" name="Imagen 471" descr="IISI-P1-A2-G4-AMEZQUITA_SOTO-2020-1.pdf">
          <a:extLst>
            <a:ext uri="{FF2B5EF4-FFF2-40B4-BE49-F238E27FC236}">
              <a16:creationId xmlns:a16="http://schemas.microsoft.com/office/drawing/2014/main" id="{052A6764-690D-264D-959C-77F6F13D1F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342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71</xdr:row>
      <xdr:rowOff>0</xdr:rowOff>
    </xdr:from>
    <xdr:ext cx="203200" cy="203200"/>
    <xdr:pic>
      <xdr:nvPicPr>
        <xdr:cNvPr id="473" name="Imagen 472" descr="HABILIDADES BLANDAS.docx">
          <a:extLst>
            <a:ext uri="{FF2B5EF4-FFF2-40B4-BE49-F238E27FC236}">
              <a16:creationId xmlns:a16="http://schemas.microsoft.com/office/drawing/2014/main" id="{AD93672F-A003-C045-97F7-D28E41B56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342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71</xdr:row>
      <xdr:rowOff>0</xdr:rowOff>
    </xdr:from>
    <xdr:ext cx="203200" cy="203200"/>
    <xdr:pic>
      <xdr:nvPicPr>
        <xdr:cNvPr id="474" name="Imagen 473" descr="IISI-P1-A2-G4-AMEZQUITA_SOTO-2020-1.pdf">
          <a:extLst>
            <a:ext uri="{FF2B5EF4-FFF2-40B4-BE49-F238E27FC236}">
              <a16:creationId xmlns:a16="http://schemas.microsoft.com/office/drawing/2014/main" id="{05BD228D-6B95-5646-A095-F211420EC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342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73</xdr:row>
      <xdr:rowOff>0</xdr:rowOff>
    </xdr:from>
    <xdr:ext cx="203200" cy="203200"/>
    <xdr:pic>
      <xdr:nvPicPr>
        <xdr:cNvPr id="475" name="Imagen 474" descr="HABILIDADES BLANDAS.docx">
          <a:extLst>
            <a:ext uri="{FF2B5EF4-FFF2-40B4-BE49-F238E27FC236}">
              <a16:creationId xmlns:a16="http://schemas.microsoft.com/office/drawing/2014/main" id="{BBFAD7F8-1EC6-A847-A15F-4F52FCE50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342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73</xdr:row>
      <xdr:rowOff>0</xdr:rowOff>
    </xdr:from>
    <xdr:ext cx="203200" cy="203200"/>
    <xdr:pic>
      <xdr:nvPicPr>
        <xdr:cNvPr id="476" name="Imagen 475" descr="IISI-P1-A2-G4-AMEZQUITA_SOTO-2020-1.pdf">
          <a:extLst>
            <a:ext uri="{FF2B5EF4-FFF2-40B4-BE49-F238E27FC236}">
              <a16:creationId xmlns:a16="http://schemas.microsoft.com/office/drawing/2014/main" id="{CC4174BF-09A0-3747-901C-119610A65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342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75</xdr:row>
      <xdr:rowOff>0</xdr:rowOff>
    </xdr:from>
    <xdr:ext cx="203200" cy="203200"/>
    <xdr:pic>
      <xdr:nvPicPr>
        <xdr:cNvPr id="477" name="Imagen 476" descr="HABILIDADES BLANDAS.docx">
          <a:extLst>
            <a:ext uri="{FF2B5EF4-FFF2-40B4-BE49-F238E27FC236}">
              <a16:creationId xmlns:a16="http://schemas.microsoft.com/office/drawing/2014/main" id="{34362141-D3FF-0D42-BCD4-50ADD8559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342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75</xdr:row>
      <xdr:rowOff>0</xdr:rowOff>
    </xdr:from>
    <xdr:ext cx="203200" cy="203200"/>
    <xdr:pic>
      <xdr:nvPicPr>
        <xdr:cNvPr id="478" name="Imagen 477" descr="IISI-P1-A2-G4-AMEZQUITA_SOTO-2020-1.pdf">
          <a:extLst>
            <a:ext uri="{FF2B5EF4-FFF2-40B4-BE49-F238E27FC236}">
              <a16:creationId xmlns:a16="http://schemas.microsoft.com/office/drawing/2014/main" id="{A83FC638-309C-FD42-8523-A43844B8D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342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80</xdr:row>
      <xdr:rowOff>0</xdr:rowOff>
    </xdr:from>
    <xdr:ext cx="203200" cy="203200"/>
    <xdr:pic>
      <xdr:nvPicPr>
        <xdr:cNvPr id="479" name="Imagen 478" descr="IISI-P1-A2-G4-Lipa-2020-1 .pdf">
          <a:extLst>
            <a:ext uri="{FF2B5EF4-FFF2-40B4-BE49-F238E27FC236}">
              <a16:creationId xmlns:a16="http://schemas.microsoft.com/office/drawing/2014/main" id="{D667BA6C-97C2-D24C-B1A3-5D4F28B94D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14668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83</xdr:row>
      <xdr:rowOff>0</xdr:rowOff>
    </xdr:from>
    <xdr:ext cx="203200" cy="203200"/>
    <xdr:pic>
      <xdr:nvPicPr>
        <xdr:cNvPr id="480" name="Imagen 479" descr="IISI-P1-A2-G4-Lipa-2020-1 .pdf">
          <a:extLst>
            <a:ext uri="{FF2B5EF4-FFF2-40B4-BE49-F238E27FC236}">
              <a16:creationId xmlns:a16="http://schemas.microsoft.com/office/drawing/2014/main" id="{59C85CEB-7B74-5848-8242-5D12B874A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14668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86</xdr:row>
      <xdr:rowOff>0</xdr:rowOff>
    </xdr:from>
    <xdr:ext cx="203200" cy="203200"/>
    <xdr:pic>
      <xdr:nvPicPr>
        <xdr:cNvPr id="481" name="Imagen 480" descr="IISI-P1-A2-G4-Lipa-2020-1 .pdf">
          <a:extLst>
            <a:ext uri="{FF2B5EF4-FFF2-40B4-BE49-F238E27FC236}">
              <a16:creationId xmlns:a16="http://schemas.microsoft.com/office/drawing/2014/main" id="{4BB8E1DD-5C00-3A47-8CE2-6FC03387E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14668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89</xdr:row>
      <xdr:rowOff>0</xdr:rowOff>
    </xdr:from>
    <xdr:ext cx="203200" cy="203200"/>
    <xdr:pic>
      <xdr:nvPicPr>
        <xdr:cNvPr id="482" name="Imagen 481" descr="IISI-P1-A2-G4-Lipa-2020-1 .pdf">
          <a:extLst>
            <a:ext uri="{FF2B5EF4-FFF2-40B4-BE49-F238E27FC236}">
              <a16:creationId xmlns:a16="http://schemas.microsoft.com/office/drawing/2014/main" id="{36AD1792-713C-A044-B8DF-6240CD54B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14668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91</xdr:row>
      <xdr:rowOff>0</xdr:rowOff>
    </xdr:from>
    <xdr:ext cx="203200" cy="203200"/>
    <xdr:pic>
      <xdr:nvPicPr>
        <xdr:cNvPr id="483" name="Imagen 482" descr="IISI-P1-A2-G4-Lipa-2020-1 .pdf">
          <a:extLst>
            <a:ext uri="{FF2B5EF4-FFF2-40B4-BE49-F238E27FC236}">
              <a16:creationId xmlns:a16="http://schemas.microsoft.com/office/drawing/2014/main" id="{117F882E-5AE0-5948-9D38-71E72B40E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14668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93</xdr:row>
      <xdr:rowOff>0</xdr:rowOff>
    </xdr:from>
    <xdr:ext cx="203200" cy="203200"/>
    <xdr:pic>
      <xdr:nvPicPr>
        <xdr:cNvPr id="484" name="Imagen 483" descr="IISI-P1-A2-G4-Lipa-2020-1 .pdf">
          <a:extLst>
            <a:ext uri="{FF2B5EF4-FFF2-40B4-BE49-F238E27FC236}">
              <a16:creationId xmlns:a16="http://schemas.microsoft.com/office/drawing/2014/main" id="{902267F6-4E54-534E-89B4-8822C45EF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14668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95</xdr:row>
      <xdr:rowOff>0</xdr:rowOff>
    </xdr:from>
    <xdr:ext cx="203200" cy="203200"/>
    <xdr:pic>
      <xdr:nvPicPr>
        <xdr:cNvPr id="485" name="Imagen 484" descr="IISI-P1-A2-G4-Lipa-2020-1 .pdf">
          <a:extLst>
            <a:ext uri="{FF2B5EF4-FFF2-40B4-BE49-F238E27FC236}">
              <a16:creationId xmlns:a16="http://schemas.microsoft.com/office/drawing/2014/main" id="{E38D08CB-A21B-7A44-B3FC-71B08E71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14668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97</xdr:row>
      <xdr:rowOff>0</xdr:rowOff>
    </xdr:from>
    <xdr:ext cx="203200" cy="203200"/>
    <xdr:pic>
      <xdr:nvPicPr>
        <xdr:cNvPr id="486" name="Imagen 485" descr="IISI-P1-A2-G4-Lipa-2020-1 .pdf">
          <a:extLst>
            <a:ext uri="{FF2B5EF4-FFF2-40B4-BE49-F238E27FC236}">
              <a16:creationId xmlns:a16="http://schemas.microsoft.com/office/drawing/2014/main" id="{EBA85E3D-D762-A34F-991D-5D5FFBAD6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14668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99</xdr:row>
      <xdr:rowOff>0</xdr:rowOff>
    </xdr:from>
    <xdr:ext cx="203200" cy="203200"/>
    <xdr:pic>
      <xdr:nvPicPr>
        <xdr:cNvPr id="487" name="Imagen 486" descr="IISI-P1-A2-G4-Lipa-2020-1 .pdf">
          <a:extLst>
            <a:ext uri="{FF2B5EF4-FFF2-40B4-BE49-F238E27FC236}">
              <a16:creationId xmlns:a16="http://schemas.microsoft.com/office/drawing/2014/main" id="{0DC28E78-56A1-CD46-98D1-8A0B85F06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14668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102</xdr:row>
      <xdr:rowOff>0</xdr:rowOff>
    </xdr:from>
    <xdr:ext cx="203200" cy="203200"/>
    <xdr:pic>
      <xdr:nvPicPr>
        <xdr:cNvPr id="488" name="Imagen 487" descr="IISI-P1-A2-G4-Lipa-2020-1 .pdf">
          <a:extLst>
            <a:ext uri="{FF2B5EF4-FFF2-40B4-BE49-F238E27FC236}">
              <a16:creationId xmlns:a16="http://schemas.microsoft.com/office/drawing/2014/main" id="{2F4ADF3C-BBA9-DC4F-A11D-C6FF51E6C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14668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104</xdr:row>
      <xdr:rowOff>0</xdr:rowOff>
    </xdr:from>
    <xdr:ext cx="203200" cy="203200"/>
    <xdr:pic>
      <xdr:nvPicPr>
        <xdr:cNvPr id="489" name="Imagen 488" descr="IISI-P1-A2-G4-Lipa-2020-1 .pdf">
          <a:extLst>
            <a:ext uri="{FF2B5EF4-FFF2-40B4-BE49-F238E27FC236}">
              <a16:creationId xmlns:a16="http://schemas.microsoft.com/office/drawing/2014/main" id="{AD4D8230-6536-7B46-86F1-13A2B3D36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14668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106</xdr:row>
      <xdr:rowOff>0</xdr:rowOff>
    </xdr:from>
    <xdr:ext cx="203200" cy="203200"/>
    <xdr:pic>
      <xdr:nvPicPr>
        <xdr:cNvPr id="490" name="Imagen 489" descr="IISI-P1-A2-G4-Lipa-2020-1 .pdf">
          <a:extLst>
            <a:ext uri="{FF2B5EF4-FFF2-40B4-BE49-F238E27FC236}">
              <a16:creationId xmlns:a16="http://schemas.microsoft.com/office/drawing/2014/main" id="{AA7A424A-157B-9440-A997-164198AC6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14668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111</xdr:row>
      <xdr:rowOff>0</xdr:rowOff>
    </xdr:from>
    <xdr:ext cx="203200" cy="203200"/>
    <xdr:pic>
      <xdr:nvPicPr>
        <xdr:cNvPr id="491" name="Imagen 490" descr="Ensayo de Habilidades Blandas.docx">
          <a:extLst>
            <a:ext uri="{FF2B5EF4-FFF2-40B4-BE49-F238E27FC236}">
              <a16:creationId xmlns:a16="http://schemas.microsoft.com/office/drawing/2014/main" id="{8FBCE503-9A5B-0E4B-95C3-C343F5A1E7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2057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114</xdr:row>
      <xdr:rowOff>0</xdr:rowOff>
    </xdr:from>
    <xdr:ext cx="203200" cy="203200"/>
    <xdr:pic>
      <xdr:nvPicPr>
        <xdr:cNvPr id="492" name="Imagen 491" descr="Ensayo de Habilidades Blandas.docx">
          <a:extLst>
            <a:ext uri="{FF2B5EF4-FFF2-40B4-BE49-F238E27FC236}">
              <a16:creationId xmlns:a16="http://schemas.microsoft.com/office/drawing/2014/main" id="{588F0182-F8B7-6E4B-BB43-BF66F2D88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2057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117</xdr:row>
      <xdr:rowOff>0</xdr:rowOff>
    </xdr:from>
    <xdr:ext cx="203200" cy="203200"/>
    <xdr:pic>
      <xdr:nvPicPr>
        <xdr:cNvPr id="493" name="Imagen 492" descr="Ensayo de Habilidades Blandas.docx">
          <a:extLst>
            <a:ext uri="{FF2B5EF4-FFF2-40B4-BE49-F238E27FC236}">
              <a16:creationId xmlns:a16="http://schemas.microsoft.com/office/drawing/2014/main" id="{1743BEFE-1714-704D-ADD3-160568161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2057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129</xdr:row>
      <xdr:rowOff>0</xdr:rowOff>
    </xdr:from>
    <xdr:ext cx="203200" cy="203200"/>
    <xdr:pic>
      <xdr:nvPicPr>
        <xdr:cNvPr id="494" name="Imagen 493" descr="Habilidades Blandas.docx">
          <a:extLst>
            <a:ext uri="{FF2B5EF4-FFF2-40B4-BE49-F238E27FC236}">
              <a16:creationId xmlns:a16="http://schemas.microsoft.com/office/drawing/2014/main" id="{9ADE6EA4-0483-9240-B0A1-7713C48A0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24003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134</xdr:row>
      <xdr:rowOff>0</xdr:rowOff>
    </xdr:from>
    <xdr:ext cx="203200" cy="203200"/>
    <xdr:pic>
      <xdr:nvPicPr>
        <xdr:cNvPr id="495" name="Imagen 494" descr="Habilidades Blandas.docx">
          <a:extLst>
            <a:ext uri="{FF2B5EF4-FFF2-40B4-BE49-F238E27FC236}">
              <a16:creationId xmlns:a16="http://schemas.microsoft.com/office/drawing/2014/main" id="{072AA781-E0C7-D048-880C-BEEB45E9D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24003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444500</xdr:colOff>
      <xdr:row>2</xdr:row>
      <xdr:rowOff>63500</xdr:rowOff>
    </xdr:to>
    <xdr:pic>
      <xdr:nvPicPr>
        <xdr:cNvPr id="2" name="Imagen 1" descr="Imagen de KERLYN ANTONIO LIPA PEREZ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2C9E35-B955-5046-B705-A3DF67507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12700</xdr:colOff>
      <xdr:row>0</xdr:row>
      <xdr:rowOff>12700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2BC439E-4FB9-CE4F-8BE4-28F2055284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203200</xdr:colOff>
      <xdr:row>1</xdr:row>
      <xdr:rowOff>12700</xdr:rowOff>
    </xdr:to>
    <xdr:pic>
      <xdr:nvPicPr>
        <xdr:cNvPr id="4" name="Imagen 3" descr="INTRODUCCIÓN A INGENIERÍA DE SISTEMAS DE INFORMACIÓN.pdf">
          <a:extLst>
            <a:ext uri="{FF2B5EF4-FFF2-40B4-BE49-F238E27FC236}">
              <a16:creationId xmlns:a16="http://schemas.microsoft.com/office/drawing/2014/main" id="{2AC2AB4F-A46C-1347-B22C-83C752DC1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444500</xdr:colOff>
      <xdr:row>5</xdr:row>
      <xdr:rowOff>63500</xdr:rowOff>
    </xdr:to>
    <xdr:pic>
      <xdr:nvPicPr>
        <xdr:cNvPr id="5" name="Imagen 4" descr="Imagen de CARLOS ROSAS MAMANI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F849894-C234-1C4C-ABC6-0B0CD669D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71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12700</xdr:colOff>
      <xdr:row>3</xdr:row>
      <xdr:rowOff>12700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8E90845-596D-9642-B2B9-06706862E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57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203200</xdr:colOff>
      <xdr:row>4</xdr:row>
      <xdr:rowOff>12700</xdr:rowOff>
    </xdr:to>
    <xdr:pic>
      <xdr:nvPicPr>
        <xdr:cNvPr id="7" name="Imagen 6" descr="IISI-P1-A1-GX-Apellido-2020-1.pdf">
          <a:extLst>
            <a:ext uri="{FF2B5EF4-FFF2-40B4-BE49-F238E27FC236}">
              <a16:creationId xmlns:a16="http://schemas.microsoft.com/office/drawing/2014/main" id="{42B5AD12-DDEA-DA42-A069-8424B7E68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71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444500</xdr:colOff>
      <xdr:row>8</xdr:row>
      <xdr:rowOff>63500</xdr:rowOff>
    </xdr:to>
    <xdr:pic>
      <xdr:nvPicPr>
        <xdr:cNvPr id="8" name="Imagen 7" descr="Imagen de DAVID NYLSON PARDO LUQU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7ECDCA9-143C-2B4E-B61C-4C866243D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43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12700</xdr:colOff>
      <xdr:row>6</xdr:row>
      <xdr:rowOff>12700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DBEFC8A9-AC5C-C64D-A2D1-2E318E5A8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14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203200</xdr:colOff>
      <xdr:row>7</xdr:row>
      <xdr:rowOff>12700</xdr:rowOff>
    </xdr:to>
    <xdr:pic>
      <xdr:nvPicPr>
        <xdr:cNvPr id="10" name="Imagen 9" descr="IISI_4_AULA_9_12[1] (1).pdf">
          <a:extLst>
            <a:ext uri="{FF2B5EF4-FFF2-40B4-BE49-F238E27FC236}">
              <a16:creationId xmlns:a16="http://schemas.microsoft.com/office/drawing/2014/main" id="{380166E9-A50A-9B4C-AC54-D52C53BF0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143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444500</xdr:colOff>
      <xdr:row>11</xdr:row>
      <xdr:rowOff>63500</xdr:rowOff>
    </xdr:to>
    <xdr:pic>
      <xdr:nvPicPr>
        <xdr:cNvPr id="11" name="Imagen 10" descr="Imagen de ERNESTO ALONSO QUIROZ CALDERON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1E3ABBB-7F60-1940-BC43-2DE086E21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14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12700</xdr:colOff>
      <xdr:row>9</xdr:row>
      <xdr:rowOff>12700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B209319E-632D-1942-B115-4BBAFDA2C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203200</xdr:colOff>
      <xdr:row>10</xdr:row>
      <xdr:rowOff>12700</xdr:rowOff>
    </xdr:to>
    <xdr:pic>
      <xdr:nvPicPr>
        <xdr:cNvPr id="13" name="Imagen 12" descr="IISI_4_AULA_9_12[1].docx">
          <a:extLst>
            <a:ext uri="{FF2B5EF4-FFF2-40B4-BE49-F238E27FC236}">
              <a16:creationId xmlns:a16="http://schemas.microsoft.com/office/drawing/2014/main" id="{D82A0DBA-7EE6-6C4A-A3D4-1C0A075F0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714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203200</xdr:colOff>
      <xdr:row>12</xdr:row>
      <xdr:rowOff>12700</xdr:rowOff>
    </xdr:to>
    <xdr:pic>
      <xdr:nvPicPr>
        <xdr:cNvPr id="14" name="Imagen 13" descr="IISI_4_AULA_9_12[1].pdf">
          <a:extLst>
            <a:ext uri="{FF2B5EF4-FFF2-40B4-BE49-F238E27FC236}">
              <a16:creationId xmlns:a16="http://schemas.microsoft.com/office/drawing/2014/main" id="{B08B6060-4BA9-A44C-ABD4-2B0864F7B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095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444500</xdr:colOff>
      <xdr:row>15</xdr:row>
      <xdr:rowOff>63500</xdr:rowOff>
    </xdr:to>
    <xdr:pic>
      <xdr:nvPicPr>
        <xdr:cNvPr id="15" name="Imagen 14" descr="Imagen de SERGIO ADRIAN TERRAZAS GARC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216CCED-C9DC-1D4E-A456-D750739F1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76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12700</xdr:colOff>
      <xdr:row>13</xdr:row>
      <xdr:rowOff>12700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E097744A-5D1A-174E-84F7-DE0F7C070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203200</xdr:colOff>
      <xdr:row>14</xdr:row>
      <xdr:rowOff>12700</xdr:rowOff>
    </xdr:to>
    <xdr:pic>
      <xdr:nvPicPr>
        <xdr:cNvPr id="17" name="Imagen 16" descr="IISI-S01-P01-G03-TERRAZAS-2020-1.doc">
          <a:extLst>
            <a:ext uri="{FF2B5EF4-FFF2-40B4-BE49-F238E27FC236}">
              <a16:creationId xmlns:a16="http://schemas.microsoft.com/office/drawing/2014/main" id="{E94D178C-1E22-6144-AAE6-08FBC1D37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476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444500</xdr:colOff>
      <xdr:row>17</xdr:row>
      <xdr:rowOff>63500</xdr:rowOff>
    </xdr:to>
    <xdr:pic>
      <xdr:nvPicPr>
        <xdr:cNvPr id="18" name="Imagen 17" descr="Imagen de JUAN DIEGO CASTILLO OX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705D8724-D12F-404F-B889-2C4406D09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57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12700</xdr:colOff>
      <xdr:row>15</xdr:row>
      <xdr:rowOff>12700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E89A50CD-B7DF-4B41-B2C7-679C02157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85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203200</xdr:colOff>
      <xdr:row>16</xdr:row>
      <xdr:rowOff>12700</xdr:rowOff>
    </xdr:to>
    <xdr:pic>
      <xdr:nvPicPr>
        <xdr:cNvPr id="20" name="Imagen 19" descr="INTRODUCCIÓN A INGENIERÍA DE SISTEMAS DE INFORMACIÓN.pdf">
          <a:extLst>
            <a:ext uri="{FF2B5EF4-FFF2-40B4-BE49-F238E27FC236}">
              <a16:creationId xmlns:a16="http://schemas.microsoft.com/office/drawing/2014/main" id="{1D44B70C-84CF-274A-88DB-871480C58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857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444500</xdr:colOff>
      <xdr:row>19</xdr:row>
      <xdr:rowOff>63500</xdr:rowOff>
    </xdr:to>
    <xdr:pic>
      <xdr:nvPicPr>
        <xdr:cNvPr id="21" name="Imagen 20" descr="Imagen de JUAN MARTIN PARISACA RAMIREZ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283217A8-4627-4547-ACB0-EF289D14F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238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12700</xdr:colOff>
      <xdr:row>17</xdr:row>
      <xdr:rowOff>12700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CF0E77D8-7BC8-1943-A198-DED4A7760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23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203200</xdr:colOff>
      <xdr:row>18</xdr:row>
      <xdr:rowOff>12700</xdr:rowOff>
    </xdr:to>
    <xdr:pic>
      <xdr:nvPicPr>
        <xdr:cNvPr id="23" name="Imagen 22" descr="Habilidades blandas.pdf">
          <a:extLst>
            <a:ext uri="{FF2B5EF4-FFF2-40B4-BE49-F238E27FC236}">
              <a16:creationId xmlns:a16="http://schemas.microsoft.com/office/drawing/2014/main" id="{E15940BA-B792-C745-B013-7B2351763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238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444500</xdr:colOff>
      <xdr:row>21</xdr:row>
      <xdr:rowOff>63500</xdr:rowOff>
    </xdr:to>
    <xdr:pic>
      <xdr:nvPicPr>
        <xdr:cNvPr id="24" name="Imagen 23" descr="Imagen de NICOLE ALEXANDRA PINTO TICONA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81DB796E-264D-834A-9847-A248A1437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619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12700</xdr:colOff>
      <xdr:row>19</xdr:row>
      <xdr:rowOff>12700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C50AC1B7-B805-5C40-89F0-433A9B0398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619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203200</xdr:colOff>
      <xdr:row>20</xdr:row>
      <xdr:rowOff>12700</xdr:rowOff>
    </xdr:to>
    <xdr:pic>
      <xdr:nvPicPr>
        <xdr:cNvPr id="26" name="Imagen 25" descr="IISI_4_AULA_9_12_SOFTSKILLS.docx">
          <a:extLst>
            <a:ext uri="{FF2B5EF4-FFF2-40B4-BE49-F238E27FC236}">
              <a16:creationId xmlns:a16="http://schemas.microsoft.com/office/drawing/2014/main" id="{38D0580A-E657-AA48-89D9-9AEBCCDDE5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619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444500</xdr:colOff>
      <xdr:row>23</xdr:row>
      <xdr:rowOff>63500</xdr:rowOff>
    </xdr:to>
    <xdr:pic>
      <xdr:nvPicPr>
        <xdr:cNvPr id="27" name="Imagen 26" descr="Imagen de SAMUEL BRYAN VIZCARRA CONDORI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795D1D4-CE87-CA45-93DF-A8EA97C30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000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12700</xdr:colOff>
      <xdr:row>21</xdr:row>
      <xdr:rowOff>12700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DA2D8BDA-4C5C-5E45-8013-D19D9EEF48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000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203200</xdr:colOff>
      <xdr:row>22</xdr:row>
      <xdr:rowOff>12700</xdr:rowOff>
    </xdr:to>
    <xdr:pic>
      <xdr:nvPicPr>
        <xdr:cNvPr id="29" name="Imagen 28" descr="IISI-S01-P01-Vizcarra-SoftSkills(formato IEEE).pdf.docx">
          <a:extLst>
            <a:ext uri="{FF2B5EF4-FFF2-40B4-BE49-F238E27FC236}">
              <a16:creationId xmlns:a16="http://schemas.microsoft.com/office/drawing/2014/main" id="{0405D147-FA12-7E49-A881-0929A4EB3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000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444500</xdr:colOff>
      <xdr:row>25</xdr:row>
      <xdr:rowOff>63500</xdr:rowOff>
    </xdr:to>
    <xdr:pic>
      <xdr:nvPicPr>
        <xdr:cNvPr id="30" name="Imagen 29" descr="Imagen de MAYCOL YANELL ALCCA RODRIGUEZ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55CBD90B-FBFC-F34F-994E-1F606535F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381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12700</xdr:colOff>
      <xdr:row>23</xdr:row>
      <xdr:rowOff>12700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20ED68BB-A20A-A749-B903-DF6FBC332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38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203200</xdr:colOff>
      <xdr:row>24</xdr:row>
      <xdr:rowOff>12700</xdr:rowOff>
    </xdr:to>
    <xdr:pic>
      <xdr:nvPicPr>
        <xdr:cNvPr id="32" name="Imagen 31" descr="IISI-P1-A1-G1-Alcca Rodriguez-2020-1.doc">
          <a:extLst>
            <a:ext uri="{FF2B5EF4-FFF2-40B4-BE49-F238E27FC236}">
              <a16:creationId xmlns:a16="http://schemas.microsoft.com/office/drawing/2014/main" id="{C8E4642E-37EE-9C41-96F1-A0EF6890C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381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444500</xdr:colOff>
      <xdr:row>27</xdr:row>
      <xdr:rowOff>63500</xdr:rowOff>
    </xdr:to>
    <xdr:pic>
      <xdr:nvPicPr>
        <xdr:cNvPr id="33" name="Imagen 32" descr="Imagen de PABLO CESAR VELARDE CONDO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32FA0327-93A0-3E44-A740-ABBE81672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762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12700</xdr:colOff>
      <xdr:row>25</xdr:row>
      <xdr:rowOff>12700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A7C00C45-EE1E-E649-BEAF-87E90FBE3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76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203200</xdr:colOff>
      <xdr:row>26</xdr:row>
      <xdr:rowOff>12700</xdr:rowOff>
    </xdr:to>
    <xdr:pic>
      <xdr:nvPicPr>
        <xdr:cNvPr id="35" name="Imagen 34" descr="IISI-S01-P01-2020-1 (1).doc">
          <a:extLst>
            <a:ext uri="{FF2B5EF4-FFF2-40B4-BE49-F238E27FC236}">
              <a16:creationId xmlns:a16="http://schemas.microsoft.com/office/drawing/2014/main" id="{8AAFB79C-8317-7044-91CC-B1933BABD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762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444500</xdr:colOff>
      <xdr:row>29</xdr:row>
      <xdr:rowOff>63500</xdr:rowOff>
    </xdr:to>
    <xdr:pic>
      <xdr:nvPicPr>
        <xdr:cNvPr id="36" name="Imagen 35" descr="Imagen de PIERO DE JESÚS ROSALES LAURENT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AB33CE5-1891-9B4A-96DA-2AD506F826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143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12700</xdr:colOff>
      <xdr:row>27</xdr:row>
      <xdr:rowOff>12700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9429D4DF-C50C-ED44-9F87-8046B225F7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514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203200</xdr:colOff>
      <xdr:row>28</xdr:row>
      <xdr:rowOff>12700</xdr:rowOff>
    </xdr:to>
    <xdr:pic>
      <xdr:nvPicPr>
        <xdr:cNvPr id="38" name="Imagen 37" descr="IISI-P1-A1-GX-Rosales-2020-1.pdf">
          <a:extLst>
            <a:ext uri="{FF2B5EF4-FFF2-40B4-BE49-F238E27FC236}">
              <a16:creationId xmlns:a16="http://schemas.microsoft.com/office/drawing/2014/main" id="{BA3FAE33-B6DE-024A-8EBF-9D6C22C50A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143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444500</xdr:colOff>
      <xdr:row>31</xdr:row>
      <xdr:rowOff>63500</xdr:rowOff>
    </xdr:to>
    <xdr:pic>
      <xdr:nvPicPr>
        <xdr:cNvPr id="39" name="Imagen 38" descr="Imagen de YESENIA ESMERALDA REYES TAPI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6CDDC741-CD5A-2849-A7AD-12567353A9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524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12700</xdr:colOff>
      <xdr:row>29</xdr:row>
      <xdr:rowOff>12700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1D2C6282-85FF-8842-9D27-80FC2B680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552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203200</xdr:colOff>
      <xdr:row>30</xdr:row>
      <xdr:rowOff>12700</xdr:rowOff>
    </xdr:to>
    <xdr:pic>
      <xdr:nvPicPr>
        <xdr:cNvPr id="41" name="Imagen 40" descr="Habilidades Blandas">
          <a:extLst>
            <a:ext uri="{FF2B5EF4-FFF2-40B4-BE49-F238E27FC236}">
              <a16:creationId xmlns:a16="http://schemas.microsoft.com/office/drawing/2014/main" id="{E09BEE65-6B04-254E-AA27-FA7257A7E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524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444500</xdr:colOff>
      <xdr:row>33</xdr:row>
      <xdr:rowOff>63500</xdr:rowOff>
    </xdr:to>
    <xdr:pic>
      <xdr:nvPicPr>
        <xdr:cNvPr id="42" name="Imagen 41" descr="Imagen de JHON EMIL SALAS CHUQUIRIMAY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1FAF152A-56A7-8047-AC2C-A6849ABA63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905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12700</xdr:colOff>
      <xdr:row>31</xdr:row>
      <xdr:rowOff>12700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CB5DA73D-BAB8-1E48-B6F5-F28559C59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590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203200</xdr:colOff>
      <xdr:row>32</xdr:row>
      <xdr:rowOff>12700</xdr:rowOff>
    </xdr:to>
    <xdr:pic>
      <xdr:nvPicPr>
        <xdr:cNvPr id="44" name="Imagen 43" descr="IISI-P1-A1-GX-Salas-2020-1.pdf">
          <a:extLst>
            <a:ext uri="{FF2B5EF4-FFF2-40B4-BE49-F238E27FC236}">
              <a16:creationId xmlns:a16="http://schemas.microsoft.com/office/drawing/2014/main" id="{A0AAC53A-BB71-144B-81D5-A68AFFEB7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905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444500</xdr:colOff>
      <xdr:row>35</xdr:row>
      <xdr:rowOff>63500</xdr:rowOff>
    </xdr:to>
    <xdr:pic>
      <xdr:nvPicPr>
        <xdr:cNvPr id="45" name="Imagen 44" descr="Imagen de FRANCOIS RAUL ROJAS REYMER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387CF6E9-FD79-9A4A-90A7-798641E46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286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12700</xdr:colOff>
      <xdr:row>33</xdr:row>
      <xdr:rowOff>12700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AADEBD6A-2396-6A45-B329-574BE82BC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628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203200</xdr:colOff>
      <xdr:row>34</xdr:row>
      <xdr:rowOff>12700</xdr:rowOff>
    </xdr:to>
    <xdr:pic>
      <xdr:nvPicPr>
        <xdr:cNvPr id="47" name="Imagen 46" descr="IISI-S01-P01-G03-ROJAS-2020-1.pdf">
          <a:extLst>
            <a:ext uri="{FF2B5EF4-FFF2-40B4-BE49-F238E27FC236}">
              <a16:creationId xmlns:a16="http://schemas.microsoft.com/office/drawing/2014/main" id="{6360428D-A4B9-9747-B430-139A2C10B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286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444500</xdr:colOff>
      <xdr:row>37</xdr:row>
      <xdr:rowOff>63500</xdr:rowOff>
    </xdr:to>
    <xdr:pic>
      <xdr:nvPicPr>
        <xdr:cNvPr id="48" name="Imagen 47" descr="Imagen de DIEGO SEMINARIO ESPINOZA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D0948B99-E06D-7C4B-B25E-B08FE8D48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667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12700</xdr:colOff>
      <xdr:row>35</xdr:row>
      <xdr:rowOff>12700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0923BE65-6B0D-4B4F-A931-BD0A2BE0A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666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203200</xdr:colOff>
      <xdr:row>36</xdr:row>
      <xdr:rowOff>12700</xdr:rowOff>
    </xdr:to>
    <xdr:pic>
      <xdr:nvPicPr>
        <xdr:cNvPr id="50" name="Imagen 49" descr="ensayo en grupo Diego Seminario.doc">
          <a:extLst>
            <a:ext uri="{FF2B5EF4-FFF2-40B4-BE49-F238E27FC236}">
              <a16:creationId xmlns:a16="http://schemas.microsoft.com/office/drawing/2014/main" id="{A29BAD80-D986-F84F-9A9C-0978CF2A0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667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444500</xdr:colOff>
      <xdr:row>39</xdr:row>
      <xdr:rowOff>63500</xdr:rowOff>
    </xdr:to>
    <xdr:pic>
      <xdr:nvPicPr>
        <xdr:cNvPr id="51" name="Imagen 50" descr="Imagen de SERGIO PAOLO SUAREZ FERNANDEZ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6F8565B6-2BA1-444D-829E-7D91CD6C46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048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12700</xdr:colOff>
      <xdr:row>37</xdr:row>
      <xdr:rowOff>12700</xdr:rowOff>
    </xdr:to>
    <xdr:pic>
      <xdr:nvPicPr>
        <xdr:cNvPr id="52" name="Imagen 51">
          <a:extLst>
            <a:ext uri="{FF2B5EF4-FFF2-40B4-BE49-F238E27FC236}">
              <a16:creationId xmlns:a16="http://schemas.microsoft.com/office/drawing/2014/main" id="{8A5516B7-5EFF-F842-916D-914E5D2C5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704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203200</xdr:colOff>
      <xdr:row>38</xdr:row>
      <xdr:rowOff>12700</xdr:rowOff>
    </xdr:to>
    <xdr:pic>
      <xdr:nvPicPr>
        <xdr:cNvPr id="53" name="Imagen 52" descr="Ensayo grupal habilidades blandas.doc">
          <a:extLst>
            <a:ext uri="{FF2B5EF4-FFF2-40B4-BE49-F238E27FC236}">
              <a16:creationId xmlns:a16="http://schemas.microsoft.com/office/drawing/2014/main" id="{2CFC93E7-B516-6947-A0F9-C7439F5D59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7048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444500</xdr:colOff>
      <xdr:row>41</xdr:row>
      <xdr:rowOff>63500</xdr:rowOff>
    </xdr:to>
    <xdr:pic>
      <xdr:nvPicPr>
        <xdr:cNvPr id="54" name="Imagen 53" descr="Imagen de WILMAR ARMANDO PAREDES ROMER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F0FE48B3-4CFE-BC45-9ACA-CAF42E17E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429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12700</xdr:colOff>
      <xdr:row>39</xdr:row>
      <xdr:rowOff>12700</xdr:rowOff>
    </xdr:to>
    <xdr:pic>
      <xdr:nvPicPr>
        <xdr:cNvPr id="55" name="Imagen 54">
          <a:extLst>
            <a:ext uri="{FF2B5EF4-FFF2-40B4-BE49-F238E27FC236}">
              <a16:creationId xmlns:a16="http://schemas.microsoft.com/office/drawing/2014/main" id="{64B353AD-5707-BA4B-A801-3BEE0865F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7429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203200</xdr:colOff>
      <xdr:row>40</xdr:row>
      <xdr:rowOff>12700</xdr:rowOff>
    </xdr:to>
    <xdr:pic>
      <xdr:nvPicPr>
        <xdr:cNvPr id="56" name="Imagen 55" descr="IISI-S01-P01-2020-1.doc">
          <a:extLst>
            <a:ext uri="{FF2B5EF4-FFF2-40B4-BE49-F238E27FC236}">
              <a16:creationId xmlns:a16="http://schemas.microsoft.com/office/drawing/2014/main" id="{CDCB4BCD-E6C8-254D-9F31-D1D72AC35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7429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444500</xdr:colOff>
      <xdr:row>43</xdr:row>
      <xdr:rowOff>63500</xdr:rowOff>
    </xdr:to>
    <xdr:pic>
      <xdr:nvPicPr>
        <xdr:cNvPr id="57" name="Imagen 56" descr="Imagen de NICOLL STHEFFANY SOTO SANA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C2C805F7-B216-2844-AA78-6D188B797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810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12700</xdr:colOff>
      <xdr:row>41</xdr:row>
      <xdr:rowOff>12700</xdr:rowOff>
    </xdr:to>
    <xdr:pic>
      <xdr:nvPicPr>
        <xdr:cNvPr id="58" name="Imagen 57">
          <a:extLst>
            <a:ext uri="{FF2B5EF4-FFF2-40B4-BE49-F238E27FC236}">
              <a16:creationId xmlns:a16="http://schemas.microsoft.com/office/drawing/2014/main" id="{AB50DC4D-9499-3B4C-AC05-C8111FDC6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7810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203200</xdr:colOff>
      <xdr:row>42</xdr:row>
      <xdr:rowOff>12700</xdr:rowOff>
    </xdr:to>
    <xdr:pic>
      <xdr:nvPicPr>
        <xdr:cNvPr id="59" name="Imagen 58" descr="ISII Habilidades Blandas Grupo 3.doc">
          <a:extLst>
            <a:ext uri="{FF2B5EF4-FFF2-40B4-BE49-F238E27FC236}">
              <a16:creationId xmlns:a16="http://schemas.microsoft.com/office/drawing/2014/main" id="{851BAB84-1819-8648-87C6-BDB3093A0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7810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444500</xdr:colOff>
      <xdr:row>45</xdr:row>
      <xdr:rowOff>63500</xdr:rowOff>
    </xdr:to>
    <xdr:pic>
      <xdr:nvPicPr>
        <xdr:cNvPr id="60" name="Imagen 59" descr="Imagen de STEVEN JHOSUA MAMANI GUILLEN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F9349ABC-62C7-F743-9763-9C635C734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191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12700</xdr:colOff>
      <xdr:row>43</xdr:row>
      <xdr:rowOff>12700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0F89FCA0-E41F-2441-9927-F78F70D28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819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203200</xdr:colOff>
      <xdr:row>44</xdr:row>
      <xdr:rowOff>12700</xdr:rowOff>
    </xdr:to>
    <xdr:pic>
      <xdr:nvPicPr>
        <xdr:cNvPr id="62" name="Imagen 61" descr="ISII Habilidades Blandas.doc">
          <a:extLst>
            <a:ext uri="{FF2B5EF4-FFF2-40B4-BE49-F238E27FC236}">
              <a16:creationId xmlns:a16="http://schemas.microsoft.com/office/drawing/2014/main" id="{F2EFE3E8-680D-EC4F-9DF0-5F0C64C87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8191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444500</xdr:colOff>
      <xdr:row>47</xdr:row>
      <xdr:rowOff>63500</xdr:rowOff>
    </xdr:to>
    <xdr:pic>
      <xdr:nvPicPr>
        <xdr:cNvPr id="63" name="Imagen 62" descr="Imagen de SEBASTIAN RAZIEL PEREZ GALDO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504B4976-5BDB-5240-9486-77998224A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572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12700</xdr:colOff>
      <xdr:row>45</xdr:row>
      <xdr:rowOff>12700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id="{7DDD0B22-55A9-144A-9D11-D498F6FDB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857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203200</xdr:colOff>
      <xdr:row>46</xdr:row>
      <xdr:rowOff>12700</xdr:rowOff>
    </xdr:to>
    <xdr:pic>
      <xdr:nvPicPr>
        <xdr:cNvPr id="65" name="Imagen 64" descr="ISII Habilidades Blandas Grupo 3.doc">
          <a:extLst>
            <a:ext uri="{FF2B5EF4-FFF2-40B4-BE49-F238E27FC236}">
              <a16:creationId xmlns:a16="http://schemas.microsoft.com/office/drawing/2014/main" id="{EAB7B00F-CAD8-6A45-98CC-EE1394AE2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8572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444500</xdr:colOff>
      <xdr:row>49</xdr:row>
      <xdr:rowOff>63500</xdr:rowOff>
    </xdr:to>
    <xdr:pic>
      <xdr:nvPicPr>
        <xdr:cNvPr id="66" name="Imagen 65" descr="Imagen de MAURICIO JAVIER BERENGUEL OLIVARES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5C60B279-8A5E-454B-901D-A99B6BC89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953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12700</xdr:colOff>
      <xdr:row>47</xdr:row>
      <xdr:rowOff>12700</xdr:rowOff>
    </xdr:to>
    <xdr:pic>
      <xdr:nvPicPr>
        <xdr:cNvPr id="67" name="Imagen 66">
          <a:extLst>
            <a:ext uri="{FF2B5EF4-FFF2-40B4-BE49-F238E27FC236}">
              <a16:creationId xmlns:a16="http://schemas.microsoft.com/office/drawing/2014/main" id="{B9BBBB3A-2A91-8841-80C2-DE89C94CF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895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203200</xdr:colOff>
      <xdr:row>48</xdr:row>
      <xdr:rowOff>12700</xdr:rowOff>
    </xdr:to>
    <xdr:pic>
      <xdr:nvPicPr>
        <xdr:cNvPr id="68" name="Imagen 67" descr="Habilidades Blandas.pdf">
          <a:extLst>
            <a:ext uri="{FF2B5EF4-FFF2-40B4-BE49-F238E27FC236}">
              <a16:creationId xmlns:a16="http://schemas.microsoft.com/office/drawing/2014/main" id="{A92CEEB7-2A6F-9D4E-A650-84C8765647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8953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444500</xdr:colOff>
      <xdr:row>51</xdr:row>
      <xdr:rowOff>63500</xdr:rowOff>
    </xdr:to>
    <xdr:pic>
      <xdr:nvPicPr>
        <xdr:cNvPr id="69" name="Imagen 68" descr="Imagen de ALESSIO GONZALEZ POLAR AMPUERO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5AD7A31A-72E5-7E47-8C0A-6178AA2D8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334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12700</xdr:colOff>
      <xdr:row>49</xdr:row>
      <xdr:rowOff>12700</xdr:rowOff>
    </xdr:to>
    <xdr:pic>
      <xdr:nvPicPr>
        <xdr:cNvPr id="70" name="Imagen 69">
          <a:extLst>
            <a:ext uri="{FF2B5EF4-FFF2-40B4-BE49-F238E27FC236}">
              <a16:creationId xmlns:a16="http://schemas.microsoft.com/office/drawing/2014/main" id="{C3135E3B-1C26-1A4E-B137-06065E5E54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933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203200</xdr:colOff>
      <xdr:row>50</xdr:row>
      <xdr:rowOff>12700</xdr:rowOff>
    </xdr:to>
    <xdr:pic>
      <xdr:nvPicPr>
        <xdr:cNvPr id="71" name="Imagen 70" descr="IISI-FORMATO IEEE-G2-5 al 8-2020.pdf">
          <a:extLst>
            <a:ext uri="{FF2B5EF4-FFF2-40B4-BE49-F238E27FC236}">
              <a16:creationId xmlns:a16="http://schemas.microsoft.com/office/drawing/2014/main" id="{EAC5F6A7-278D-964A-B736-F30743AF8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9334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444500</xdr:colOff>
      <xdr:row>53</xdr:row>
      <xdr:rowOff>63500</xdr:rowOff>
    </xdr:to>
    <xdr:pic>
      <xdr:nvPicPr>
        <xdr:cNvPr id="72" name="Imagen 71" descr="Imagen de GIAN FRANK DELGADO VERA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29B0803-1AF8-E84F-9598-C77489A0A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715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12700</xdr:colOff>
      <xdr:row>51</xdr:row>
      <xdr:rowOff>12700</xdr:rowOff>
    </xdr:to>
    <xdr:pic>
      <xdr:nvPicPr>
        <xdr:cNvPr id="73" name="Imagen 72">
          <a:extLst>
            <a:ext uri="{FF2B5EF4-FFF2-40B4-BE49-F238E27FC236}">
              <a16:creationId xmlns:a16="http://schemas.microsoft.com/office/drawing/2014/main" id="{F4FF7D2C-9BA0-FD4A-9E85-4B7A3FEB8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971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203200</xdr:colOff>
      <xdr:row>52</xdr:row>
      <xdr:rowOff>12700</xdr:rowOff>
    </xdr:to>
    <xdr:pic>
      <xdr:nvPicPr>
        <xdr:cNvPr id="74" name="Imagen 73" descr="IISI-P1-A1-G1-Delgado-2020-1.pdf">
          <a:extLst>
            <a:ext uri="{FF2B5EF4-FFF2-40B4-BE49-F238E27FC236}">
              <a16:creationId xmlns:a16="http://schemas.microsoft.com/office/drawing/2014/main" id="{96395346-9C40-BB46-B7FF-5C6E96667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9715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444500</xdr:colOff>
      <xdr:row>55</xdr:row>
      <xdr:rowOff>63500</xdr:rowOff>
    </xdr:to>
    <xdr:pic>
      <xdr:nvPicPr>
        <xdr:cNvPr id="75" name="Imagen 74" descr="Imagen de GIANELLA NAHOMI ALVAREZ TINAJEROS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3C0D634B-88CA-BF4D-9B47-CBA54ABE5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096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12700</xdr:colOff>
      <xdr:row>53</xdr:row>
      <xdr:rowOff>12700</xdr:rowOff>
    </xdr:to>
    <xdr:pic>
      <xdr:nvPicPr>
        <xdr:cNvPr id="76" name="Imagen 75">
          <a:extLst>
            <a:ext uri="{FF2B5EF4-FFF2-40B4-BE49-F238E27FC236}">
              <a16:creationId xmlns:a16="http://schemas.microsoft.com/office/drawing/2014/main" id="{832D23C3-93C5-EC4C-889E-2F8247D88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009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203200</xdr:colOff>
      <xdr:row>54</xdr:row>
      <xdr:rowOff>12700</xdr:rowOff>
    </xdr:to>
    <xdr:pic>
      <xdr:nvPicPr>
        <xdr:cNvPr id="77" name="Imagen 76" descr="IISI-P1-A1-G1-ALVAREZ_TINAJEROS-2020-1.doc">
          <a:extLst>
            <a:ext uri="{FF2B5EF4-FFF2-40B4-BE49-F238E27FC236}">
              <a16:creationId xmlns:a16="http://schemas.microsoft.com/office/drawing/2014/main" id="{5AE032A1-84C9-7B4F-B957-6F6CEE1CF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0096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444500</xdr:colOff>
      <xdr:row>57</xdr:row>
      <xdr:rowOff>63500</xdr:rowOff>
    </xdr:to>
    <xdr:pic>
      <xdr:nvPicPr>
        <xdr:cNvPr id="78" name="Imagen 77" descr="Imagen de ADRIAN MANUEL BERLANGA SALAS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9303F7D6-66CA-9141-8B9A-45D52E2E1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477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2</xdr:col>
      <xdr:colOff>12700</xdr:colOff>
      <xdr:row>55</xdr:row>
      <xdr:rowOff>12700</xdr:rowOff>
    </xdr:to>
    <xdr:pic>
      <xdr:nvPicPr>
        <xdr:cNvPr id="79" name="Imagen 78">
          <a:extLst>
            <a:ext uri="{FF2B5EF4-FFF2-40B4-BE49-F238E27FC236}">
              <a16:creationId xmlns:a16="http://schemas.microsoft.com/office/drawing/2014/main" id="{C8D8442A-F451-1E46-B958-AFB1660D2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047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203200</xdr:colOff>
      <xdr:row>56</xdr:row>
      <xdr:rowOff>12700</xdr:rowOff>
    </xdr:to>
    <xdr:pic>
      <xdr:nvPicPr>
        <xdr:cNvPr id="80" name="Imagen 79" descr="IISI-P1-A1-G1-BERLANGA-2020-1.doc">
          <a:extLst>
            <a:ext uri="{FF2B5EF4-FFF2-40B4-BE49-F238E27FC236}">
              <a16:creationId xmlns:a16="http://schemas.microsoft.com/office/drawing/2014/main" id="{31DC4E9F-E8EE-DE40-9DB7-0DE41A89E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0477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444500</xdr:colOff>
      <xdr:row>59</xdr:row>
      <xdr:rowOff>63500</xdr:rowOff>
    </xdr:to>
    <xdr:pic>
      <xdr:nvPicPr>
        <xdr:cNvPr id="81" name="Imagen 80" descr="Imagen de LEONARDO JESÚS AMADO DURAND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43093514-AAC3-BD40-8B7D-A598DF654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858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12700</xdr:colOff>
      <xdr:row>57</xdr:row>
      <xdr:rowOff>12700</xdr:rowOff>
    </xdr:to>
    <xdr:pic>
      <xdr:nvPicPr>
        <xdr:cNvPr id="82" name="Imagen 81">
          <a:extLst>
            <a:ext uri="{FF2B5EF4-FFF2-40B4-BE49-F238E27FC236}">
              <a16:creationId xmlns:a16="http://schemas.microsoft.com/office/drawing/2014/main" id="{867A4359-B0AD-7A45-A570-76175BFFB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085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57</xdr:row>
      <xdr:rowOff>0</xdr:rowOff>
    </xdr:from>
    <xdr:to>
      <xdr:col>3</xdr:col>
      <xdr:colOff>203200</xdr:colOff>
      <xdr:row>58</xdr:row>
      <xdr:rowOff>12700</xdr:rowOff>
    </xdr:to>
    <xdr:pic>
      <xdr:nvPicPr>
        <xdr:cNvPr id="83" name="Imagen 82" descr="IISI-P1-A1-G1-AMADO-2020-1.doc">
          <a:extLst>
            <a:ext uri="{FF2B5EF4-FFF2-40B4-BE49-F238E27FC236}">
              <a16:creationId xmlns:a16="http://schemas.microsoft.com/office/drawing/2014/main" id="{D318FEEF-BFE5-E647-8686-10A20DF3F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0858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444500</xdr:colOff>
      <xdr:row>61</xdr:row>
      <xdr:rowOff>63500</xdr:rowOff>
    </xdr:to>
    <xdr:pic>
      <xdr:nvPicPr>
        <xdr:cNvPr id="84" name="Imagen 83" descr="Imagen de TATYANA MYKAELA CHAVEZ BARRIOS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BDF60C29-AA39-C545-B55A-9E3025AD1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239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2</xdr:col>
      <xdr:colOff>12700</xdr:colOff>
      <xdr:row>59</xdr:row>
      <xdr:rowOff>12700</xdr:rowOff>
    </xdr:to>
    <xdr:pic>
      <xdr:nvPicPr>
        <xdr:cNvPr id="85" name="Imagen 84">
          <a:extLst>
            <a:ext uri="{FF2B5EF4-FFF2-40B4-BE49-F238E27FC236}">
              <a16:creationId xmlns:a16="http://schemas.microsoft.com/office/drawing/2014/main" id="{24851449-5967-EB4A-A487-7A8572815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1239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59</xdr:row>
      <xdr:rowOff>0</xdr:rowOff>
    </xdr:from>
    <xdr:to>
      <xdr:col>3</xdr:col>
      <xdr:colOff>203200</xdr:colOff>
      <xdr:row>60</xdr:row>
      <xdr:rowOff>12700</xdr:rowOff>
    </xdr:to>
    <xdr:pic>
      <xdr:nvPicPr>
        <xdr:cNvPr id="86" name="Imagen 85" descr="Practica IISI-P1-A1-GX-CHAVEZ.B-2020-1 (1).pdf">
          <a:extLst>
            <a:ext uri="{FF2B5EF4-FFF2-40B4-BE49-F238E27FC236}">
              <a16:creationId xmlns:a16="http://schemas.microsoft.com/office/drawing/2014/main" id="{298892C5-C5EE-0C4F-8FC4-B3977E1B9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1239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444500</xdr:colOff>
      <xdr:row>63</xdr:row>
      <xdr:rowOff>63500</xdr:rowOff>
    </xdr:to>
    <xdr:pic>
      <xdr:nvPicPr>
        <xdr:cNvPr id="87" name="Imagen 86" descr="Imagen de SEBASTIAN MANUEL CERVANTES PINTO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28ED627D-1E30-4247-93D3-295E9EA5A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620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2</xdr:col>
      <xdr:colOff>12700</xdr:colOff>
      <xdr:row>61</xdr:row>
      <xdr:rowOff>12700</xdr:rowOff>
    </xdr:to>
    <xdr:pic>
      <xdr:nvPicPr>
        <xdr:cNvPr id="88" name="Imagen 87">
          <a:extLst>
            <a:ext uri="{FF2B5EF4-FFF2-40B4-BE49-F238E27FC236}">
              <a16:creationId xmlns:a16="http://schemas.microsoft.com/office/drawing/2014/main" id="{82FE41ED-4BB0-4D4D-99B6-BA974C6E7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1620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61</xdr:row>
      <xdr:rowOff>0</xdr:rowOff>
    </xdr:from>
    <xdr:to>
      <xdr:col>3</xdr:col>
      <xdr:colOff>203200</xdr:colOff>
      <xdr:row>62</xdr:row>
      <xdr:rowOff>12700</xdr:rowOff>
    </xdr:to>
    <xdr:pic>
      <xdr:nvPicPr>
        <xdr:cNvPr id="89" name="Imagen 88" descr="Practica IISI-P1-A1-GX-CERVANTES.P-2020-1.pdf">
          <a:extLst>
            <a:ext uri="{FF2B5EF4-FFF2-40B4-BE49-F238E27FC236}">
              <a16:creationId xmlns:a16="http://schemas.microsoft.com/office/drawing/2014/main" id="{8C1CBEEE-AE7F-3741-AF6C-C1F1FD3A4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1620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444500</xdr:colOff>
      <xdr:row>65</xdr:row>
      <xdr:rowOff>63500</xdr:rowOff>
    </xdr:to>
    <xdr:pic>
      <xdr:nvPicPr>
        <xdr:cNvPr id="90" name="Imagen 89" descr="Imagen de NILVER ADOLFO CONDORI HOLGADO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9568D26C-9BC7-1649-9160-86CCBDEC6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001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</xdr:row>
      <xdr:rowOff>0</xdr:rowOff>
    </xdr:from>
    <xdr:to>
      <xdr:col>2</xdr:col>
      <xdr:colOff>12700</xdr:colOff>
      <xdr:row>63</xdr:row>
      <xdr:rowOff>12700</xdr:rowOff>
    </xdr:to>
    <xdr:pic>
      <xdr:nvPicPr>
        <xdr:cNvPr id="91" name="Imagen 90">
          <a:extLst>
            <a:ext uri="{FF2B5EF4-FFF2-40B4-BE49-F238E27FC236}">
              <a16:creationId xmlns:a16="http://schemas.microsoft.com/office/drawing/2014/main" id="{C186F532-0A93-634E-86BB-DE2BA6D3B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200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63</xdr:row>
      <xdr:rowOff>0</xdr:rowOff>
    </xdr:from>
    <xdr:to>
      <xdr:col>3</xdr:col>
      <xdr:colOff>203200</xdr:colOff>
      <xdr:row>64</xdr:row>
      <xdr:rowOff>12700</xdr:rowOff>
    </xdr:to>
    <xdr:pic>
      <xdr:nvPicPr>
        <xdr:cNvPr id="92" name="Imagen 91" descr="Practica IISI-P1-A1-GX-CONDORI-2020-1 (1).pdf">
          <a:extLst>
            <a:ext uri="{FF2B5EF4-FFF2-40B4-BE49-F238E27FC236}">
              <a16:creationId xmlns:a16="http://schemas.microsoft.com/office/drawing/2014/main" id="{50B49ED5-5CE4-9647-A03C-63FEAE787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2001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444500</xdr:colOff>
      <xdr:row>67</xdr:row>
      <xdr:rowOff>63500</xdr:rowOff>
    </xdr:to>
    <xdr:pic>
      <xdr:nvPicPr>
        <xdr:cNvPr id="93" name="Imagen 92" descr="Imagen de NADIA YUNORVI CHAVEZ SALAS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F6B06797-8E17-7743-B191-DEEEA319E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382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12700</xdr:colOff>
      <xdr:row>65</xdr:row>
      <xdr:rowOff>12700</xdr:rowOff>
    </xdr:to>
    <xdr:pic>
      <xdr:nvPicPr>
        <xdr:cNvPr id="94" name="Imagen 93">
          <a:extLst>
            <a:ext uri="{FF2B5EF4-FFF2-40B4-BE49-F238E27FC236}">
              <a16:creationId xmlns:a16="http://schemas.microsoft.com/office/drawing/2014/main" id="{285AFBD3-5D55-1A41-8469-FF3543602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238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203200</xdr:colOff>
      <xdr:row>66</xdr:row>
      <xdr:rowOff>12700</xdr:rowOff>
    </xdr:to>
    <xdr:pic>
      <xdr:nvPicPr>
        <xdr:cNvPr id="95" name="Imagen 94" descr="Practica IISI-P1-A1-GX-CHAVEZ.S-2020-1.pdf">
          <a:extLst>
            <a:ext uri="{FF2B5EF4-FFF2-40B4-BE49-F238E27FC236}">
              <a16:creationId xmlns:a16="http://schemas.microsoft.com/office/drawing/2014/main" id="{CF6A4839-61BC-9C42-92EC-649F95F11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2382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444500</xdr:colOff>
      <xdr:row>69</xdr:row>
      <xdr:rowOff>63500</xdr:rowOff>
    </xdr:to>
    <xdr:pic>
      <xdr:nvPicPr>
        <xdr:cNvPr id="96" name="Imagen 95" descr="Imagen de FREDY ALEXANDER MAMANI ZARATE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3393112C-1A86-604A-8305-FECF769FC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763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</xdr:row>
      <xdr:rowOff>0</xdr:rowOff>
    </xdr:from>
    <xdr:to>
      <xdr:col>2</xdr:col>
      <xdr:colOff>12700</xdr:colOff>
      <xdr:row>67</xdr:row>
      <xdr:rowOff>12700</xdr:rowOff>
    </xdr:to>
    <xdr:pic>
      <xdr:nvPicPr>
        <xdr:cNvPr id="97" name="Imagen 96">
          <a:extLst>
            <a:ext uri="{FF2B5EF4-FFF2-40B4-BE49-F238E27FC236}">
              <a16:creationId xmlns:a16="http://schemas.microsoft.com/office/drawing/2014/main" id="{2C116B78-501B-0A49-B1A8-29DAE4733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276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67</xdr:row>
      <xdr:rowOff>0</xdr:rowOff>
    </xdr:from>
    <xdr:to>
      <xdr:col>3</xdr:col>
      <xdr:colOff>203200</xdr:colOff>
      <xdr:row>68</xdr:row>
      <xdr:rowOff>12700</xdr:rowOff>
    </xdr:to>
    <xdr:pic>
      <xdr:nvPicPr>
        <xdr:cNvPr id="98" name="Imagen 97" descr="IISI-P1-A1-G1-Mamani-2020-1.pdf">
          <a:extLst>
            <a:ext uri="{FF2B5EF4-FFF2-40B4-BE49-F238E27FC236}">
              <a16:creationId xmlns:a16="http://schemas.microsoft.com/office/drawing/2014/main" id="{82B4ED20-7244-4742-864C-5411F7103B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2763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444500</xdr:colOff>
      <xdr:row>71</xdr:row>
      <xdr:rowOff>63500</xdr:rowOff>
    </xdr:to>
    <xdr:pic>
      <xdr:nvPicPr>
        <xdr:cNvPr id="99" name="Imagen 98" descr="Imagen de GUSTAVO ALONSO LIÑAN SALINAS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47C6CE24-DB19-274C-BAEF-2C6CCE124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144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</xdr:row>
      <xdr:rowOff>0</xdr:rowOff>
    </xdr:from>
    <xdr:to>
      <xdr:col>2</xdr:col>
      <xdr:colOff>12700</xdr:colOff>
      <xdr:row>69</xdr:row>
      <xdr:rowOff>12700</xdr:rowOff>
    </xdr:to>
    <xdr:pic>
      <xdr:nvPicPr>
        <xdr:cNvPr id="100" name="Imagen 99">
          <a:extLst>
            <a:ext uri="{FF2B5EF4-FFF2-40B4-BE49-F238E27FC236}">
              <a16:creationId xmlns:a16="http://schemas.microsoft.com/office/drawing/2014/main" id="{FD59DDDB-83E7-C345-9CD7-C22DD0CC6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314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69</xdr:row>
      <xdr:rowOff>0</xdr:rowOff>
    </xdr:from>
    <xdr:to>
      <xdr:col>3</xdr:col>
      <xdr:colOff>203200</xdr:colOff>
      <xdr:row>70</xdr:row>
      <xdr:rowOff>12700</xdr:rowOff>
    </xdr:to>
    <xdr:pic>
      <xdr:nvPicPr>
        <xdr:cNvPr id="101" name="Imagen 100" descr="IISI-P1-A1-G1-Liñán-2020-1.pdf">
          <a:extLst>
            <a:ext uri="{FF2B5EF4-FFF2-40B4-BE49-F238E27FC236}">
              <a16:creationId xmlns:a16="http://schemas.microsoft.com/office/drawing/2014/main" id="{FFCAA492-A081-0046-8E8D-4656BAAF7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3144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444500</xdr:colOff>
      <xdr:row>73</xdr:row>
      <xdr:rowOff>63500</xdr:rowOff>
    </xdr:to>
    <xdr:pic>
      <xdr:nvPicPr>
        <xdr:cNvPr id="102" name="Imagen 101" descr="Imagen de ANDERSON XAVIER HUAMAN VALENCIA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6CBEE29E-8EC2-1744-BC2C-1DD482F2C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525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</xdr:row>
      <xdr:rowOff>0</xdr:rowOff>
    </xdr:from>
    <xdr:to>
      <xdr:col>2</xdr:col>
      <xdr:colOff>12700</xdr:colOff>
      <xdr:row>71</xdr:row>
      <xdr:rowOff>12700</xdr:rowOff>
    </xdr:to>
    <xdr:pic>
      <xdr:nvPicPr>
        <xdr:cNvPr id="103" name="Imagen 102">
          <a:extLst>
            <a:ext uri="{FF2B5EF4-FFF2-40B4-BE49-F238E27FC236}">
              <a16:creationId xmlns:a16="http://schemas.microsoft.com/office/drawing/2014/main" id="{10533CA8-BFDB-2346-86C1-73D6E894CB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352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71</xdr:row>
      <xdr:rowOff>0</xdr:rowOff>
    </xdr:from>
    <xdr:to>
      <xdr:col>3</xdr:col>
      <xdr:colOff>203200</xdr:colOff>
      <xdr:row>72</xdr:row>
      <xdr:rowOff>12700</xdr:rowOff>
    </xdr:to>
    <xdr:pic>
      <xdr:nvPicPr>
        <xdr:cNvPr id="104" name="Imagen 103" descr="IISI-P1-A1-G1-Huaman-2020-1.pdf">
          <a:extLst>
            <a:ext uri="{FF2B5EF4-FFF2-40B4-BE49-F238E27FC236}">
              <a16:creationId xmlns:a16="http://schemas.microsoft.com/office/drawing/2014/main" id="{4282138D-042A-E24F-A1A8-30C7A648B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3525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444500</xdr:colOff>
      <xdr:row>75</xdr:row>
      <xdr:rowOff>63500</xdr:rowOff>
    </xdr:to>
    <xdr:pic>
      <xdr:nvPicPr>
        <xdr:cNvPr id="105" name="Imagen 104" descr="Imagen de JOSEPH FERNANDO ORDOÑEZ ARRATI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27B4C0EC-D13D-A84B-828C-55FE19850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906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12700</xdr:colOff>
      <xdr:row>73</xdr:row>
      <xdr:rowOff>12700</xdr:rowOff>
    </xdr:to>
    <xdr:pic>
      <xdr:nvPicPr>
        <xdr:cNvPr id="106" name="Imagen 105">
          <a:extLst>
            <a:ext uri="{FF2B5EF4-FFF2-40B4-BE49-F238E27FC236}">
              <a16:creationId xmlns:a16="http://schemas.microsoft.com/office/drawing/2014/main" id="{9241775B-3DC6-0745-8F44-1E27D8541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390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73</xdr:row>
      <xdr:rowOff>0</xdr:rowOff>
    </xdr:from>
    <xdr:to>
      <xdr:col>3</xdr:col>
      <xdr:colOff>203200</xdr:colOff>
      <xdr:row>74</xdr:row>
      <xdr:rowOff>12700</xdr:rowOff>
    </xdr:to>
    <xdr:pic>
      <xdr:nvPicPr>
        <xdr:cNvPr id="107" name="Imagen 106" descr="IISI-P1-A1-G1-Ordoñez-2020-1.pdf">
          <a:extLst>
            <a:ext uri="{FF2B5EF4-FFF2-40B4-BE49-F238E27FC236}">
              <a16:creationId xmlns:a16="http://schemas.microsoft.com/office/drawing/2014/main" id="{F086162F-13A7-2F4F-842F-74A097CCD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3906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444500</xdr:colOff>
      <xdr:row>77</xdr:row>
      <xdr:rowOff>63500</xdr:rowOff>
    </xdr:to>
    <xdr:pic>
      <xdr:nvPicPr>
        <xdr:cNvPr id="108" name="Imagen 107" descr="Imagen de JOSUE ALDAHIR UMIÑA TAIP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EAF3BE00-4E36-EE42-8FB4-CCCB95268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287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2</xdr:col>
      <xdr:colOff>12700</xdr:colOff>
      <xdr:row>75</xdr:row>
      <xdr:rowOff>12700</xdr:rowOff>
    </xdr:to>
    <xdr:pic>
      <xdr:nvPicPr>
        <xdr:cNvPr id="109" name="Imagen 108">
          <a:extLst>
            <a:ext uri="{FF2B5EF4-FFF2-40B4-BE49-F238E27FC236}">
              <a16:creationId xmlns:a16="http://schemas.microsoft.com/office/drawing/2014/main" id="{AEFBCA54-B929-F446-8B84-ED26A4EB1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428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203200</xdr:colOff>
      <xdr:row>76</xdr:row>
      <xdr:rowOff>12700</xdr:rowOff>
    </xdr:to>
    <xdr:pic>
      <xdr:nvPicPr>
        <xdr:cNvPr id="110" name="Imagen 109" descr="IISI-P1-A1-GX-Umiña-2020-1">
          <a:extLst>
            <a:ext uri="{FF2B5EF4-FFF2-40B4-BE49-F238E27FC236}">
              <a16:creationId xmlns:a16="http://schemas.microsoft.com/office/drawing/2014/main" id="{0EAD00C6-33F1-8140-BE08-E57E8AAF2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4287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444500</xdr:colOff>
      <xdr:row>79</xdr:row>
      <xdr:rowOff>63500</xdr:rowOff>
    </xdr:to>
    <xdr:pic>
      <xdr:nvPicPr>
        <xdr:cNvPr id="111" name="Imagen 110" descr="Imagen de YHAIR YHOMAR LEIVA CHUCUYA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7098CCA8-095E-294C-B72C-A3727F5DA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668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2</xdr:col>
      <xdr:colOff>12700</xdr:colOff>
      <xdr:row>77</xdr:row>
      <xdr:rowOff>12700</xdr:rowOff>
    </xdr:to>
    <xdr:pic>
      <xdr:nvPicPr>
        <xdr:cNvPr id="112" name="Imagen 111">
          <a:extLst>
            <a:ext uri="{FF2B5EF4-FFF2-40B4-BE49-F238E27FC236}">
              <a16:creationId xmlns:a16="http://schemas.microsoft.com/office/drawing/2014/main" id="{23B64D9C-06B2-504E-B970-210F8617A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466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77</xdr:row>
      <xdr:rowOff>0</xdr:rowOff>
    </xdr:from>
    <xdr:to>
      <xdr:col>3</xdr:col>
      <xdr:colOff>203200</xdr:colOff>
      <xdr:row>78</xdr:row>
      <xdr:rowOff>12700</xdr:rowOff>
    </xdr:to>
    <xdr:pic>
      <xdr:nvPicPr>
        <xdr:cNvPr id="113" name="Imagen 112" descr="IISI-P1-A1-GX-Leiva Chucuya-2020-1.pdf">
          <a:extLst>
            <a:ext uri="{FF2B5EF4-FFF2-40B4-BE49-F238E27FC236}">
              <a16:creationId xmlns:a16="http://schemas.microsoft.com/office/drawing/2014/main" id="{0CAB8E56-670B-2E41-9116-D2BF69B52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4668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444500</xdr:colOff>
      <xdr:row>81</xdr:row>
      <xdr:rowOff>63500</xdr:rowOff>
    </xdr:to>
    <xdr:pic>
      <xdr:nvPicPr>
        <xdr:cNvPr id="114" name="Imagen 113" descr="Imagen de JORGE ALEJANDRO HIDALGO MURILLO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1B5EFEC9-BAE3-F943-BAF5-2059E6666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049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79</xdr:row>
      <xdr:rowOff>0</xdr:rowOff>
    </xdr:from>
    <xdr:to>
      <xdr:col>2</xdr:col>
      <xdr:colOff>12700</xdr:colOff>
      <xdr:row>79</xdr:row>
      <xdr:rowOff>12700</xdr:rowOff>
    </xdr:to>
    <xdr:pic>
      <xdr:nvPicPr>
        <xdr:cNvPr id="115" name="Imagen 114">
          <a:extLst>
            <a:ext uri="{FF2B5EF4-FFF2-40B4-BE49-F238E27FC236}">
              <a16:creationId xmlns:a16="http://schemas.microsoft.com/office/drawing/2014/main" id="{1269A221-DB9F-D043-A321-F98DEB31E7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5049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79</xdr:row>
      <xdr:rowOff>0</xdr:rowOff>
    </xdr:from>
    <xdr:to>
      <xdr:col>3</xdr:col>
      <xdr:colOff>203200</xdr:colOff>
      <xdr:row>80</xdr:row>
      <xdr:rowOff>12700</xdr:rowOff>
    </xdr:to>
    <xdr:pic>
      <xdr:nvPicPr>
        <xdr:cNvPr id="116" name="Imagen 115" descr="IISI-P1-A1-GX-Hidalgo-2020-1.pdf">
          <a:extLst>
            <a:ext uri="{FF2B5EF4-FFF2-40B4-BE49-F238E27FC236}">
              <a16:creationId xmlns:a16="http://schemas.microsoft.com/office/drawing/2014/main" id="{CFAB18C1-6828-5648-B0E5-7F0885523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5049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444500</xdr:colOff>
      <xdr:row>83</xdr:row>
      <xdr:rowOff>63500</xdr:rowOff>
    </xdr:to>
    <xdr:pic>
      <xdr:nvPicPr>
        <xdr:cNvPr id="117" name="Imagen 116" descr="Imagen de GIANFRANCO LOZADA BEDREGAL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D3B01289-0D16-E848-BCF5-9B453533A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430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12700</xdr:colOff>
      <xdr:row>81</xdr:row>
      <xdr:rowOff>12700</xdr:rowOff>
    </xdr:to>
    <xdr:pic>
      <xdr:nvPicPr>
        <xdr:cNvPr id="118" name="Imagen 117">
          <a:extLst>
            <a:ext uri="{FF2B5EF4-FFF2-40B4-BE49-F238E27FC236}">
              <a16:creationId xmlns:a16="http://schemas.microsoft.com/office/drawing/2014/main" id="{D670D590-82AC-0D49-A938-80913740AB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5430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3</xdr:col>
      <xdr:colOff>203200</xdr:colOff>
      <xdr:row>82</xdr:row>
      <xdr:rowOff>12700</xdr:rowOff>
    </xdr:to>
    <xdr:pic>
      <xdr:nvPicPr>
        <xdr:cNvPr id="119" name="Imagen 118" descr="IISI-P1-A1-GX-Lozada-2020-1.pdf">
          <a:extLst>
            <a:ext uri="{FF2B5EF4-FFF2-40B4-BE49-F238E27FC236}">
              <a16:creationId xmlns:a16="http://schemas.microsoft.com/office/drawing/2014/main" id="{A668F19D-2DA3-0949-AA5D-5CE91C97F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5430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444500</xdr:colOff>
      <xdr:row>85</xdr:row>
      <xdr:rowOff>63500</xdr:rowOff>
    </xdr:to>
    <xdr:pic>
      <xdr:nvPicPr>
        <xdr:cNvPr id="120" name="Imagen 119" descr="Imagen de BRAULIO JOSUE LOPEZ SEBASTIANI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F62BD007-C57C-1543-964B-05BEC6D8A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811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12700</xdr:colOff>
      <xdr:row>83</xdr:row>
      <xdr:rowOff>12700</xdr:rowOff>
    </xdr:to>
    <xdr:pic>
      <xdr:nvPicPr>
        <xdr:cNvPr id="121" name="Imagen 120">
          <a:extLst>
            <a:ext uri="{FF2B5EF4-FFF2-40B4-BE49-F238E27FC236}">
              <a16:creationId xmlns:a16="http://schemas.microsoft.com/office/drawing/2014/main" id="{8C5F3CB3-6BDC-1140-BA32-82372BFDA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581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3</xdr:col>
      <xdr:colOff>203200</xdr:colOff>
      <xdr:row>84</xdr:row>
      <xdr:rowOff>12700</xdr:rowOff>
    </xdr:to>
    <xdr:pic>
      <xdr:nvPicPr>
        <xdr:cNvPr id="122" name="Imagen 121" descr="IISI-P1-A1-GX-Lopez-2020-1.pdf">
          <a:extLst>
            <a:ext uri="{FF2B5EF4-FFF2-40B4-BE49-F238E27FC236}">
              <a16:creationId xmlns:a16="http://schemas.microsoft.com/office/drawing/2014/main" id="{BE3D5D21-B1BA-B247-9D8D-0D2CAF56D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5811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444500</xdr:colOff>
      <xdr:row>87</xdr:row>
      <xdr:rowOff>63500</xdr:rowOff>
    </xdr:to>
    <xdr:pic>
      <xdr:nvPicPr>
        <xdr:cNvPr id="123" name="Imagen 122" descr="Imagen de ALEJANDRO MILTON SERRANO PILCO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F6ADA8A9-05B5-1740-BCB6-1A4DD637F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192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12700</xdr:colOff>
      <xdr:row>85</xdr:row>
      <xdr:rowOff>12700</xdr:rowOff>
    </xdr:to>
    <xdr:pic>
      <xdr:nvPicPr>
        <xdr:cNvPr id="124" name="Imagen 123">
          <a:extLst>
            <a:ext uri="{FF2B5EF4-FFF2-40B4-BE49-F238E27FC236}">
              <a16:creationId xmlns:a16="http://schemas.microsoft.com/office/drawing/2014/main" id="{5B2659AA-0D61-2D4E-8425-9E0B26938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619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444500</xdr:colOff>
      <xdr:row>89</xdr:row>
      <xdr:rowOff>63500</xdr:rowOff>
    </xdr:to>
    <xdr:pic>
      <xdr:nvPicPr>
        <xdr:cNvPr id="125" name="Imagen 124" descr="Imagen de JHON DARWIN CCAMA PIL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E5E174A2-C87C-3B4E-A25A-F12A4AF16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573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87</xdr:row>
      <xdr:rowOff>0</xdr:rowOff>
    </xdr:from>
    <xdr:to>
      <xdr:col>2</xdr:col>
      <xdr:colOff>12700</xdr:colOff>
      <xdr:row>87</xdr:row>
      <xdr:rowOff>12700</xdr:rowOff>
    </xdr:to>
    <xdr:pic>
      <xdr:nvPicPr>
        <xdr:cNvPr id="126" name="Imagen 125">
          <a:extLst>
            <a:ext uri="{FF2B5EF4-FFF2-40B4-BE49-F238E27FC236}">
              <a16:creationId xmlns:a16="http://schemas.microsoft.com/office/drawing/2014/main" id="{907A1548-AA03-F14C-8809-968DB2A38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657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444500</xdr:colOff>
      <xdr:row>91</xdr:row>
      <xdr:rowOff>63500</xdr:rowOff>
    </xdr:to>
    <xdr:pic>
      <xdr:nvPicPr>
        <xdr:cNvPr id="127" name="Imagen 126" descr="Imagen de SEBASTIAN SALVADOR DIAZ HUACAS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98D836F3-6F45-E547-9125-FC1636F56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954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89</xdr:row>
      <xdr:rowOff>0</xdr:rowOff>
    </xdr:from>
    <xdr:to>
      <xdr:col>2</xdr:col>
      <xdr:colOff>12700</xdr:colOff>
      <xdr:row>89</xdr:row>
      <xdr:rowOff>12700</xdr:rowOff>
    </xdr:to>
    <xdr:pic>
      <xdr:nvPicPr>
        <xdr:cNvPr id="128" name="Imagen 127">
          <a:extLst>
            <a:ext uri="{FF2B5EF4-FFF2-40B4-BE49-F238E27FC236}">
              <a16:creationId xmlns:a16="http://schemas.microsoft.com/office/drawing/2014/main" id="{6C92FE37-0137-AF44-94F4-9D6C45A01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695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444500</xdr:colOff>
      <xdr:row>93</xdr:row>
      <xdr:rowOff>63500</xdr:rowOff>
    </xdr:to>
    <xdr:pic>
      <xdr:nvPicPr>
        <xdr:cNvPr id="129" name="Imagen 128" descr="Imagen de SANTIAGO ALONSO SALINAS SALAS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5DB62632-D472-DD44-844C-00CC59ED0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335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91</xdr:row>
      <xdr:rowOff>0</xdr:rowOff>
    </xdr:from>
    <xdr:to>
      <xdr:col>2</xdr:col>
      <xdr:colOff>12700</xdr:colOff>
      <xdr:row>91</xdr:row>
      <xdr:rowOff>12700</xdr:rowOff>
    </xdr:to>
    <xdr:pic>
      <xdr:nvPicPr>
        <xdr:cNvPr id="130" name="Imagen 129">
          <a:extLst>
            <a:ext uri="{FF2B5EF4-FFF2-40B4-BE49-F238E27FC236}">
              <a16:creationId xmlns:a16="http://schemas.microsoft.com/office/drawing/2014/main" id="{44F170A1-411E-FE4A-960E-D9E7A99CD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733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444500</xdr:colOff>
      <xdr:row>95</xdr:row>
      <xdr:rowOff>63500</xdr:rowOff>
    </xdr:to>
    <xdr:pic>
      <xdr:nvPicPr>
        <xdr:cNvPr id="131" name="Imagen 130" descr="Imagen de JOEL YAMIR PINTO HERENC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6D3BF617-4401-814C-9C61-18312F913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716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93</xdr:row>
      <xdr:rowOff>0</xdr:rowOff>
    </xdr:from>
    <xdr:to>
      <xdr:col>2</xdr:col>
      <xdr:colOff>12700</xdr:colOff>
      <xdr:row>93</xdr:row>
      <xdr:rowOff>12700</xdr:rowOff>
    </xdr:to>
    <xdr:pic>
      <xdr:nvPicPr>
        <xdr:cNvPr id="132" name="Imagen 131">
          <a:extLst>
            <a:ext uri="{FF2B5EF4-FFF2-40B4-BE49-F238E27FC236}">
              <a16:creationId xmlns:a16="http://schemas.microsoft.com/office/drawing/2014/main" id="{92EDC13A-28C8-5749-B83A-68CAC16FA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771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444500</xdr:colOff>
      <xdr:row>97</xdr:row>
      <xdr:rowOff>63500</xdr:rowOff>
    </xdr:to>
    <xdr:pic>
      <xdr:nvPicPr>
        <xdr:cNvPr id="133" name="Imagen 132" descr="Imagen de YORKS YENSYNC VILCA QUISCA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F6A5BBAA-B23E-E74E-992C-7054C23B71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097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95</xdr:row>
      <xdr:rowOff>0</xdr:rowOff>
    </xdr:from>
    <xdr:to>
      <xdr:col>2</xdr:col>
      <xdr:colOff>12700</xdr:colOff>
      <xdr:row>95</xdr:row>
      <xdr:rowOff>12700</xdr:rowOff>
    </xdr:to>
    <xdr:pic>
      <xdr:nvPicPr>
        <xdr:cNvPr id="134" name="Imagen 133">
          <a:extLst>
            <a:ext uri="{FF2B5EF4-FFF2-40B4-BE49-F238E27FC236}">
              <a16:creationId xmlns:a16="http://schemas.microsoft.com/office/drawing/2014/main" id="{0125DFAA-BF08-C74E-859D-5280D54CF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809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444500</xdr:colOff>
      <xdr:row>99</xdr:row>
      <xdr:rowOff>63500</xdr:rowOff>
    </xdr:to>
    <xdr:pic>
      <xdr:nvPicPr>
        <xdr:cNvPr id="135" name="Imagen 134" descr="Imagen de ANDRE SEBASTIAN BARREDA GONZALES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29926E66-3B56-D54F-9EAE-4AB4C2429C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478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97</xdr:row>
      <xdr:rowOff>0</xdr:rowOff>
    </xdr:from>
    <xdr:to>
      <xdr:col>2</xdr:col>
      <xdr:colOff>12700</xdr:colOff>
      <xdr:row>97</xdr:row>
      <xdr:rowOff>12700</xdr:rowOff>
    </xdr:to>
    <xdr:pic>
      <xdr:nvPicPr>
        <xdr:cNvPr id="136" name="Imagen 135">
          <a:extLst>
            <a:ext uri="{FF2B5EF4-FFF2-40B4-BE49-F238E27FC236}">
              <a16:creationId xmlns:a16="http://schemas.microsoft.com/office/drawing/2014/main" id="{B7195A0E-8BA9-AF4F-A877-BF182AF69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847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203200</xdr:colOff>
      <xdr:row>98</xdr:row>
      <xdr:rowOff>12700</xdr:rowOff>
    </xdr:to>
    <xdr:pic>
      <xdr:nvPicPr>
        <xdr:cNvPr id="137" name="Imagen 136" descr="formato-presentacion-documentos-normas-ieee (1).doc">
          <a:extLst>
            <a:ext uri="{FF2B5EF4-FFF2-40B4-BE49-F238E27FC236}">
              <a16:creationId xmlns:a16="http://schemas.microsoft.com/office/drawing/2014/main" id="{5510712F-2CF3-B44D-AC14-943CC12483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8478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444500</xdr:colOff>
      <xdr:row>101</xdr:row>
      <xdr:rowOff>63500</xdr:rowOff>
    </xdr:to>
    <xdr:pic>
      <xdr:nvPicPr>
        <xdr:cNvPr id="138" name="Imagen 137" descr="Imagen de SEBASTIAN FREDDY ANCAYFURO ALVAREZ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61CB966B-2ABB-9A4F-A28E-4EC0D529C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859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99</xdr:row>
      <xdr:rowOff>0</xdr:rowOff>
    </xdr:from>
    <xdr:to>
      <xdr:col>2</xdr:col>
      <xdr:colOff>12700</xdr:colOff>
      <xdr:row>99</xdr:row>
      <xdr:rowOff>12700</xdr:rowOff>
    </xdr:to>
    <xdr:pic>
      <xdr:nvPicPr>
        <xdr:cNvPr id="139" name="Imagen 138">
          <a:extLst>
            <a:ext uri="{FF2B5EF4-FFF2-40B4-BE49-F238E27FC236}">
              <a16:creationId xmlns:a16="http://schemas.microsoft.com/office/drawing/2014/main" id="{5D0CFAE2-3692-674C-8862-4ABAA4EFE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8859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203200</xdr:colOff>
      <xdr:row>100</xdr:row>
      <xdr:rowOff>12700</xdr:rowOff>
    </xdr:to>
    <xdr:pic>
      <xdr:nvPicPr>
        <xdr:cNvPr id="140" name="Imagen 139" descr="Documento sin título (1).pdf">
          <a:extLst>
            <a:ext uri="{FF2B5EF4-FFF2-40B4-BE49-F238E27FC236}">
              <a16:creationId xmlns:a16="http://schemas.microsoft.com/office/drawing/2014/main" id="{9878EDD8-24FF-4242-BA67-0F0CBAFEA5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8859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444500</xdr:colOff>
      <xdr:row>103</xdr:row>
      <xdr:rowOff>63500</xdr:rowOff>
    </xdr:to>
    <xdr:pic>
      <xdr:nvPicPr>
        <xdr:cNvPr id="141" name="Imagen 140" descr="Imagen de JOSUE VADIR  CORNEJO GONZALES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C260C43-9CCC-A54F-A5D1-266C5EF75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240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101</xdr:row>
      <xdr:rowOff>0</xdr:rowOff>
    </xdr:from>
    <xdr:to>
      <xdr:col>2</xdr:col>
      <xdr:colOff>12700</xdr:colOff>
      <xdr:row>101</xdr:row>
      <xdr:rowOff>12700</xdr:rowOff>
    </xdr:to>
    <xdr:pic>
      <xdr:nvPicPr>
        <xdr:cNvPr id="142" name="Imagen 141">
          <a:extLst>
            <a:ext uri="{FF2B5EF4-FFF2-40B4-BE49-F238E27FC236}">
              <a16:creationId xmlns:a16="http://schemas.microsoft.com/office/drawing/2014/main" id="{16C974E6-E6FC-734A-AF9A-D6DBF020F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9240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203200</xdr:colOff>
      <xdr:row>102</xdr:row>
      <xdr:rowOff>12700</xdr:rowOff>
    </xdr:to>
    <xdr:pic>
      <xdr:nvPicPr>
        <xdr:cNvPr id="143" name="Imagen 142" descr="Documento sin título (5).docx">
          <a:extLst>
            <a:ext uri="{FF2B5EF4-FFF2-40B4-BE49-F238E27FC236}">
              <a16:creationId xmlns:a16="http://schemas.microsoft.com/office/drawing/2014/main" id="{CD4A1045-AAEF-5D44-B5FB-370FF9028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9240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444500</xdr:colOff>
      <xdr:row>105</xdr:row>
      <xdr:rowOff>63500</xdr:rowOff>
    </xdr:to>
    <xdr:pic>
      <xdr:nvPicPr>
        <xdr:cNvPr id="144" name="Imagen 143" descr="Imagen de JOSEPH CARLOS APAZA SOLIS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45E235DE-17F6-C64F-9941-B68007505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621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103</xdr:row>
      <xdr:rowOff>0</xdr:rowOff>
    </xdr:from>
    <xdr:to>
      <xdr:col>2</xdr:col>
      <xdr:colOff>12700</xdr:colOff>
      <xdr:row>103</xdr:row>
      <xdr:rowOff>12700</xdr:rowOff>
    </xdr:to>
    <xdr:pic>
      <xdr:nvPicPr>
        <xdr:cNvPr id="145" name="Imagen 144">
          <a:extLst>
            <a:ext uri="{FF2B5EF4-FFF2-40B4-BE49-F238E27FC236}">
              <a16:creationId xmlns:a16="http://schemas.microsoft.com/office/drawing/2014/main" id="{D402829F-B3FC-7141-AA2E-F5BB7BA55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962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444500</xdr:colOff>
      <xdr:row>107</xdr:row>
      <xdr:rowOff>63500</xdr:rowOff>
    </xdr:to>
    <xdr:pic>
      <xdr:nvPicPr>
        <xdr:cNvPr id="146" name="Imagen 145" descr="Imagen de CRYS REY APAZA CRUZ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BBA79735-0F26-234F-B14C-D9076059B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002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105</xdr:row>
      <xdr:rowOff>0</xdr:rowOff>
    </xdr:from>
    <xdr:to>
      <xdr:col>2</xdr:col>
      <xdr:colOff>12700</xdr:colOff>
      <xdr:row>105</xdr:row>
      <xdr:rowOff>12700</xdr:rowOff>
    </xdr:to>
    <xdr:pic>
      <xdr:nvPicPr>
        <xdr:cNvPr id="147" name="Imagen 146">
          <a:extLst>
            <a:ext uri="{FF2B5EF4-FFF2-40B4-BE49-F238E27FC236}">
              <a16:creationId xmlns:a16="http://schemas.microsoft.com/office/drawing/2014/main" id="{C61AD557-ED73-744A-ABD2-36180C31A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000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203200</xdr:colOff>
      <xdr:row>106</xdr:row>
      <xdr:rowOff>12700</xdr:rowOff>
    </xdr:to>
    <xdr:pic>
      <xdr:nvPicPr>
        <xdr:cNvPr id="148" name="Imagen 147" descr="IISI-P1-A1-GX-Apaza Cruz-2020-1.pdf.docx">
          <a:extLst>
            <a:ext uri="{FF2B5EF4-FFF2-40B4-BE49-F238E27FC236}">
              <a16:creationId xmlns:a16="http://schemas.microsoft.com/office/drawing/2014/main" id="{13DEDA9E-67AD-A944-A43B-42109D868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0002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444500</xdr:colOff>
      <xdr:row>109</xdr:row>
      <xdr:rowOff>63500</xdr:rowOff>
    </xdr:to>
    <xdr:pic>
      <xdr:nvPicPr>
        <xdr:cNvPr id="149" name="Imagen 148" descr="Imagen de ROCKY ALBERTO BANDA MEDINA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E2A76CBF-54AF-2E4F-87ED-F084CFA5A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383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107</xdr:row>
      <xdr:rowOff>0</xdr:rowOff>
    </xdr:from>
    <xdr:to>
      <xdr:col>2</xdr:col>
      <xdr:colOff>12700</xdr:colOff>
      <xdr:row>107</xdr:row>
      <xdr:rowOff>12700</xdr:rowOff>
    </xdr:to>
    <xdr:pic>
      <xdr:nvPicPr>
        <xdr:cNvPr id="150" name="Imagen 149">
          <a:extLst>
            <a:ext uri="{FF2B5EF4-FFF2-40B4-BE49-F238E27FC236}">
              <a16:creationId xmlns:a16="http://schemas.microsoft.com/office/drawing/2014/main" id="{FD5FE7FF-8388-6147-95E9-C92532013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038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203200</xdr:colOff>
      <xdr:row>108</xdr:row>
      <xdr:rowOff>12700</xdr:rowOff>
    </xdr:to>
    <xdr:pic>
      <xdr:nvPicPr>
        <xdr:cNvPr id="151" name="Imagen 150" descr="IISI-P1-A1-GX-Banda-2020-1.pdf">
          <a:extLst>
            <a:ext uri="{FF2B5EF4-FFF2-40B4-BE49-F238E27FC236}">
              <a16:creationId xmlns:a16="http://schemas.microsoft.com/office/drawing/2014/main" id="{FBFF16A3-E80C-CE4F-9E5B-E7B2DF13D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0383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444500</xdr:colOff>
      <xdr:row>111</xdr:row>
      <xdr:rowOff>63500</xdr:rowOff>
    </xdr:to>
    <xdr:pic>
      <xdr:nvPicPr>
        <xdr:cNvPr id="152" name="Imagen 151" descr="Imagen de ALEXANDER MARIO ALE CHOQUE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1A086D31-6D26-7740-A4B5-6EED6FB294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764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109</xdr:row>
      <xdr:rowOff>0</xdr:rowOff>
    </xdr:from>
    <xdr:to>
      <xdr:col>2</xdr:col>
      <xdr:colOff>12700</xdr:colOff>
      <xdr:row>109</xdr:row>
      <xdr:rowOff>12700</xdr:rowOff>
    </xdr:to>
    <xdr:pic>
      <xdr:nvPicPr>
        <xdr:cNvPr id="153" name="Imagen 152">
          <a:extLst>
            <a:ext uri="{FF2B5EF4-FFF2-40B4-BE49-F238E27FC236}">
              <a16:creationId xmlns:a16="http://schemas.microsoft.com/office/drawing/2014/main" id="{D8CC19DE-0754-514F-83D6-448B35EBA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076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109</xdr:row>
      <xdr:rowOff>0</xdr:rowOff>
    </xdr:from>
    <xdr:to>
      <xdr:col>3</xdr:col>
      <xdr:colOff>203200</xdr:colOff>
      <xdr:row>110</xdr:row>
      <xdr:rowOff>12700</xdr:rowOff>
    </xdr:to>
    <xdr:pic>
      <xdr:nvPicPr>
        <xdr:cNvPr id="154" name="Imagen 153" descr="IISI-P1-A1-GX-Ale Choque -2020-1.pdf">
          <a:extLst>
            <a:ext uri="{FF2B5EF4-FFF2-40B4-BE49-F238E27FC236}">
              <a16:creationId xmlns:a16="http://schemas.microsoft.com/office/drawing/2014/main" id="{2D0C7220-3829-E844-BCAC-2F4A87C75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0764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444500</xdr:colOff>
      <xdr:row>113</xdr:row>
      <xdr:rowOff>63500</xdr:rowOff>
    </xdr:to>
    <xdr:pic>
      <xdr:nvPicPr>
        <xdr:cNvPr id="155" name="Imagen 154" descr="Imagen de EDISON CRISTIAN AMEZQUITA SOTO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7A95D2FE-2687-EA41-BCD7-76140B8D6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145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12700</xdr:colOff>
      <xdr:row>111</xdr:row>
      <xdr:rowOff>12700</xdr:rowOff>
    </xdr:to>
    <xdr:pic>
      <xdr:nvPicPr>
        <xdr:cNvPr id="156" name="Imagen 155">
          <a:extLst>
            <a:ext uri="{FF2B5EF4-FFF2-40B4-BE49-F238E27FC236}">
              <a16:creationId xmlns:a16="http://schemas.microsoft.com/office/drawing/2014/main" id="{7055A642-4CDE-BE4B-815E-83AD07114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114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203200</xdr:colOff>
      <xdr:row>112</xdr:row>
      <xdr:rowOff>12700</xdr:rowOff>
    </xdr:to>
    <xdr:pic>
      <xdr:nvPicPr>
        <xdr:cNvPr id="157" name="Imagen 156" descr="IISI-P1-A1-GX-Amézquita_Soto-2020-1.pdf">
          <a:extLst>
            <a:ext uri="{FF2B5EF4-FFF2-40B4-BE49-F238E27FC236}">
              <a16:creationId xmlns:a16="http://schemas.microsoft.com/office/drawing/2014/main" id="{054D7F6E-D344-F041-BB1D-A062B2A2B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1145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444500</xdr:colOff>
      <xdr:row>115</xdr:row>
      <xdr:rowOff>63500</xdr:rowOff>
    </xdr:to>
    <xdr:pic>
      <xdr:nvPicPr>
        <xdr:cNvPr id="158" name="Imagen 157" descr="Imagen de KEVIN ALESSANDRO GAMARRA NOA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3C8BF7C-93F1-8341-BBA6-D8E03588D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526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113</xdr:row>
      <xdr:rowOff>0</xdr:rowOff>
    </xdr:from>
    <xdr:to>
      <xdr:col>2</xdr:col>
      <xdr:colOff>12700</xdr:colOff>
      <xdr:row>113</xdr:row>
      <xdr:rowOff>12700</xdr:rowOff>
    </xdr:to>
    <xdr:pic>
      <xdr:nvPicPr>
        <xdr:cNvPr id="159" name="Imagen 158">
          <a:extLst>
            <a:ext uri="{FF2B5EF4-FFF2-40B4-BE49-F238E27FC236}">
              <a16:creationId xmlns:a16="http://schemas.microsoft.com/office/drawing/2014/main" id="{6F2211DE-8959-914C-B372-5A8E3FC87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152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203200</xdr:colOff>
      <xdr:row>114</xdr:row>
      <xdr:rowOff>12700</xdr:rowOff>
    </xdr:to>
    <xdr:pic>
      <xdr:nvPicPr>
        <xdr:cNvPr id="160" name="Imagen 159" descr="Ensayo1.docx">
          <a:extLst>
            <a:ext uri="{FF2B5EF4-FFF2-40B4-BE49-F238E27FC236}">
              <a16:creationId xmlns:a16="http://schemas.microsoft.com/office/drawing/2014/main" id="{B35468E0-EB3B-F144-BD44-1DB40CF18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1526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444500</xdr:colOff>
      <xdr:row>118</xdr:row>
      <xdr:rowOff>63500</xdr:rowOff>
    </xdr:to>
    <xdr:pic>
      <xdr:nvPicPr>
        <xdr:cNvPr id="161" name="Imagen 160" descr="Imagen de OSCAR DANIEL CHAMPI CORRALES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3093F47D-C3B0-604C-8687-4EEFFEDC6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098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116</xdr:row>
      <xdr:rowOff>0</xdr:rowOff>
    </xdr:from>
    <xdr:to>
      <xdr:col>2</xdr:col>
      <xdr:colOff>12700</xdr:colOff>
      <xdr:row>116</xdr:row>
      <xdr:rowOff>12700</xdr:rowOff>
    </xdr:to>
    <xdr:pic>
      <xdr:nvPicPr>
        <xdr:cNvPr id="162" name="Imagen 161">
          <a:extLst>
            <a:ext uri="{FF2B5EF4-FFF2-40B4-BE49-F238E27FC236}">
              <a16:creationId xmlns:a16="http://schemas.microsoft.com/office/drawing/2014/main" id="{6F1BFC1E-5D68-C549-BA15-295C42D2E7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209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203200</xdr:colOff>
      <xdr:row>117</xdr:row>
      <xdr:rowOff>12700</xdr:rowOff>
    </xdr:to>
    <xdr:pic>
      <xdr:nvPicPr>
        <xdr:cNvPr id="163" name="Imagen 162" descr="oscar 1 II.pdf">
          <a:extLst>
            <a:ext uri="{FF2B5EF4-FFF2-40B4-BE49-F238E27FC236}">
              <a16:creationId xmlns:a16="http://schemas.microsoft.com/office/drawing/2014/main" id="{213BBD3D-EC58-2547-BA69-F1A4C8C7B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209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444500</xdr:colOff>
      <xdr:row>120</xdr:row>
      <xdr:rowOff>63500</xdr:rowOff>
    </xdr:to>
    <xdr:pic>
      <xdr:nvPicPr>
        <xdr:cNvPr id="164" name="Imagen 163" descr="Imagen de PERCY GERARDO ALVARO SANCHEZ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2FEE0A54-1F47-9747-9FE3-118862896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479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118</xdr:row>
      <xdr:rowOff>0</xdr:rowOff>
    </xdr:from>
    <xdr:to>
      <xdr:col>2</xdr:col>
      <xdr:colOff>12700</xdr:colOff>
      <xdr:row>118</xdr:row>
      <xdr:rowOff>12700</xdr:rowOff>
    </xdr:to>
    <xdr:pic>
      <xdr:nvPicPr>
        <xdr:cNvPr id="165" name="Imagen 164">
          <a:extLst>
            <a:ext uri="{FF2B5EF4-FFF2-40B4-BE49-F238E27FC236}">
              <a16:creationId xmlns:a16="http://schemas.microsoft.com/office/drawing/2014/main" id="{19F49AAD-18AE-4D44-BBC2-B72F1018E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247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118</xdr:row>
      <xdr:rowOff>0</xdr:rowOff>
    </xdr:from>
    <xdr:to>
      <xdr:col>3</xdr:col>
      <xdr:colOff>203200</xdr:colOff>
      <xdr:row>119</xdr:row>
      <xdr:rowOff>12700</xdr:rowOff>
    </xdr:to>
    <xdr:pic>
      <xdr:nvPicPr>
        <xdr:cNvPr id="166" name="Imagen 165" descr="IISI-P1-A2-G3-Alvaro_Sanchez-2019-1.pdf">
          <a:extLst>
            <a:ext uri="{FF2B5EF4-FFF2-40B4-BE49-F238E27FC236}">
              <a16:creationId xmlns:a16="http://schemas.microsoft.com/office/drawing/2014/main" id="{901A10EA-7ACD-D640-99E6-5E40F532D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247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444500</xdr:colOff>
      <xdr:row>123</xdr:row>
      <xdr:rowOff>63500</xdr:rowOff>
    </xdr:to>
    <xdr:pic>
      <xdr:nvPicPr>
        <xdr:cNvPr id="167" name="Imagen 166" descr="Imagen de MILENE NICOLE DEL CARPIO ROJAS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6AC8D6EA-3B38-7F42-9E6F-8AD4F7D60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050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2</xdr:col>
      <xdr:colOff>12700</xdr:colOff>
      <xdr:row>121</xdr:row>
      <xdr:rowOff>12700</xdr:rowOff>
    </xdr:to>
    <xdr:pic>
      <xdr:nvPicPr>
        <xdr:cNvPr id="168" name="Imagen 167">
          <a:extLst>
            <a:ext uri="{FF2B5EF4-FFF2-40B4-BE49-F238E27FC236}">
              <a16:creationId xmlns:a16="http://schemas.microsoft.com/office/drawing/2014/main" id="{556E36C3-1137-D549-9B8A-417946158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3050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121</xdr:row>
      <xdr:rowOff>0</xdr:rowOff>
    </xdr:from>
    <xdr:to>
      <xdr:col>3</xdr:col>
      <xdr:colOff>203200</xdr:colOff>
      <xdr:row>122</xdr:row>
      <xdr:rowOff>12700</xdr:rowOff>
    </xdr:to>
    <xdr:pic>
      <xdr:nvPicPr>
        <xdr:cNvPr id="169" name="Imagen 168" descr="IISI-P1-A1-G2-DELCARPIO-2020-1.docx">
          <a:extLst>
            <a:ext uri="{FF2B5EF4-FFF2-40B4-BE49-F238E27FC236}">
              <a16:creationId xmlns:a16="http://schemas.microsoft.com/office/drawing/2014/main" id="{761DA37B-EAC8-8041-8F18-933F4215E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3050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444500</xdr:colOff>
      <xdr:row>125</xdr:row>
      <xdr:rowOff>63500</xdr:rowOff>
    </xdr:to>
    <xdr:pic>
      <xdr:nvPicPr>
        <xdr:cNvPr id="170" name="Imagen 169" descr="Imagen de DIANA ISABEL RUELAS MERM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FE8F5F8-A359-E743-81E8-C1EBD2325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431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123</xdr:row>
      <xdr:rowOff>0</xdr:rowOff>
    </xdr:from>
    <xdr:to>
      <xdr:col>2</xdr:col>
      <xdr:colOff>12700</xdr:colOff>
      <xdr:row>123</xdr:row>
      <xdr:rowOff>12700</xdr:rowOff>
    </xdr:to>
    <xdr:pic>
      <xdr:nvPicPr>
        <xdr:cNvPr id="171" name="Imagen 170">
          <a:extLst>
            <a:ext uri="{FF2B5EF4-FFF2-40B4-BE49-F238E27FC236}">
              <a16:creationId xmlns:a16="http://schemas.microsoft.com/office/drawing/2014/main" id="{47494DF8-E927-EC4F-9221-1DFC15D1A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343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123</xdr:row>
      <xdr:rowOff>0</xdr:rowOff>
    </xdr:from>
    <xdr:to>
      <xdr:col>3</xdr:col>
      <xdr:colOff>203200</xdr:colOff>
      <xdr:row>124</xdr:row>
      <xdr:rowOff>12700</xdr:rowOff>
    </xdr:to>
    <xdr:pic>
      <xdr:nvPicPr>
        <xdr:cNvPr id="172" name="Imagen 171" descr="Cuestionario.docx">
          <a:extLst>
            <a:ext uri="{FF2B5EF4-FFF2-40B4-BE49-F238E27FC236}">
              <a16:creationId xmlns:a16="http://schemas.microsoft.com/office/drawing/2014/main" id="{8EF082B2-5489-9F42-B704-905D87A01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3431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444500</xdr:colOff>
      <xdr:row>128</xdr:row>
      <xdr:rowOff>63500</xdr:rowOff>
    </xdr:to>
    <xdr:pic>
      <xdr:nvPicPr>
        <xdr:cNvPr id="173" name="Imagen 172" descr="Imagen de JOSSE MANUEL ORMACHEA CAYLLAHU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3E51279E-8C2A-6441-9628-4AA89B5A7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003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12700</xdr:colOff>
      <xdr:row>126</xdr:row>
      <xdr:rowOff>12700</xdr:rowOff>
    </xdr:to>
    <xdr:pic>
      <xdr:nvPicPr>
        <xdr:cNvPr id="174" name="Imagen 173">
          <a:extLst>
            <a:ext uri="{FF2B5EF4-FFF2-40B4-BE49-F238E27FC236}">
              <a16:creationId xmlns:a16="http://schemas.microsoft.com/office/drawing/2014/main" id="{F9E74419-1B76-DD43-B8E9-BAAE90AF5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400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126</xdr:row>
      <xdr:rowOff>0</xdr:rowOff>
    </xdr:from>
    <xdr:to>
      <xdr:col>3</xdr:col>
      <xdr:colOff>203200</xdr:colOff>
      <xdr:row>127</xdr:row>
      <xdr:rowOff>12700</xdr:rowOff>
    </xdr:to>
    <xdr:pic>
      <xdr:nvPicPr>
        <xdr:cNvPr id="175" name="Imagen 174" descr="ISII Habilidades Blandas Grupo 3.doc">
          <a:extLst>
            <a:ext uri="{FF2B5EF4-FFF2-40B4-BE49-F238E27FC236}">
              <a16:creationId xmlns:a16="http://schemas.microsoft.com/office/drawing/2014/main" id="{1761C17F-08E5-FE4E-AAC0-4C5BC9095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4003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444500</xdr:colOff>
      <xdr:row>130</xdr:row>
      <xdr:rowOff>63500</xdr:rowOff>
    </xdr:to>
    <xdr:pic>
      <xdr:nvPicPr>
        <xdr:cNvPr id="176" name="Imagen 175" descr="Imagen de MAURICIO GENARO ALBARRACIN PAYE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7E4408D4-DCD3-944D-8C0B-2A91076C2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384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12700</xdr:colOff>
      <xdr:row>128</xdr:row>
      <xdr:rowOff>12700</xdr:rowOff>
    </xdr:to>
    <xdr:pic>
      <xdr:nvPicPr>
        <xdr:cNvPr id="177" name="Imagen 176">
          <a:extLst>
            <a:ext uri="{FF2B5EF4-FFF2-40B4-BE49-F238E27FC236}">
              <a16:creationId xmlns:a16="http://schemas.microsoft.com/office/drawing/2014/main" id="{318F31FA-D774-AC41-9B14-4157B8095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438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444500</xdr:colOff>
      <xdr:row>130</xdr:row>
      <xdr:rowOff>63500</xdr:rowOff>
    </xdr:to>
    <xdr:pic>
      <xdr:nvPicPr>
        <xdr:cNvPr id="178" name="Imagen 177" descr="Imagen de RODRIGO ALEJANDRO DELGADILLO PACHECO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78F8474-BD31-3E4C-BEFA-2E2C28AE2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765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12700</xdr:colOff>
      <xdr:row>128</xdr:row>
      <xdr:rowOff>12700</xdr:rowOff>
    </xdr:to>
    <xdr:pic>
      <xdr:nvPicPr>
        <xdr:cNvPr id="179" name="Imagen 178">
          <a:extLst>
            <a:ext uri="{FF2B5EF4-FFF2-40B4-BE49-F238E27FC236}">
              <a16:creationId xmlns:a16="http://schemas.microsoft.com/office/drawing/2014/main" id="{320D8050-7720-744C-826B-AE8BCBE62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476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444500</xdr:colOff>
      <xdr:row>130</xdr:row>
      <xdr:rowOff>63500</xdr:rowOff>
    </xdr:to>
    <xdr:pic>
      <xdr:nvPicPr>
        <xdr:cNvPr id="180" name="Imagen 179" descr="Imagen de ANTONIO ALONSO ARQUIÑO TEJAD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85CEA728-5F3A-9548-A40D-1C2032FF5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146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12700</xdr:colOff>
      <xdr:row>128</xdr:row>
      <xdr:rowOff>12700</xdr:rowOff>
    </xdr:to>
    <xdr:pic>
      <xdr:nvPicPr>
        <xdr:cNvPr id="181" name="Imagen 180">
          <a:extLst>
            <a:ext uri="{FF2B5EF4-FFF2-40B4-BE49-F238E27FC236}">
              <a16:creationId xmlns:a16="http://schemas.microsoft.com/office/drawing/2014/main" id="{AC16B1C3-F892-5443-B630-F2C61A4CF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5146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444500</xdr:colOff>
      <xdr:row>130</xdr:row>
      <xdr:rowOff>63500</xdr:rowOff>
    </xdr:to>
    <xdr:pic>
      <xdr:nvPicPr>
        <xdr:cNvPr id="182" name="Imagen 181" descr="Imagen de MIGUEL ANGEL AGUIRRE CCUNO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700D5A36-A7A9-A74F-AEB6-11522FD50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527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12700</xdr:colOff>
      <xdr:row>128</xdr:row>
      <xdr:rowOff>12700</xdr:rowOff>
    </xdr:to>
    <xdr:pic>
      <xdr:nvPicPr>
        <xdr:cNvPr id="183" name="Imagen 182">
          <a:extLst>
            <a:ext uri="{FF2B5EF4-FFF2-40B4-BE49-F238E27FC236}">
              <a16:creationId xmlns:a16="http://schemas.microsoft.com/office/drawing/2014/main" id="{E397A207-564F-6A4D-B774-1C099D5F4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552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444500</xdr:colOff>
      <xdr:row>130</xdr:row>
      <xdr:rowOff>63500</xdr:rowOff>
    </xdr:to>
    <xdr:pic>
      <xdr:nvPicPr>
        <xdr:cNvPr id="184" name="Imagen 183" descr="Imagen de DARNER ISZAT DIAZ ZAPANA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4F8C7DE0-84CC-A44C-90E9-6775F2FF0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908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12700</xdr:colOff>
      <xdr:row>128</xdr:row>
      <xdr:rowOff>12700</xdr:rowOff>
    </xdr:to>
    <xdr:pic>
      <xdr:nvPicPr>
        <xdr:cNvPr id="185" name="Imagen 184">
          <a:extLst>
            <a:ext uri="{FF2B5EF4-FFF2-40B4-BE49-F238E27FC236}">
              <a16:creationId xmlns:a16="http://schemas.microsoft.com/office/drawing/2014/main" id="{16EC5EC1-EA60-904E-A9BD-8AA5D7C6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590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444500</xdr:colOff>
      <xdr:row>130</xdr:row>
      <xdr:rowOff>63500</xdr:rowOff>
    </xdr:to>
    <xdr:pic>
      <xdr:nvPicPr>
        <xdr:cNvPr id="186" name="Imagen 185" descr="Imagen de ALDO MARTIN ACOSTA QUISPE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B4207018-34F6-0745-8337-E445DC3734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289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12700</xdr:colOff>
      <xdr:row>128</xdr:row>
      <xdr:rowOff>12700</xdr:rowOff>
    </xdr:to>
    <xdr:pic>
      <xdr:nvPicPr>
        <xdr:cNvPr id="187" name="Imagen 186">
          <a:extLst>
            <a:ext uri="{FF2B5EF4-FFF2-40B4-BE49-F238E27FC236}">
              <a16:creationId xmlns:a16="http://schemas.microsoft.com/office/drawing/2014/main" id="{1453C08D-8914-3D44-936D-F4CDEC06B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628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444500</xdr:colOff>
      <xdr:row>130</xdr:row>
      <xdr:rowOff>63500</xdr:rowOff>
    </xdr:to>
    <xdr:pic>
      <xdr:nvPicPr>
        <xdr:cNvPr id="188" name="Imagen 187" descr="Imagen de DANIEL DELMI DIAZ RUIZ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45B4F7FD-F8CC-0048-933C-AA5FB6C4AD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670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12700</xdr:colOff>
      <xdr:row>128</xdr:row>
      <xdr:rowOff>12700</xdr:rowOff>
    </xdr:to>
    <xdr:pic>
      <xdr:nvPicPr>
        <xdr:cNvPr id="189" name="Imagen 188">
          <a:extLst>
            <a:ext uri="{FF2B5EF4-FFF2-40B4-BE49-F238E27FC236}">
              <a16:creationId xmlns:a16="http://schemas.microsoft.com/office/drawing/2014/main" id="{B256B95D-3F96-E042-8D11-C03A39A74A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667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444500</xdr:colOff>
      <xdr:row>130</xdr:row>
      <xdr:rowOff>63500</xdr:rowOff>
    </xdr:to>
    <xdr:pic>
      <xdr:nvPicPr>
        <xdr:cNvPr id="190" name="Imagen 189" descr="Imagen de BRYAN CARLOS TARQUI GOMEZ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A25776EF-1209-8043-BD53-3B442DAD8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051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12700</xdr:colOff>
      <xdr:row>128</xdr:row>
      <xdr:rowOff>12700</xdr:rowOff>
    </xdr:to>
    <xdr:pic>
      <xdr:nvPicPr>
        <xdr:cNvPr id="191" name="Imagen 190">
          <a:extLst>
            <a:ext uri="{FF2B5EF4-FFF2-40B4-BE49-F238E27FC236}">
              <a16:creationId xmlns:a16="http://schemas.microsoft.com/office/drawing/2014/main" id="{2EDBD526-115C-0848-8C0C-5FB8D7131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705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444500</xdr:colOff>
      <xdr:row>130</xdr:row>
      <xdr:rowOff>63500</xdr:rowOff>
    </xdr:to>
    <xdr:pic>
      <xdr:nvPicPr>
        <xdr:cNvPr id="192" name="Imagen 191" descr="Imagen de LUIS ANTONIO PARILLO PANCCA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11AC28C-09C8-1A4E-BB4E-D9FB55795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432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12700</xdr:colOff>
      <xdr:row>128</xdr:row>
      <xdr:rowOff>12700</xdr:rowOff>
    </xdr:to>
    <xdr:pic>
      <xdr:nvPicPr>
        <xdr:cNvPr id="193" name="Imagen 192">
          <a:extLst>
            <a:ext uri="{FF2B5EF4-FFF2-40B4-BE49-F238E27FC236}">
              <a16:creationId xmlns:a16="http://schemas.microsoft.com/office/drawing/2014/main" id="{808B5DF0-08C5-3145-803A-91B349C36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743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444500</xdr:colOff>
      <xdr:row>130</xdr:row>
      <xdr:rowOff>63500</xdr:rowOff>
    </xdr:to>
    <xdr:pic>
      <xdr:nvPicPr>
        <xdr:cNvPr id="194" name="Imagen 193" descr="Imagen de JHAIR STEVIE YAÑEZ SAAVEDRA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37B6643-264D-7541-8C31-B953BAE65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813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12700</xdr:colOff>
      <xdr:row>128</xdr:row>
      <xdr:rowOff>12700</xdr:rowOff>
    </xdr:to>
    <xdr:pic>
      <xdr:nvPicPr>
        <xdr:cNvPr id="195" name="Imagen 194">
          <a:extLst>
            <a:ext uri="{FF2B5EF4-FFF2-40B4-BE49-F238E27FC236}">
              <a16:creationId xmlns:a16="http://schemas.microsoft.com/office/drawing/2014/main" id="{70365DF9-5BBF-CB47-BB23-C68444A19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781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444500</xdr:colOff>
      <xdr:row>130</xdr:row>
      <xdr:rowOff>63500</xdr:rowOff>
    </xdr:to>
    <xdr:pic>
      <xdr:nvPicPr>
        <xdr:cNvPr id="196" name="Imagen 195" descr="Imagen de ADDERLY EDDY JAVIER MAMANI ARCE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F57CD255-237A-FD44-96CE-523B055A0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194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12700</xdr:colOff>
      <xdr:row>128</xdr:row>
      <xdr:rowOff>12700</xdr:rowOff>
    </xdr:to>
    <xdr:pic>
      <xdr:nvPicPr>
        <xdr:cNvPr id="197" name="Imagen 196">
          <a:extLst>
            <a:ext uri="{FF2B5EF4-FFF2-40B4-BE49-F238E27FC236}">
              <a16:creationId xmlns:a16="http://schemas.microsoft.com/office/drawing/2014/main" id="{A81DB920-DBAF-0442-8F94-B51932AF1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819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444500</xdr:colOff>
      <xdr:row>130</xdr:row>
      <xdr:rowOff>63500</xdr:rowOff>
    </xdr:to>
    <xdr:pic>
      <xdr:nvPicPr>
        <xdr:cNvPr id="198" name="Imagen 197" descr="Imagen de LUCIANA ALEXANDRA FERNANDEZ LOPEZ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B1016E10-86E8-5245-BE22-8FE157F5A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575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12700</xdr:colOff>
      <xdr:row>128</xdr:row>
      <xdr:rowOff>12700</xdr:rowOff>
    </xdr:to>
    <xdr:pic>
      <xdr:nvPicPr>
        <xdr:cNvPr id="199" name="Imagen 198">
          <a:extLst>
            <a:ext uri="{FF2B5EF4-FFF2-40B4-BE49-F238E27FC236}">
              <a16:creationId xmlns:a16="http://schemas.microsoft.com/office/drawing/2014/main" id="{DF94E341-5CC6-A045-9D26-24C59AB63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857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444500</xdr:colOff>
      <xdr:row>130</xdr:row>
      <xdr:rowOff>63500</xdr:rowOff>
    </xdr:to>
    <xdr:pic>
      <xdr:nvPicPr>
        <xdr:cNvPr id="200" name="Imagen 199" descr="Imagen de JOSE ADRIAN HUARI GORDILLO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CDFCC034-DF43-AA41-A07A-923706C2B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956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12700</xdr:colOff>
      <xdr:row>128</xdr:row>
      <xdr:rowOff>12700</xdr:rowOff>
    </xdr:to>
    <xdr:pic>
      <xdr:nvPicPr>
        <xdr:cNvPr id="201" name="Imagen 200">
          <a:extLst>
            <a:ext uri="{FF2B5EF4-FFF2-40B4-BE49-F238E27FC236}">
              <a16:creationId xmlns:a16="http://schemas.microsoft.com/office/drawing/2014/main" id="{09BD3FBD-A69F-574C-B330-79534941E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8956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444500</xdr:colOff>
      <xdr:row>130</xdr:row>
      <xdr:rowOff>63500</xdr:rowOff>
    </xdr:to>
    <xdr:pic>
      <xdr:nvPicPr>
        <xdr:cNvPr id="202" name="Imagen 201" descr="Imagen de MIGUEL ANGEL COAZACA HUARACA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8F14573F-43DC-8743-B5A8-D7999A72E7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337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12700</xdr:colOff>
      <xdr:row>128</xdr:row>
      <xdr:rowOff>12700</xdr:rowOff>
    </xdr:to>
    <xdr:pic>
      <xdr:nvPicPr>
        <xdr:cNvPr id="203" name="Imagen 202">
          <a:extLst>
            <a:ext uri="{FF2B5EF4-FFF2-40B4-BE49-F238E27FC236}">
              <a16:creationId xmlns:a16="http://schemas.microsoft.com/office/drawing/2014/main" id="{A83CA9E8-C7B6-7549-9C66-615376C46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933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444500</xdr:colOff>
      <xdr:row>130</xdr:row>
      <xdr:rowOff>63500</xdr:rowOff>
    </xdr:to>
    <xdr:pic>
      <xdr:nvPicPr>
        <xdr:cNvPr id="204" name="Imagen 203" descr="Imagen de JAYRO EDISON CHOQUEHUANCA MANGO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37BB4799-7803-BA47-8CC3-62B133F7D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718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12700</xdr:colOff>
      <xdr:row>128</xdr:row>
      <xdr:rowOff>12700</xdr:rowOff>
    </xdr:to>
    <xdr:pic>
      <xdr:nvPicPr>
        <xdr:cNvPr id="205" name="Imagen 204">
          <a:extLst>
            <a:ext uri="{FF2B5EF4-FFF2-40B4-BE49-F238E27FC236}">
              <a16:creationId xmlns:a16="http://schemas.microsoft.com/office/drawing/2014/main" id="{813DE8A9-A0D3-2048-BC86-E52EA0DC5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971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444500</xdr:colOff>
      <xdr:row>130</xdr:row>
      <xdr:rowOff>63500</xdr:rowOff>
    </xdr:to>
    <xdr:pic>
      <xdr:nvPicPr>
        <xdr:cNvPr id="206" name="Imagen 205" descr="Imagen de EHIZELT DANTE CANAZA HAYTAR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A65E2E3E-79E8-6D47-BA08-4B55F8721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099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12700</xdr:colOff>
      <xdr:row>128</xdr:row>
      <xdr:rowOff>12700</xdr:rowOff>
    </xdr:to>
    <xdr:pic>
      <xdr:nvPicPr>
        <xdr:cNvPr id="207" name="Imagen 206">
          <a:extLst>
            <a:ext uri="{FF2B5EF4-FFF2-40B4-BE49-F238E27FC236}">
              <a16:creationId xmlns:a16="http://schemas.microsoft.com/office/drawing/2014/main" id="{E4588364-4FC7-D645-85A1-B442AFFAA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009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444500</xdr:colOff>
      <xdr:row>130</xdr:row>
      <xdr:rowOff>63500</xdr:rowOff>
    </xdr:to>
    <xdr:pic>
      <xdr:nvPicPr>
        <xdr:cNvPr id="208" name="Imagen 207" descr="Imagen de ERICKSON RAUL QUISPE CHURATA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E9CE9DA4-FEAB-1C45-95DA-62097CB37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480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12700</xdr:colOff>
      <xdr:row>128</xdr:row>
      <xdr:rowOff>12700</xdr:rowOff>
    </xdr:to>
    <xdr:pic>
      <xdr:nvPicPr>
        <xdr:cNvPr id="209" name="Imagen 208">
          <a:extLst>
            <a:ext uri="{FF2B5EF4-FFF2-40B4-BE49-F238E27FC236}">
              <a16:creationId xmlns:a16="http://schemas.microsoft.com/office/drawing/2014/main" id="{71F296D4-74E6-E343-A016-D23B2CE419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048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444500</xdr:colOff>
      <xdr:row>130</xdr:row>
      <xdr:rowOff>63500</xdr:rowOff>
    </xdr:to>
    <xdr:pic>
      <xdr:nvPicPr>
        <xdr:cNvPr id="210" name="Imagen 209" descr="Imagen de ALEXIS ANDRE GORDILLO SAIRE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EA7E7303-33DE-2640-899B-3BBB0FD33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861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12700</xdr:colOff>
      <xdr:row>128</xdr:row>
      <xdr:rowOff>12700</xdr:rowOff>
    </xdr:to>
    <xdr:pic>
      <xdr:nvPicPr>
        <xdr:cNvPr id="211" name="Imagen 210">
          <a:extLst>
            <a:ext uri="{FF2B5EF4-FFF2-40B4-BE49-F238E27FC236}">
              <a16:creationId xmlns:a16="http://schemas.microsoft.com/office/drawing/2014/main" id="{451908DB-46DC-7C49-A1EB-059EFAB6F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086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444500</xdr:colOff>
      <xdr:row>130</xdr:row>
      <xdr:rowOff>63500</xdr:rowOff>
    </xdr:to>
    <xdr:pic>
      <xdr:nvPicPr>
        <xdr:cNvPr id="212" name="Imagen 211" descr="Imagen de NIELS ARNOLD TAPARA CHAIÑA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8EEDCF2E-82BA-6D4D-A30B-77E75FD3F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1242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12700</xdr:colOff>
      <xdr:row>128</xdr:row>
      <xdr:rowOff>12700</xdr:rowOff>
    </xdr:to>
    <xdr:pic>
      <xdr:nvPicPr>
        <xdr:cNvPr id="213" name="Imagen 212">
          <a:extLst>
            <a:ext uri="{FF2B5EF4-FFF2-40B4-BE49-F238E27FC236}">
              <a16:creationId xmlns:a16="http://schemas.microsoft.com/office/drawing/2014/main" id="{CC28B383-4B23-7D49-8346-12D519A6E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124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444500</xdr:colOff>
      <xdr:row>130</xdr:row>
      <xdr:rowOff>63500</xdr:rowOff>
    </xdr:to>
    <xdr:pic>
      <xdr:nvPicPr>
        <xdr:cNvPr id="214" name="Imagen 213" descr="Imagen de ANGEL FABRIZIO GUILLEN PUM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35EC1B20-8FAF-9E4C-8B51-6330106E8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1623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12700</xdr:colOff>
      <xdr:row>128</xdr:row>
      <xdr:rowOff>12700</xdr:rowOff>
    </xdr:to>
    <xdr:pic>
      <xdr:nvPicPr>
        <xdr:cNvPr id="215" name="Imagen 214">
          <a:extLst>
            <a:ext uri="{FF2B5EF4-FFF2-40B4-BE49-F238E27FC236}">
              <a16:creationId xmlns:a16="http://schemas.microsoft.com/office/drawing/2014/main" id="{C6A5047B-FED2-DD44-87C8-948AD86D6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162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444500</xdr:colOff>
      <xdr:row>130</xdr:row>
      <xdr:rowOff>63500</xdr:rowOff>
    </xdr:to>
    <xdr:pic>
      <xdr:nvPicPr>
        <xdr:cNvPr id="216" name="Imagen 215" descr="Imagen de JUAN JOSE CUNO MIRAND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C3261774-69D0-7F46-9E20-82402A8E80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2004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12700</xdr:colOff>
      <xdr:row>128</xdr:row>
      <xdr:rowOff>12700</xdr:rowOff>
    </xdr:to>
    <xdr:pic>
      <xdr:nvPicPr>
        <xdr:cNvPr id="217" name="Imagen 216">
          <a:extLst>
            <a:ext uri="{FF2B5EF4-FFF2-40B4-BE49-F238E27FC236}">
              <a16:creationId xmlns:a16="http://schemas.microsoft.com/office/drawing/2014/main" id="{1715B44E-BA85-7845-88DE-2CF11491F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200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444500</xdr:colOff>
      <xdr:row>130</xdr:row>
      <xdr:rowOff>63500</xdr:rowOff>
    </xdr:to>
    <xdr:pic>
      <xdr:nvPicPr>
        <xdr:cNvPr id="218" name="Imagen 217" descr="Imagen de CANDY YAMILE CALCINA CORICAZA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A8E29375-31E9-7D47-A8B2-AF37B434B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2385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12700</xdr:colOff>
      <xdr:row>128</xdr:row>
      <xdr:rowOff>12700</xdr:rowOff>
    </xdr:to>
    <xdr:pic>
      <xdr:nvPicPr>
        <xdr:cNvPr id="219" name="Imagen 218">
          <a:extLst>
            <a:ext uri="{FF2B5EF4-FFF2-40B4-BE49-F238E27FC236}">
              <a16:creationId xmlns:a16="http://schemas.microsoft.com/office/drawing/2014/main" id="{06B35A0F-F60A-544A-99CB-3676BCC68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238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444500</xdr:colOff>
      <xdr:row>130</xdr:row>
      <xdr:rowOff>63500</xdr:rowOff>
    </xdr:to>
    <xdr:pic>
      <xdr:nvPicPr>
        <xdr:cNvPr id="220" name="Imagen 219" descr="Imagen de LINO EULER CHAMBI BENITEZ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5708E604-F566-DC4B-843E-703959200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2766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12700</xdr:colOff>
      <xdr:row>128</xdr:row>
      <xdr:rowOff>12700</xdr:rowOff>
    </xdr:to>
    <xdr:pic>
      <xdr:nvPicPr>
        <xdr:cNvPr id="221" name="Imagen 220">
          <a:extLst>
            <a:ext uri="{FF2B5EF4-FFF2-40B4-BE49-F238E27FC236}">
              <a16:creationId xmlns:a16="http://schemas.microsoft.com/office/drawing/2014/main" id="{856E2A80-8355-6E41-B61F-85AAC54AF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2766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444500</xdr:colOff>
      <xdr:row>130</xdr:row>
      <xdr:rowOff>63500</xdr:rowOff>
    </xdr:to>
    <xdr:pic>
      <xdr:nvPicPr>
        <xdr:cNvPr id="222" name="Imagen 221" descr="Imagen de PIERO CHIRINOS COARIT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65F2013B-8756-8C4B-9979-84DC458D1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3147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12700</xdr:colOff>
      <xdr:row>128</xdr:row>
      <xdr:rowOff>12700</xdr:rowOff>
    </xdr:to>
    <xdr:pic>
      <xdr:nvPicPr>
        <xdr:cNvPr id="223" name="Imagen 222">
          <a:extLst>
            <a:ext uri="{FF2B5EF4-FFF2-40B4-BE49-F238E27FC236}">
              <a16:creationId xmlns:a16="http://schemas.microsoft.com/office/drawing/2014/main" id="{AE2EBCDE-38D6-5C4B-92A2-CA0C23E2A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314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444500</xdr:colOff>
      <xdr:row>130</xdr:row>
      <xdr:rowOff>63500</xdr:rowOff>
    </xdr:to>
    <xdr:pic>
      <xdr:nvPicPr>
        <xdr:cNvPr id="224" name="Imagen 223" descr="Imagen de JOSUE UZIEL ARISPE LOPEZ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551FABD1-F9F2-4742-ABF3-9964D7385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3528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12700</xdr:colOff>
      <xdr:row>128</xdr:row>
      <xdr:rowOff>12700</xdr:rowOff>
    </xdr:to>
    <xdr:pic>
      <xdr:nvPicPr>
        <xdr:cNvPr id="225" name="Imagen 224">
          <a:extLst>
            <a:ext uri="{FF2B5EF4-FFF2-40B4-BE49-F238E27FC236}">
              <a16:creationId xmlns:a16="http://schemas.microsoft.com/office/drawing/2014/main" id="{D12859D1-2E7C-0544-9FF9-60E0386FD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352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444500</xdr:colOff>
      <xdr:row>130</xdr:row>
      <xdr:rowOff>63500</xdr:rowOff>
    </xdr:to>
    <xdr:pic>
      <xdr:nvPicPr>
        <xdr:cNvPr id="226" name="Imagen 225" descr="Imagen de MARIA FERNANDA VALVERDE RIVEROS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3A22777A-89A0-6747-9F38-1C44D31D36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3909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12700</xdr:colOff>
      <xdr:row>128</xdr:row>
      <xdr:rowOff>12700</xdr:rowOff>
    </xdr:to>
    <xdr:pic>
      <xdr:nvPicPr>
        <xdr:cNvPr id="227" name="Imagen 226">
          <a:extLst>
            <a:ext uri="{FF2B5EF4-FFF2-40B4-BE49-F238E27FC236}">
              <a16:creationId xmlns:a16="http://schemas.microsoft.com/office/drawing/2014/main" id="{BC734ED6-068C-1F4A-AF65-FB8AE7071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390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444500</xdr:colOff>
      <xdr:row>130</xdr:row>
      <xdr:rowOff>63500</xdr:rowOff>
    </xdr:to>
    <xdr:pic>
      <xdr:nvPicPr>
        <xdr:cNvPr id="228" name="Imagen 227" descr="Imagen de ALEJANDRO MARCELO COACALLA JUAREZ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22ED30F1-C636-BC47-ADFA-0919135CF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290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12700</xdr:colOff>
      <xdr:row>128</xdr:row>
      <xdr:rowOff>12700</xdr:rowOff>
    </xdr:to>
    <xdr:pic>
      <xdr:nvPicPr>
        <xdr:cNvPr id="229" name="Imagen 228">
          <a:extLst>
            <a:ext uri="{FF2B5EF4-FFF2-40B4-BE49-F238E27FC236}">
              <a16:creationId xmlns:a16="http://schemas.microsoft.com/office/drawing/2014/main" id="{E9CA4757-FB7E-B84B-9F39-2198855F0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429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444500</xdr:colOff>
      <xdr:row>130</xdr:row>
      <xdr:rowOff>63500</xdr:rowOff>
    </xdr:to>
    <xdr:pic>
      <xdr:nvPicPr>
        <xdr:cNvPr id="230" name="Imagen 229" descr="Imagen de LUIS MARIANO TERRONES ORTEG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53B76E92-E922-8A43-B0BC-E274A5C7C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671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12700</xdr:colOff>
      <xdr:row>128</xdr:row>
      <xdr:rowOff>12700</xdr:rowOff>
    </xdr:to>
    <xdr:pic>
      <xdr:nvPicPr>
        <xdr:cNvPr id="231" name="Imagen 230">
          <a:extLst>
            <a:ext uri="{FF2B5EF4-FFF2-40B4-BE49-F238E27FC236}">
              <a16:creationId xmlns:a16="http://schemas.microsoft.com/office/drawing/2014/main" id="{E47B3FA0-D820-B047-AE76-C5C4C1C5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467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444500</xdr:colOff>
      <xdr:row>130</xdr:row>
      <xdr:rowOff>63500</xdr:rowOff>
    </xdr:to>
    <xdr:pic>
      <xdr:nvPicPr>
        <xdr:cNvPr id="232" name="Imagen 231" descr="Imagen de RICARDO ALFREDO RIVERO CALDERON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22EB41A0-6686-4941-B7F4-F3808906C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5052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12700</xdr:colOff>
      <xdr:row>128</xdr:row>
      <xdr:rowOff>12700</xdr:rowOff>
    </xdr:to>
    <xdr:pic>
      <xdr:nvPicPr>
        <xdr:cNvPr id="233" name="Imagen 232">
          <a:extLst>
            <a:ext uri="{FF2B5EF4-FFF2-40B4-BE49-F238E27FC236}">
              <a16:creationId xmlns:a16="http://schemas.microsoft.com/office/drawing/2014/main" id="{4FD56F3D-ACB0-6449-BEEE-061D4AF22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505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444500</xdr:colOff>
      <xdr:row>130</xdr:row>
      <xdr:rowOff>63500</xdr:rowOff>
    </xdr:to>
    <xdr:pic>
      <xdr:nvPicPr>
        <xdr:cNvPr id="234" name="Imagen 233" descr="Imagen de RAFAEL ENRIQUE MEZA GUILLEN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EA3D4C8A-B9F3-1F4D-A642-FBF75A5E0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5433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12700</xdr:colOff>
      <xdr:row>128</xdr:row>
      <xdr:rowOff>12700</xdr:rowOff>
    </xdr:to>
    <xdr:pic>
      <xdr:nvPicPr>
        <xdr:cNvPr id="235" name="Imagen 234">
          <a:extLst>
            <a:ext uri="{FF2B5EF4-FFF2-40B4-BE49-F238E27FC236}">
              <a16:creationId xmlns:a16="http://schemas.microsoft.com/office/drawing/2014/main" id="{047E1C11-85AB-1E4D-98EA-F353FA7F0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543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444500</xdr:colOff>
      <xdr:row>130</xdr:row>
      <xdr:rowOff>63500</xdr:rowOff>
    </xdr:to>
    <xdr:pic>
      <xdr:nvPicPr>
        <xdr:cNvPr id="236" name="Imagen 235" descr="Imagen de LUIS ALBERTO MERMA ALARCON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7902F147-1D5B-7447-906E-FD89BF72A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5814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12700</xdr:colOff>
      <xdr:row>128</xdr:row>
      <xdr:rowOff>12700</xdr:rowOff>
    </xdr:to>
    <xdr:pic>
      <xdr:nvPicPr>
        <xdr:cNvPr id="237" name="Imagen 236">
          <a:extLst>
            <a:ext uri="{FF2B5EF4-FFF2-40B4-BE49-F238E27FC236}">
              <a16:creationId xmlns:a16="http://schemas.microsoft.com/office/drawing/2014/main" id="{173FCF7D-27EA-0341-82AE-0DA225339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581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444500</xdr:colOff>
      <xdr:row>130</xdr:row>
      <xdr:rowOff>63500</xdr:rowOff>
    </xdr:to>
    <xdr:pic>
      <xdr:nvPicPr>
        <xdr:cNvPr id="238" name="Imagen 237" descr="Imagen de FERNANDO ALEJANDRO PAREDES ALARCON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FFAA9707-9A7B-4043-A979-9551522ED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6195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12700</xdr:colOff>
      <xdr:row>128</xdr:row>
      <xdr:rowOff>12700</xdr:rowOff>
    </xdr:to>
    <xdr:pic>
      <xdr:nvPicPr>
        <xdr:cNvPr id="239" name="Imagen 238">
          <a:extLst>
            <a:ext uri="{FF2B5EF4-FFF2-40B4-BE49-F238E27FC236}">
              <a16:creationId xmlns:a16="http://schemas.microsoft.com/office/drawing/2014/main" id="{A24AE55B-CCCE-2A4D-812E-3A91E38C99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619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444500</xdr:colOff>
      <xdr:row>130</xdr:row>
      <xdr:rowOff>63500</xdr:rowOff>
    </xdr:to>
    <xdr:pic>
      <xdr:nvPicPr>
        <xdr:cNvPr id="240" name="Imagen 239" descr="Imagen de JOSE GUILLERMO CAHUE SALHUA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C1AB24E4-A154-264C-8439-C08377B3D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6576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12700</xdr:colOff>
      <xdr:row>128</xdr:row>
      <xdr:rowOff>12700</xdr:rowOff>
    </xdr:to>
    <xdr:pic>
      <xdr:nvPicPr>
        <xdr:cNvPr id="241" name="Imagen 240">
          <a:extLst>
            <a:ext uri="{FF2B5EF4-FFF2-40B4-BE49-F238E27FC236}">
              <a16:creationId xmlns:a16="http://schemas.microsoft.com/office/drawing/2014/main" id="{C5E66AAE-1813-C84F-BFA3-BBDE3202E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6576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444500</xdr:colOff>
      <xdr:row>130</xdr:row>
      <xdr:rowOff>63500</xdr:rowOff>
    </xdr:to>
    <xdr:pic>
      <xdr:nvPicPr>
        <xdr:cNvPr id="242" name="Imagen 241" descr="Imagen de IAN LUIS FELIPE APAZA OCHO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70FD2F9D-1781-C74D-84BA-0015D36DCF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6957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12700</xdr:colOff>
      <xdr:row>128</xdr:row>
      <xdr:rowOff>12700</xdr:rowOff>
    </xdr:to>
    <xdr:pic>
      <xdr:nvPicPr>
        <xdr:cNvPr id="243" name="Imagen 242">
          <a:extLst>
            <a:ext uri="{FF2B5EF4-FFF2-40B4-BE49-F238E27FC236}">
              <a16:creationId xmlns:a16="http://schemas.microsoft.com/office/drawing/2014/main" id="{06FEDBED-7CC1-AE4D-A393-170AF9FBE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695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444500</xdr:colOff>
      <xdr:row>130</xdr:row>
      <xdr:rowOff>63500</xdr:rowOff>
    </xdr:to>
    <xdr:pic>
      <xdr:nvPicPr>
        <xdr:cNvPr id="244" name="Imagen 243" descr="Imagen de LOLO ARNOLD ZAA FERNÁNDEZ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5332E8A2-7853-6744-8CA3-73EE0F154F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7338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12700</xdr:colOff>
      <xdr:row>128</xdr:row>
      <xdr:rowOff>12700</xdr:rowOff>
    </xdr:to>
    <xdr:pic>
      <xdr:nvPicPr>
        <xdr:cNvPr id="245" name="Imagen 244">
          <a:extLst>
            <a:ext uri="{FF2B5EF4-FFF2-40B4-BE49-F238E27FC236}">
              <a16:creationId xmlns:a16="http://schemas.microsoft.com/office/drawing/2014/main" id="{A1488DDF-946B-0447-9A33-4BAE4DE9E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733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444500</xdr:colOff>
      <xdr:row>130</xdr:row>
      <xdr:rowOff>63500</xdr:rowOff>
    </xdr:to>
    <xdr:pic>
      <xdr:nvPicPr>
        <xdr:cNvPr id="246" name="Imagen 245" descr="Imagen de CHRISTOPHER JOSE MAURICIO CRUZ HERRERA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5A8BD40-D483-4940-8F60-40B88DE48A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7719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12700</xdr:colOff>
      <xdr:row>128</xdr:row>
      <xdr:rowOff>12700</xdr:rowOff>
    </xdr:to>
    <xdr:pic>
      <xdr:nvPicPr>
        <xdr:cNvPr id="247" name="Imagen 246">
          <a:extLst>
            <a:ext uri="{FF2B5EF4-FFF2-40B4-BE49-F238E27FC236}">
              <a16:creationId xmlns:a16="http://schemas.microsoft.com/office/drawing/2014/main" id="{229A398D-9C47-5D42-98A6-F7436B25D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771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444500</xdr:colOff>
      <xdr:row>130</xdr:row>
      <xdr:rowOff>63500</xdr:rowOff>
    </xdr:to>
    <xdr:pic>
      <xdr:nvPicPr>
        <xdr:cNvPr id="248" name="Imagen 247" descr="Imagen de ZAHIR ZAMUDIO ZEA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8E85DB15-8F1E-1644-9AE5-283D26F93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8100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12700</xdr:colOff>
      <xdr:row>128</xdr:row>
      <xdr:rowOff>12700</xdr:rowOff>
    </xdr:to>
    <xdr:pic>
      <xdr:nvPicPr>
        <xdr:cNvPr id="249" name="Imagen 248">
          <a:extLst>
            <a:ext uri="{FF2B5EF4-FFF2-40B4-BE49-F238E27FC236}">
              <a16:creationId xmlns:a16="http://schemas.microsoft.com/office/drawing/2014/main" id="{E8E9027B-49AE-D449-B319-375EB6D934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810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444500</xdr:colOff>
      <xdr:row>130</xdr:row>
      <xdr:rowOff>63500</xdr:rowOff>
    </xdr:to>
    <xdr:pic>
      <xdr:nvPicPr>
        <xdr:cNvPr id="250" name="Imagen 249" descr="Imagen de ENRIQUE ADAN CUARESMA APARICIO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BE972681-3674-3D4A-9100-E045FEF46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8481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12700</xdr:colOff>
      <xdr:row>128</xdr:row>
      <xdr:rowOff>12700</xdr:rowOff>
    </xdr:to>
    <xdr:pic>
      <xdr:nvPicPr>
        <xdr:cNvPr id="251" name="Imagen 250">
          <a:extLst>
            <a:ext uri="{FF2B5EF4-FFF2-40B4-BE49-F238E27FC236}">
              <a16:creationId xmlns:a16="http://schemas.microsoft.com/office/drawing/2014/main" id="{446BC61A-2310-A341-8E64-9BE975B420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848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444500</xdr:colOff>
      <xdr:row>130</xdr:row>
      <xdr:rowOff>63500</xdr:rowOff>
    </xdr:to>
    <xdr:pic>
      <xdr:nvPicPr>
        <xdr:cNvPr id="252" name="Imagen 251" descr="Imagen de BRUNO VALENTINO RODRIGUEZ MANCHEGO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34778149-6DA9-D247-94F2-4F8BD933B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8862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12700</xdr:colOff>
      <xdr:row>128</xdr:row>
      <xdr:rowOff>12700</xdr:rowOff>
    </xdr:to>
    <xdr:pic>
      <xdr:nvPicPr>
        <xdr:cNvPr id="253" name="Imagen 252">
          <a:extLst>
            <a:ext uri="{FF2B5EF4-FFF2-40B4-BE49-F238E27FC236}">
              <a16:creationId xmlns:a16="http://schemas.microsoft.com/office/drawing/2014/main" id="{7DD62C75-9E44-494A-891A-12C6FB89B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886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444500</xdr:colOff>
      <xdr:row>130</xdr:row>
      <xdr:rowOff>63500</xdr:rowOff>
    </xdr:to>
    <xdr:pic>
      <xdr:nvPicPr>
        <xdr:cNvPr id="254" name="Imagen 253" descr="Imagen de CINTHYA DANIELA YANARICO SUY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948A76A-A160-554B-97FD-69845F777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9243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12700</xdr:colOff>
      <xdr:row>128</xdr:row>
      <xdr:rowOff>12700</xdr:rowOff>
    </xdr:to>
    <xdr:pic>
      <xdr:nvPicPr>
        <xdr:cNvPr id="255" name="Imagen 254">
          <a:extLst>
            <a:ext uri="{FF2B5EF4-FFF2-40B4-BE49-F238E27FC236}">
              <a16:creationId xmlns:a16="http://schemas.microsoft.com/office/drawing/2014/main" id="{7065F11C-E7E1-3D4C-8F86-961A4FDE1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924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0</xdr:row>
      <xdr:rowOff>0</xdr:rowOff>
    </xdr:from>
    <xdr:ext cx="12700" cy="12700"/>
    <xdr:pic>
      <xdr:nvPicPr>
        <xdr:cNvPr id="256" name="Imagen 255">
          <a:extLst>
            <a:ext uri="{FF2B5EF4-FFF2-40B4-BE49-F238E27FC236}">
              <a16:creationId xmlns:a16="http://schemas.microsoft.com/office/drawing/2014/main" id="{5943B3FF-1ECF-C142-BDA8-B14932F00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</xdr:row>
      <xdr:rowOff>0</xdr:rowOff>
    </xdr:from>
    <xdr:ext cx="12700" cy="12700"/>
    <xdr:pic>
      <xdr:nvPicPr>
        <xdr:cNvPr id="257" name="Imagen 256">
          <a:extLst>
            <a:ext uri="{FF2B5EF4-FFF2-40B4-BE49-F238E27FC236}">
              <a16:creationId xmlns:a16="http://schemas.microsoft.com/office/drawing/2014/main" id="{07BCE50D-A64F-1746-8E6E-A3BA940B8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57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</xdr:row>
      <xdr:rowOff>0</xdr:rowOff>
    </xdr:from>
    <xdr:ext cx="12700" cy="12700"/>
    <xdr:pic>
      <xdr:nvPicPr>
        <xdr:cNvPr id="258" name="Imagen 257">
          <a:extLst>
            <a:ext uri="{FF2B5EF4-FFF2-40B4-BE49-F238E27FC236}">
              <a16:creationId xmlns:a16="http://schemas.microsoft.com/office/drawing/2014/main" id="{901F88E6-7E28-8843-9259-F39A0019B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114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</xdr:row>
      <xdr:rowOff>0</xdr:rowOff>
    </xdr:from>
    <xdr:ext cx="12700" cy="12700"/>
    <xdr:pic>
      <xdr:nvPicPr>
        <xdr:cNvPr id="259" name="Imagen 258">
          <a:extLst>
            <a:ext uri="{FF2B5EF4-FFF2-40B4-BE49-F238E27FC236}">
              <a16:creationId xmlns:a16="http://schemas.microsoft.com/office/drawing/2014/main" id="{213DD107-7540-E440-AC7E-DCEA08449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13</xdr:row>
      <xdr:rowOff>0</xdr:rowOff>
    </xdr:from>
    <xdr:ext cx="12700" cy="12700"/>
    <xdr:pic>
      <xdr:nvPicPr>
        <xdr:cNvPr id="260" name="Imagen 259">
          <a:extLst>
            <a:ext uri="{FF2B5EF4-FFF2-40B4-BE49-F238E27FC236}">
              <a16:creationId xmlns:a16="http://schemas.microsoft.com/office/drawing/2014/main" id="{84487C9B-AD02-814C-A6B0-2029B7DFE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15</xdr:row>
      <xdr:rowOff>0</xdr:rowOff>
    </xdr:from>
    <xdr:ext cx="12700" cy="12700"/>
    <xdr:pic>
      <xdr:nvPicPr>
        <xdr:cNvPr id="261" name="Imagen 260">
          <a:extLst>
            <a:ext uri="{FF2B5EF4-FFF2-40B4-BE49-F238E27FC236}">
              <a16:creationId xmlns:a16="http://schemas.microsoft.com/office/drawing/2014/main" id="{3D978F3A-3F71-754E-8581-AD5D0D94B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285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17</xdr:row>
      <xdr:rowOff>0</xdr:rowOff>
    </xdr:from>
    <xdr:ext cx="12700" cy="12700"/>
    <xdr:pic>
      <xdr:nvPicPr>
        <xdr:cNvPr id="262" name="Imagen 261">
          <a:extLst>
            <a:ext uri="{FF2B5EF4-FFF2-40B4-BE49-F238E27FC236}">
              <a16:creationId xmlns:a16="http://schemas.microsoft.com/office/drawing/2014/main" id="{CB306F31-B1D2-D647-A822-B12CB689A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323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19</xdr:row>
      <xdr:rowOff>0</xdr:rowOff>
    </xdr:from>
    <xdr:ext cx="12700" cy="12700"/>
    <xdr:pic>
      <xdr:nvPicPr>
        <xdr:cNvPr id="263" name="Imagen 262">
          <a:extLst>
            <a:ext uri="{FF2B5EF4-FFF2-40B4-BE49-F238E27FC236}">
              <a16:creationId xmlns:a16="http://schemas.microsoft.com/office/drawing/2014/main" id="{A6C3A8FC-97E0-4547-AC24-2AC723F54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3619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21</xdr:row>
      <xdr:rowOff>0</xdr:rowOff>
    </xdr:from>
    <xdr:ext cx="12700" cy="12700"/>
    <xdr:pic>
      <xdr:nvPicPr>
        <xdr:cNvPr id="264" name="Imagen 263">
          <a:extLst>
            <a:ext uri="{FF2B5EF4-FFF2-40B4-BE49-F238E27FC236}">
              <a16:creationId xmlns:a16="http://schemas.microsoft.com/office/drawing/2014/main" id="{D3CB85F5-1724-0245-82F4-29DE41AF3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4000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23</xdr:row>
      <xdr:rowOff>0</xdr:rowOff>
    </xdr:from>
    <xdr:ext cx="12700" cy="12700"/>
    <xdr:pic>
      <xdr:nvPicPr>
        <xdr:cNvPr id="265" name="Imagen 264">
          <a:extLst>
            <a:ext uri="{FF2B5EF4-FFF2-40B4-BE49-F238E27FC236}">
              <a16:creationId xmlns:a16="http://schemas.microsoft.com/office/drawing/2014/main" id="{256A5438-913C-D94B-8E73-DE6C1787C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438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25</xdr:row>
      <xdr:rowOff>0</xdr:rowOff>
    </xdr:from>
    <xdr:ext cx="12700" cy="12700"/>
    <xdr:pic>
      <xdr:nvPicPr>
        <xdr:cNvPr id="266" name="Imagen 265">
          <a:extLst>
            <a:ext uri="{FF2B5EF4-FFF2-40B4-BE49-F238E27FC236}">
              <a16:creationId xmlns:a16="http://schemas.microsoft.com/office/drawing/2014/main" id="{DF6DE218-6768-CC40-81C4-07D684E59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476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27</xdr:row>
      <xdr:rowOff>0</xdr:rowOff>
    </xdr:from>
    <xdr:ext cx="12700" cy="12700"/>
    <xdr:pic>
      <xdr:nvPicPr>
        <xdr:cNvPr id="267" name="Imagen 266">
          <a:extLst>
            <a:ext uri="{FF2B5EF4-FFF2-40B4-BE49-F238E27FC236}">
              <a16:creationId xmlns:a16="http://schemas.microsoft.com/office/drawing/2014/main" id="{A8215EB3-D3F8-4A48-8625-10654B0AA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514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29</xdr:row>
      <xdr:rowOff>0</xdr:rowOff>
    </xdr:from>
    <xdr:ext cx="12700" cy="12700"/>
    <xdr:pic>
      <xdr:nvPicPr>
        <xdr:cNvPr id="268" name="Imagen 267">
          <a:extLst>
            <a:ext uri="{FF2B5EF4-FFF2-40B4-BE49-F238E27FC236}">
              <a16:creationId xmlns:a16="http://schemas.microsoft.com/office/drawing/2014/main" id="{E85375D0-523F-FD4D-89AE-F2F67C677F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552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31</xdr:row>
      <xdr:rowOff>0</xdr:rowOff>
    </xdr:from>
    <xdr:ext cx="12700" cy="12700"/>
    <xdr:pic>
      <xdr:nvPicPr>
        <xdr:cNvPr id="269" name="Imagen 268">
          <a:extLst>
            <a:ext uri="{FF2B5EF4-FFF2-40B4-BE49-F238E27FC236}">
              <a16:creationId xmlns:a16="http://schemas.microsoft.com/office/drawing/2014/main" id="{495732C0-6350-2743-9358-05DC54608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590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33</xdr:row>
      <xdr:rowOff>0</xdr:rowOff>
    </xdr:from>
    <xdr:ext cx="12700" cy="12700"/>
    <xdr:pic>
      <xdr:nvPicPr>
        <xdr:cNvPr id="270" name="Imagen 269">
          <a:extLst>
            <a:ext uri="{FF2B5EF4-FFF2-40B4-BE49-F238E27FC236}">
              <a16:creationId xmlns:a16="http://schemas.microsoft.com/office/drawing/2014/main" id="{3670451F-925E-3E40-8F4A-FD1D8FD68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628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35</xdr:row>
      <xdr:rowOff>0</xdr:rowOff>
    </xdr:from>
    <xdr:ext cx="12700" cy="12700"/>
    <xdr:pic>
      <xdr:nvPicPr>
        <xdr:cNvPr id="271" name="Imagen 270">
          <a:extLst>
            <a:ext uri="{FF2B5EF4-FFF2-40B4-BE49-F238E27FC236}">
              <a16:creationId xmlns:a16="http://schemas.microsoft.com/office/drawing/2014/main" id="{60AFC1EC-D848-D24C-A7BA-6E2AB5739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666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37</xdr:row>
      <xdr:rowOff>0</xdr:rowOff>
    </xdr:from>
    <xdr:ext cx="12700" cy="12700"/>
    <xdr:pic>
      <xdr:nvPicPr>
        <xdr:cNvPr id="272" name="Imagen 271">
          <a:extLst>
            <a:ext uri="{FF2B5EF4-FFF2-40B4-BE49-F238E27FC236}">
              <a16:creationId xmlns:a16="http://schemas.microsoft.com/office/drawing/2014/main" id="{7EB714DA-885A-5740-A312-4359A2803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704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39</xdr:row>
      <xdr:rowOff>0</xdr:rowOff>
    </xdr:from>
    <xdr:ext cx="12700" cy="12700"/>
    <xdr:pic>
      <xdr:nvPicPr>
        <xdr:cNvPr id="273" name="Imagen 272">
          <a:extLst>
            <a:ext uri="{FF2B5EF4-FFF2-40B4-BE49-F238E27FC236}">
              <a16:creationId xmlns:a16="http://schemas.microsoft.com/office/drawing/2014/main" id="{3B96AF1F-6A16-B942-996E-429539571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7429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41</xdr:row>
      <xdr:rowOff>0</xdr:rowOff>
    </xdr:from>
    <xdr:ext cx="12700" cy="12700"/>
    <xdr:pic>
      <xdr:nvPicPr>
        <xdr:cNvPr id="274" name="Imagen 273">
          <a:extLst>
            <a:ext uri="{FF2B5EF4-FFF2-40B4-BE49-F238E27FC236}">
              <a16:creationId xmlns:a16="http://schemas.microsoft.com/office/drawing/2014/main" id="{97546150-739C-094C-95B9-41F8BC632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7810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43</xdr:row>
      <xdr:rowOff>0</xdr:rowOff>
    </xdr:from>
    <xdr:ext cx="12700" cy="12700"/>
    <xdr:pic>
      <xdr:nvPicPr>
        <xdr:cNvPr id="275" name="Imagen 274">
          <a:extLst>
            <a:ext uri="{FF2B5EF4-FFF2-40B4-BE49-F238E27FC236}">
              <a16:creationId xmlns:a16="http://schemas.microsoft.com/office/drawing/2014/main" id="{95215704-C273-FC48-8D24-036084ED6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819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45</xdr:row>
      <xdr:rowOff>0</xdr:rowOff>
    </xdr:from>
    <xdr:ext cx="12700" cy="12700"/>
    <xdr:pic>
      <xdr:nvPicPr>
        <xdr:cNvPr id="276" name="Imagen 275">
          <a:extLst>
            <a:ext uri="{FF2B5EF4-FFF2-40B4-BE49-F238E27FC236}">
              <a16:creationId xmlns:a16="http://schemas.microsoft.com/office/drawing/2014/main" id="{CEADE60E-3A03-E143-93C7-6463CF8CF0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857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47</xdr:row>
      <xdr:rowOff>0</xdr:rowOff>
    </xdr:from>
    <xdr:ext cx="12700" cy="12700"/>
    <xdr:pic>
      <xdr:nvPicPr>
        <xdr:cNvPr id="277" name="Imagen 276">
          <a:extLst>
            <a:ext uri="{FF2B5EF4-FFF2-40B4-BE49-F238E27FC236}">
              <a16:creationId xmlns:a16="http://schemas.microsoft.com/office/drawing/2014/main" id="{632997B7-F687-C04F-9F42-EB401D1A4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895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49</xdr:row>
      <xdr:rowOff>0</xdr:rowOff>
    </xdr:from>
    <xdr:ext cx="12700" cy="12700"/>
    <xdr:pic>
      <xdr:nvPicPr>
        <xdr:cNvPr id="278" name="Imagen 277">
          <a:extLst>
            <a:ext uri="{FF2B5EF4-FFF2-40B4-BE49-F238E27FC236}">
              <a16:creationId xmlns:a16="http://schemas.microsoft.com/office/drawing/2014/main" id="{5EB207C5-BA2D-A942-85EA-E27C1A11D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933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51</xdr:row>
      <xdr:rowOff>0</xdr:rowOff>
    </xdr:from>
    <xdr:ext cx="12700" cy="12700"/>
    <xdr:pic>
      <xdr:nvPicPr>
        <xdr:cNvPr id="279" name="Imagen 278">
          <a:extLst>
            <a:ext uri="{FF2B5EF4-FFF2-40B4-BE49-F238E27FC236}">
              <a16:creationId xmlns:a16="http://schemas.microsoft.com/office/drawing/2014/main" id="{E4B603D5-B32C-D041-869C-1E14D7328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971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53</xdr:row>
      <xdr:rowOff>0</xdr:rowOff>
    </xdr:from>
    <xdr:ext cx="12700" cy="12700"/>
    <xdr:pic>
      <xdr:nvPicPr>
        <xdr:cNvPr id="280" name="Imagen 279">
          <a:extLst>
            <a:ext uri="{FF2B5EF4-FFF2-40B4-BE49-F238E27FC236}">
              <a16:creationId xmlns:a16="http://schemas.microsoft.com/office/drawing/2014/main" id="{E5B5806C-D898-1E41-A63D-38F5BE802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1009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55</xdr:row>
      <xdr:rowOff>0</xdr:rowOff>
    </xdr:from>
    <xdr:ext cx="12700" cy="12700"/>
    <xdr:pic>
      <xdr:nvPicPr>
        <xdr:cNvPr id="281" name="Imagen 280">
          <a:extLst>
            <a:ext uri="{FF2B5EF4-FFF2-40B4-BE49-F238E27FC236}">
              <a16:creationId xmlns:a16="http://schemas.microsoft.com/office/drawing/2014/main" id="{74914772-C6B9-0A41-9CC9-80EEACE70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1047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57</xdr:row>
      <xdr:rowOff>0</xdr:rowOff>
    </xdr:from>
    <xdr:ext cx="12700" cy="12700"/>
    <xdr:pic>
      <xdr:nvPicPr>
        <xdr:cNvPr id="282" name="Imagen 281">
          <a:extLst>
            <a:ext uri="{FF2B5EF4-FFF2-40B4-BE49-F238E27FC236}">
              <a16:creationId xmlns:a16="http://schemas.microsoft.com/office/drawing/2014/main" id="{D602518A-26BE-9642-A6A5-4F82F10C1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1085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59</xdr:row>
      <xdr:rowOff>0</xdr:rowOff>
    </xdr:from>
    <xdr:ext cx="12700" cy="12700"/>
    <xdr:pic>
      <xdr:nvPicPr>
        <xdr:cNvPr id="283" name="Imagen 282">
          <a:extLst>
            <a:ext uri="{FF2B5EF4-FFF2-40B4-BE49-F238E27FC236}">
              <a16:creationId xmlns:a16="http://schemas.microsoft.com/office/drawing/2014/main" id="{6B9B8D31-16AB-6743-A88F-50CE51F4C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11239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61</xdr:row>
      <xdr:rowOff>0</xdr:rowOff>
    </xdr:from>
    <xdr:ext cx="12700" cy="12700"/>
    <xdr:pic>
      <xdr:nvPicPr>
        <xdr:cNvPr id="284" name="Imagen 283">
          <a:extLst>
            <a:ext uri="{FF2B5EF4-FFF2-40B4-BE49-F238E27FC236}">
              <a16:creationId xmlns:a16="http://schemas.microsoft.com/office/drawing/2014/main" id="{067CD517-6048-5C48-AF1E-FE087CC75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11620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63</xdr:row>
      <xdr:rowOff>0</xdr:rowOff>
    </xdr:from>
    <xdr:ext cx="12700" cy="12700"/>
    <xdr:pic>
      <xdr:nvPicPr>
        <xdr:cNvPr id="285" name="Imagen 284">
          <a:extLst>
            <a:ext uri="{FF2B5EF4-FFF2-40B4-BE49-F238E27FC236}">
              <a16:creationId xmlns:a16="http://schemas.microsoft.com/office/drawing/2014/main" id="{DF09A0C4-1BE3-4F47-8FCD-32EDCBAC9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1200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65</xdr:row>
      <xdr:rowOff>0</xdr:rowOff>
    </xdr:from>
    <xdr:ext cx="12700" cy="12700"/>
    <xdr:pic>
      <xdr:nvPicPr>
        <xdr:cNvPr id="286" name="Imagen 285">
          <a:extLst>
            <a:ext uri="{FF2B5EF4-FFF2-40B4-BE49-F238E27FC236}">
              <a16:creationId xmlns:a16="http://schemas.microsoft.com/office/drawing/2014/main" id="{B7033A87-64D1-844E-B46E-3991523AE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1238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67</xdr:row>
      <xdr:rowOff>0</xdr:rowOff>
    </xdr:from>
    <xdr:ext cx="12700" cy="12700"/>
    <xdr:pic>
      <xdr:nvPicPr>
        <xdr:cNvPr id="287" name="Imagen 286">
          <a:extLst>
            <a:ext uri="{FF2B5EF4-FFF2-40B4-BE49-F238E27FC236}">
              <a16:creationId xmlns:a16="http://schemas.microsoft.com/office/drawing/2014/main" id="{A73C142D-0727-9B4B-8710-436E2CD82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1276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69</xdr:row>
      <xdr:rowOff>0</xdr:rowOff>
    </xdr:from>
    <xdr:ext cx="12700" cy="12700"/>
    <xdr:pic>
      <xdr:nvPicPr>
        <xdr:cNvPr id="288" name="Imagen 287">
          <a:extLst>
            <a:ext uri="{FF2B5EF4-FFF2-40B4-BE49-F238E27FC236}">
              <a16:creationId xmlns:a16="http://schemas.microsoft.com/office/drawing/2014/main" id="{B47CF0DD-C7B9-CB4F-BBC2-E59244F5C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1314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71</xdr:row>
      <xdr:rowOff>0</xdr:rowOff>
    </xdr:from>
    <xdr:ext cx="12700" cy="12700"/>
    <xdr:pic>
      <xdr:nvPicPr>
        <xdr:cNvPr id="289" name="Imagen 288">
          <a:extLst>
            <a:ext uri="{FF2B5EF4-FFF2-40B4-BE49-F238E27FC236}">
              <a16:creationId xmlns:a16="http://schemas.microsoft.com/office/drawing/2014/main" id="{F2585442-B878-2D4B-B96F-99A3311FB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1352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73</xdr:row>
      <xdr:rowOff>0</xdr:rowOff>
    </xdr:from>
    <xdr:ext cx="12700" cy="12700"/>
    <xdr:pic>
      <xdr:nvPicPr>
        <xdr:cNvPr id="290" name="Imagen 289">
          <a:extLst>
            <a:ext uri="{FF2B5EF4-FFF2-40B4-BE49-F238E27FC236}">
              <a16:creationId xmlns:a16="http://schemas.microsoft.com/office/drawing/2014/main" id="{9D265A54-7FA4-1640-BF50-0DA92795C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1390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75</xdr:row>
      <xdr:rowOff>0</xdr:rowOff>
    </xdr:from>
    <xdr:ext cx="12700" cy="12700"/>
    <xdr:pic>
      <xdr:nvPicPr>
        <xdr:cNvPr id="291" name="Imagen 290">
          <a:extLst>
            <a:ext uri="{FF2B5EF4-FFF2-40B4-BE49-F238E27FC236}">
              <a16:creationId xmlns:a16="http://schemas.microsoft.com/office/drawing/2014/main" id="{03A17090-2607-3044-A270-2F9FE107C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1428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77</xdr:row>
      <xdr:rowOff>0</xdr:rowOff>
    </xdr:from>
    <xdr:ext cx="12700" cy="12700"/>
    <xdr:pic>
      <xdr:nvPicPr>
        <xdr:cNvPr id="292" name="Imagen 291">
          <a:extLst>
            <a:ext uri="{FF2B5EF4-FFF2-40B4-BE49-F238E27FC236}">
              <a16:creationId xmlns:a16="http://schemas.microsoft.com/office/drawing/2014/main" id="{06EB2AA7-BD10-9140-A6F9-372644C57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1466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79</xdr:row>
      <xdr:rowOff>0</xdr:rowOff>
    </xdr:from>
    <xdr:ext cx="12700" cy="12700"/>
    <xdr:pic>
      <xdr:nvPicPr>
        <xdr:cNvPr id="293" name="Imagen 292">
          <a:extLst>
            <a:ext uri="{FF2B5EF4-FFF2-40B4-BE49-F238E27FC236}">
              <a16:creationId xmlns:a16="http://schemas.microsoft.com/office/drawing/2014/main" id="{CB42A2B6-A9B4-5E48-8DCD-89D8E995F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15049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81</xdr:row>
      <xdr:rowOff>0</xdr:rowOff>
    </xdr:from>
    <xdr:ext cx="12700" cy="12700"/>
    <xdr:pic>
      <xdr:nvPicPr>
        <xdr:cNvPr id="294" name="Imagen 293">
          <a:extLst>
            <a:ext uri="{FF2B5EF4-FFF2-40B4-BE49-F238E27FC236}">
              <a16:creationId xmlns:a16="http://schemas.microsoft.com/office/drawing/2014/main" id="{993DF7DA-4D2B-AF40-BEE8-081C993DA6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15430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83</xdr:row>
      <xdr:rowOff>0</xdr:rowOff>
    </xdr:from>
    <xdr:ext cx="12700" cy="12700"/>
    <xdr:pic>
      <xdr:nvPicPr>
        <xdr:cNvPr id="295" name="Imagen 294">
          <a:extLst>
            <a:ext uri="{FF2B5EF4-FFF2-40B4-BE49-F238E27FC236}">
              <a16:creationId xmlns:a16="http://schemas.microsoft.com/office/drawing/2014/main" id="{3773BE7E-ABD3-224B-9EF9-35D31C5D4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1581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85</xdr:row>
      <xdr:rowOff>0</xdr:rowOff>
    </xdr:from>
    <xdr:ext cx="12700" cy="12700"/>
    <xdr:pic>
      <xdr:nvPicPr>
        <xdr:cNvPr id="296" name="Imagen 295">
          <a:extLst>
            <a:ext uri="{FF2B5EF4-FFF2-40B4-BE49-F238E27FC236}">
              <a16:creationId xmlns:a16="http://schemas.microsoft.com/office/drawing/2014/main" id="{041154C1-4C77-344D-B5A8-3E2FDF29C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1619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87</xdr:row>
      <xdr:rowOff>0</xdr:rowOff>
    </xdr:from>
    <xdr:ext cx="12700" cy="12700"/>
    <xdr:pic>
      <xdr:nvPicPr>
        <xdr:cNvPr id="297" name="Imagen 296">
          <a:extLst>
            <a:ext uri="{FF2B5EF4-FFF2-40B4-BE49-F238E27FC236}">
              <a16:creationId xmlns:a16="http://schemas.microsoft.com/office/drawing/2014/main" id="{43BD3C0E-B7A5-3A42-BA3D-F86E5E04C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1657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89</xdr:row>
      <xdr:rowOff>0</xdr:rowOff>
    </xdr:from>
    <xdr:ext cx="12700" cy="12700"/>
    <xdr:pic>
      <xdr:nvPicPr>
        <xdr:cNvPr id="298" name="Imagen 297">
          <a:extLst>
            <a:ext uri="{FF2B5EF4-FFF2-40B4-BE49-F238E27FC236}">
              <a16:creationId xmlns:a16="http://schemas.microsoft.com/office/drawing/2014/main" id="{49C2FC4A-03B3-6940-8AD9-B008F2B1A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1695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91</xdr:row>
      <xdr:rowOff>0</xdr:rowOff>
    </xdr:from>
    <xdr:ext cx="12700" cy="12700"/>
    <xdr:pic>
      <xdr:nvPicPr>
        <xdr:cNvPr id="299" name="Imagen 298">
          <a:extLst>
            <a:ext uri="{FF2B5EF4-FFF2-40B4-BE49-F238E27FC236}">
              <a16:creationId xmlns:a16="http://schemas.microsoft.com/office/drawing/2014/main" id="{37303140-3459-1140-B702-3AAB8FACA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1733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93</xdr:row>
      <xdr:rowOff>0</xdr:rowOff>
    </xdr:from>
    <xdr:ext cx="12700" cy="12700"/>
    <xdr:pic>
      <xdr:nvPicPr>
        <xdr:cNvPr id="300" name="Imagen 299">
          <a:extLst>
            <a:ext uri="{FF2B5EF4-FFF2-40B4-BE49-F238E27FC236}">
              <a16:creationId xmlns:a16="http://schemas.microsoft.com/office/drawing/2014/main" id="{77056D49-338D-3E4E-B379-4856348B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1771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95</xdr:row>
      <xdr:rowOff>0</xdr:rowOff>
    </xdr:from>
    <xdr:ext cx="12700" cy="12700"/>
    <xdr:pic>
      <xdr:nvPicPr>
        <xdr:cNvPr id="301" name="Imagen 300">
          <a:extLst>
            <a:ext uri="{FF2B5EF4-FFF2-40B4-BE49-F238E27FC236}">
              <a16:creationId xmlns:a16="http://schemas.microsoft.com/office/drawing/2014/main" id="{7140FD7B-2236-544E-9CCA-B792E83B2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1809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97</xdr:row>
      <xdr:rowOff>0</xdr:rowOff>
    </xdr:from>
    <xdr:ext cx="12700" cy="12700"/>
    <xdr:pic>
      <xdr:nvPicPr>
        <xdr:cNvPr id="302" name="Imagen 301">
          <a:extLst>
            <a:ext uri="{FF2B5EF4-FFF2-40B4-BE49-F238E27FC236}">
              <a16:creationId xmlns:a16="http://schemas.microsoft.com/office/drawing/2014/main" id="{725FC541-5FB8-EB41-AFDA-A3C4D9DCB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1847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99</xdr:row>
      <xdr:rowOff>0</xdr:rowOff>
    </xdr:from>
    <xdr:ext cx="12700" cy="12700"/>
    <xdr:pic>
      <xdr:nvPicPr>
        <xdr:cNvPr id="303" name="Imagen 302">
          <a:extLst>
            <a:ext uri="{FF2B5EF4-FFF2-40B4-BE49-F238E27FC236}">
              <a16:creationId xmlns:a16="http://schemas.microsoft.com/office/drawing/2014/main" id="{414ABD04-41E6-B643-8AB3-5FED277AA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18859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101</xdr:row>
      <xdr:rowOff>0</xdr:rowOff>
    </xdr:from>
    <xdr:ext cx="12700" cy="12700"/>
    <xdr:pic>
      <xdr:nvPicPr>
        <xdr:cNvPr id="304" name="Imagen 303">
          <a:extLst>
            <a:ext uri="{FF2B5EF4-FFF2-40B4-BE49-F238E27FC236}">
              <a16:creationId xmlns:a16="http://schemas.microsoft.com/office/drawing/2014/main" id="{1ABD1A83-1D75-7A4B-AC7C-BC1F3F869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19240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103</xdr:row>
      <xdr:rowOff>0</xdr:rowOff>
    </xdr:from>
    <xdr:ext cx="12700" cy="12700"/>
    <xdr:pic>
      <xdr:nvPicPr>
        <xdr:cNvPr id="305" name="Imagen 304">
          <a:extLst>
            <a:ext uri="{FF2B5EF4-FFF2-40B4-BE49-F238E27FC236}">
              <a16:creationId xmlns:a16="http://schemas.microsoft.com/office/drawing/2014/main" id="{C712B3BB-053A-2F47-B308-C7DB7A460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1962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105</xdr:row>
      <xdr:rowOff>0</xdr:rowOff>
    </xdr:from>
    <xdr:ext cx="12700" cy="12700"/>
    <xdr:pic>
      <xdr:nvPicPr>
        <xdr:cNvPr id="306" name="Imagen 305">
          <a:extLst>
            <a:ext uri="{FF2B5EF4-FFF2-40B4-BE49-F238E27FC236}">
              <a16:creationId xmlns:a16="http://schemas.microsoft.com/office/drawing/2014/main" id="{934B6480-484F-9340-A32B-6D1CB008B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2000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107</xdr:row>
      <xdr:rowOff>0</xdr:rowOff>
    </xdr:from>
    <xdr:ext cx="12700" cy="12700"/>
    <xdr:pic>
      <xdr:nvPicPr>
        <xdr:cNvPr id="307" name="Imagen 306">
          <a:extLst>
            <a:ext uri="{FF2B5EF4-FFF2-40B4-BE49-F238E27FC236}">
              <a16:creationId xmlns:a16="http://schemas.microsoft.com/office/drawing/2014/main" id="{4ACB15F9-6295-B04A-AEE2-AE223C078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2038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109</xdr:row>
      <xdr:rowOff>0</xdr:rowOff>
    </xdr:from>
    <xdr:ext cx="12700" cy="12700"/>
    <xdr:pic>
      <xdr:nvPicPr>
        <xdr:cNvPr id="308" name="Imagen 307">
          <a:extLst>
            <a:ext uri="{FF2B5EF4-FFF2-40B4-BE49-F238E27FC236}">
              <a16:creationId xmlns:a16="http://schemas.microsoft.com/office/drawing/2014/main" id="{377BAB25-8964-A94D-8C19-E27F023DA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2076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111</xdr:row>
      <xdr:rowOff>0</xdr:rowOff>
    </xdr:from>
    <xdr:ext cx="12700" cy="12700"/>
    <xdr:pic>
      <xdr:nvPicPr>
        <xdr:cNvPr id="309" name="Imagen 308">
          <a:extLst>
            <a:ext uri="{FF2B5EF4-FFF2-40B4-BE49-F238E27FC236}">
              <a16:creationId xmlns:a16="http://schemas.microsoft.com/office/drawing/2014/main" id="{E4F9709B-F1CB-144A-97CF-3FA8614E9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2114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113</xdr:row>
      <xdr:rowOff>0</xdr:rowOff>
    </xdr:from>
    <xdr:ext cx="12700" cy="12700"/>
    <xdr:pic>
      <xdr:nvPicPr>
        <xdr:cNvPr id="310" name="Imagen 309">
          <a:extLst>
            <a:ext uri="{FF2B5EF4-FFF2-40B4-BE49-F238E27FC236}">
              <a16:creationId xmlns:a16="http://schemas.microsoft.com/office/drawing/2014/main" id="{364F15E5-647E-0C4B-915D-36A2BF50A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2152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116</xdr:row>
      <xdr:rowOff>0</xdr:rowOff>
    </xdr:from>
    <xdr:ext cx="12700" cy="12700"/>
    <xdr:pic>
      <xdr:nvPicPr>
        <xdr:cNvPr id="311" name="Imagen 310">
          <a:extLst>
            <a:ext uri="{FF2B5EF4-FFF2-40B4-BE49-F238E27FC236}">
              <a16:creationId xmlns:a16="http://schemas.microsoft.com/office/drawing/2014/main" id="{E31833DB-4E11-DC4B-98D4-5570E151B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2209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118</xdr:row>
      <xdr:rowOff>0</xdr:rowOff>
    </xdr:from>
    <xdr:ext cx="12700" cy="12700"/>
    <xdr:pic>
      <xdr:nvPicPr>
        <xdr:cNvPr id="312" name="Imagen 311">
          <a:extLst>
            <a:ext uri="{FF2B5EF4-FFF2-40B4-BE49-F238E27FC236}">
              <a16:creationId xmlns:a16="http://schemas.microsoft.com/office/drawing/2014/main" id="{B41E8340-19B3-A34B-82A4-FB4D7E05A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2247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121</xdr:row>
      <xdr:rowOff>0</xdr:rowOff>
    </xdr:from>
    <xdr:ext cx="12700" cy="12700"/>
    <xdr:pic>
      <xdr:nvPicPr>
        <xdr:cNvPr id="313" name="Imagen 312">
          <a:extLst>
            <a:ext uri="{FF2B5EF4-FFF2-40B4-BE49-F238E27FC236}">
              <a16:creationId xmlns:a16="http://schemas.microsoft.com/office/drawing/2014/main" id="{C0032E74-E505-204A-92A2-E80C41F7A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23050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123</xdr:row>
      <xdr:rowOff>0</xdr:rowOff>
    </xdr:from>
    <xdr:ext cx="12700" cy="12700"/>
    <xdr:pic>
      <xdr:nvPicPr>
        <xdr:cNvPr id="314" name="Imagen 313">
          <a:extLst>
            <a:ext uri="{FF2B5EF4-FFF2-40B4-BE49-F238E27FC236}">
              <a16:creationId xmlns:a16="http://schemas.microsoft.com/office/drawing/2014/main" id="{7D4EE9F9-27B3-5249-9EBF-ED241990C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2343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126</xdr:row>
      <xdr:rowOff>0</xdr:rowOff>
    </xdr:from>
    <xdr:ext cx="12700" cy="12700"/>
    <xdr:pic>
      <xdr:nvPicPr>
        <xdr:cNvPr id="315" name="Imagen 314">
          <a:extLst>
            <a:ext uri="{FF2B5EF4-FFF2-40B4-BE49-F238E27FC236}">
              <a16:creationId xmlns:a16="http://schemas.microsoft.com/office/drawing/2014/main" id="{6CB60CE6-DB48-8F4C-A8DD-8E011BD6B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2400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128</xdr:row>
      <xdr:rowOff>0</xdr:rowOff>
    </xdr:from>
    <xdr:ext cx="12700" cy="12700"/>
    <xdr:pic>
      <xdr:nvPicPr>
        <xdr:cNvPr id="316" name="Imagen 315">
          <a:extLst>
            <a:ext uri="{FF2B5EF4-FFF2-40B4-BE49-F238E27FC236}">
              <a16:creationId xmlns:a16="http://schemas.microsoft.com/office/drawing/2014/main" id="{C0A70958-A240-E443-B323-FA8648966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2438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128</xdr:row>
      <xdr:rowOff>0</xdr:rowOff>
    </xdr:from>
    <xdr:ext cx="12700" cy="12700"/>
    <xdr:pic>
      <xdr:nvPicPr>
        <xdr:cNvPr id="317" name="Imagen 316">
          <a:extLst>
            <a:ext uri="{FF2B5EF4-FFF2-40B4-BE49-F238E27FC236}">
              <a16:creationId xmlns:a16="http://schemas.microsoft.com/office/drawing/2014/main" id="{E51D9FF4-1497-194F-A415-FF91233C8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2476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128</xdr:row>
      <xdr:rowOff>0</xdr:rowOff>
    </xdr:from>
    <xdr:ext cx="12700" cy="12700"/>
    <xdr:pic>
      <xdr:nvPicPr>
        <xdr:cNvPr id="318" name="Imagen 317">
          <a:extLst>
            <a:ext uri="{FF2B5EF4-FFF2-40B4-BE49-F238E27FC236}">
              <a16:creationId xmlns:a16="http://schemas.microsoft.com/office/drawing/2014/main" id="{6AB88C38-3DCE-AE4D-8C3C-C38AED6C0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25146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128</xdr:row>
      <xdr:rowOff>0</xdr:rowOff>
    </xdr:from>
    <xdr:ext cx="12700" cy="12700"/>
    <xdr:pic>
      <xdr:nvPicPr>
        <xdr:cNvPr id="319" name="Imagen 318">
          <a:extLst>
            <a:ext uri="{FF2B5EF4-FFF2-40B4-BE49-F238E27FC236}">
              <a16:creationId xmlns:a16="http://schemas.microsoft.com/office/drawing/2014/main" id="{23671F84-F2D2-9A41-B13F-4FE36E535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2552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128</xdr:row>
      <xdr:rowOff>0</xdr:rowOff>
    </xdr:from>
    <xdr:ext cx="12700" cy="12700"/>
    <xdr:pic>
      <xdr:nvPicPr>
        <xdr:cNvPr id="320" name="Imagen 319">
          <a:extLst>
            <a:ext uri="{FF2B5EF4-FFF2-40B4-BE49-F238E27FC236}">
              <a16:creationId xmlns:a16="http://schemas.microsoft.com/office/drawing/2014/main" id="{476DBB28-CB43-6447-93BC-AA3717CCD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2590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128</xdr:row>
      <xdr:rowOff>0</xdr:rowOff>
    </xdr:from>
    <xdr:ext cx="12700" cy="12700"/>
    <xdr:pic>
      <xdr:nvPicPr>
        <xdr:cNvPr id="321" name="Imagen 320">
          <a:extLst>
            <a:ext uri="{FF2B5EF4-FFF2-40B4-BE49-F238E27FC236}">
              <a16:creationId xmlns:a16="http://schemas.microsoft.com/office/drawing/2014/main" id="{7B632458-76D3-2740-906E-04FA09BAA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2628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128</xdr:row>
      <xdr:rowOff>0</xdr:rowOff>
    </xdr:from>
    <xdr:ext cx="12700" cy="12700"/>
    <xdr:pic>
      <xdr:nvPicPr>
        <xdr:cNvPr id="322" name="Imagen 321">
          <a:extLst>
            <a:ext uri="{FF2B5EF4-FFF2-40B4-BE49-F238E27FC236}">
              <a16:creationId xmlns:a16="http://schemas.microsoft.com/office/drawing/2014/main" id="{0A29E5DD-1FE0-8E4E-8288-C3852853A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2667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128</xdr:row>
      <xdr:rowOff>0</xdr:rowOff>
    </xdr:from>
    <xdr:ext cx="12700" cy="12700"/>
    <xdr:pic>
      <xdr:nvPicPr>
        <xdr:cNvPr id="323" name="Imagen 322">
          <a:extLst>
            <a:ext uri="{FF2B5EF4-FFF2-40B4-BE49-F238E27FC236}">
              <a16:creationId xmlns:a16="http://schemas.microsoft.com/office/drawing/2014/main" id="{684A576D-39BF-DF4D-95FA-1AEB9D485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2705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128</xdr:row>
      <xdr:rowOff>0</xdr:rowOff>
    </xdr:from>
    <xdr:ext cx="12700" cy="12700"/>
    <xdr:pic>
      <xdr:nvPicPr>
        <xdr:cNvPr id="324" name="Imagen 323">
          <a:extLst>
            <a:ext uri="{FF2B5EF4-FFF2-40B4-BE49-F238E27FC236}">
              <a16:creationId xmlns:a16="http://schemas.microsoft.com/office/drawing/2014/main" id="{90D49BFA-E08C-C24B-9A57-413369CF2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2743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128</xdr:row>
      <xdr:rowOff>0</xdr:rowOff>
    </xdr:from>
    <xdr:ext cx="12700" cy="12700"/>
    <xdr:pic>
      <xdr:nvPicPr>
        <xdr:cNvPr id="325" name="Imagen 324">
          <a:extLst>
            <a:ext uri="{FF2B5EF4-FFF2-40B4-BE49-F238E27FC236}">
              <a16:creationId xmlns:a16="http://schemas.microsoft.com/office/drawing/2014/main" id="{DFE930F9-8A72-B94A-B16D-B5E7260DD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2781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128</xdr:row>
      <xdr:rowOff>0</xdr:rowOff>
    </xdr:from>
    <xdr:ext cx="12700" cy="12700"/>
    <xdr:pic>
      <xdr:nvPicPr>
        <xdr:cNvPr id="326" name="Imagen 325">
          <a:extLst>
            <a:ext uri="{FF2B5EF4-FFF2-40B4-BE49-F238E27FC236}">
              <a16:creationId xmlns:a16="http://schemas.microsoft.com/office/drawing/2014/main" id="{87F7C5AF-A497-584C-BD03-1AABAD63C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2819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128</xdr:row>
      <xdr:rowOff>0</xdr:rowOff>
    </xdr:from>
    <xdr:ext cx="12700" cy="12700"/>
    <xdr:pic>
      <xdr:nvPicPr>
        <xdr:cNvPr id="327" name="Imagen 326">
          <a:extLst>
            <a:ext uri="{FF2B5EF4-FFF2-40B4-BE49-F238E27FC236}">
              <a16:creationId xmlns:a16="http://schemas.microsoft.com/office/drawing/2014/main" id="{428D4093-AA04-A348-95EB-7467176D9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2857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128</xdr:row>
      <xdr:rowOff>0</xdr:rowOff>
    </xdr:from>
    <xdr:ext cx="12700" cy="12700"/>
    <xdr:pic>
      <xdr:nvPicPr>
        <xdr:cNvPr id="328" name="Imagen 327">
          <a:extLst>
            <a:ext uri="{FF2B5EF4-FFF2-40B4-BE49-F238E27FC236}">
              <a16:creationId xmlns:a16="http://schemas.microsoft.com/office/drawing/2014/main" id="{8BC7C1B8-2359-1547-A5B4-EFAB3C02C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28956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128</xdr:row>
      <xdr:rowOff>0</xdr:rowOff>
    </xdr:from>
    <xdr:ext cx="12700" cy="12700"/>
    <xdr:pic>
      <xdr:nvPicPr>
        <xdr:cNvPr id="329" name="Imagen 328">
          <a:extLst>
            <a:ext uri="{FF2B5EF4-FFF2-40B4-BE49-F238E27FC236}">
              <a16:creationId xmlns:a16="http://schemas.microsoft.com/office/drawing/2014/main" id="{8BA3CF1E-AAD5-D04E-9BE8-51496952D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2933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128</xdr:row>
      <xdr:rowOff>0</xdr:rowOff>
    </xdr:from>
    <xdr:ext cx="12700" cy="12700"/>
    <xdr:pic>
      <xdr:nvPicPr>
        <xdr:cNvPr id="330" name="Imagen 329">
          <a:extLst>
            <a:ext uri="{FF2B5EF4-FFF2-40B4-BE49-F238E27FC236}">
              <a16:creationId xmlns:a16="http://schemas.microsoft.com/office/drawing/2014/main" id="{9A568FE2-BD4C-844A-B49E-348D7DE439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2971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128</xdr:row>
      <xdr:rowOff>0</xdr:rowOff>
    </xdr:from>
    <xdr:ext cx="12700" cy="12700"/>
    <xdr:pic>
      <xdr:nvPicPr>
        <xdr:cNvPr id="331" name="Imagen 330">
          <a:extLst>
            <a:ext uri="{FF2B5EF4-FFF2-40B4-BE49-F238E27FC236}">
              <a16:creationId xmlns:a16="http://schemas.microsoft.com/office/drawing/2014/main" id="{25C7247F-B37B-E94C-BC57-E2A4592BD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3009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128</xdr:row>
      <xdr:rowOff>0</xdr:rowOff>
    </xdr:from>
    <xdr:ext cx="12700" cy="12700"/>
    <xdr:pic>
      <xdr:nvPicPr>
        <xdr:cNvPr id="332" name="Imagen 331">
          <a:extLst>
            <a:ext uri="{FF2B5EF4-FFF2-40B4-BE49-F238E27FC236}">
              <a16:creationId xmlns:a16="http://schemas.microsoft.com/office/drawing/2014/main" id="{6943409E-BA7D-8B4A-B883-928D0DA98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3048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128</xdr:row>
      <xdr:rowOff>0</xdr:rowOff>
    </xdr:from>
    <xdr:ext cx="12700" cy="12700"/>
    <xdr:pic>
      <xdr:nvPicPr>
        <xdr:cNvPr id="333" name="Imagen 332">
          <a:extLst>
            <a:ext uri="{FF2B5EF4-FFF2-40B4-BE49-F238E27FC236}">
              <a16:creationId xmlns:a16="http://schemas.microsoft.com/office/drawing/2014/main" id="{B8DC887E-AD4B-0D43-8171-E8981F08B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3086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128</xdr:row>
      <xdr:rowOff>0</xdr:rowOff>
    </xdr:from>
    <xdr:ext cx="12700" cy="12700"/>
    <xdr:pic>
      <xdr:nvPicPr>
        <xdr:cNvPr id="334" name="Imagen 333">
          <a:extLst>
            <a:ext uri="{FF2B5EF4-FFF2-40B4-BE49-F238E27FC236}">
              <a16:creationId xmlns:a16="http://schemas.microsoft.com/office/drawing/2014/main" id="{3513192B-E0A3-744D-AF44-17027D169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3124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128</xdr:row>
      <xdr:rowOff>0</xdr:rowOff>
    </xdr:from>
    <xdr:ext cx="12700" cy="12700"/>
    <xdr:pic>
      <xdr:nvPicPr>
        <xdr:cNvPr id="335" name="Imagen 334">
          <a:extLst>
            <a:ext uri="{FF2B5EF4-FFF2-40B4-BE49-F238E27FC236}">
              <a16:creationId xmlns:a16="http://schemas.microsoft.com/office/drawing/2014/main" id="{0CE61C69-B3B4-D445-A3E0-77F8F70E7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3162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128</xdr:row>
      <xdr:rowOff>0</xdr:rowOff>
    </xdr:from>
    <xdr:ext cx="12700" cy="12700"/>
    <xdr:pic>
      <xdr:nvPicPr>
        <xdr:cNvPr id="336" name="Imagen 335">
          <a:extLst>
            <a:ext uri="{FF2B5EF4-FFF2-40B4-BE49-F238E27FC236}">
              <a16:creationId xmlns:a16="http://schemas.microsoft.com/office/drawing/2014/main" id="{8A987DE4-A84B-D84D-83A2-F1172CE574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3200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128</xdr:row>
      <xdr:rowOff>0</xdr:rowOff>
    </xdr:from>
    <xdr:ext cx="12700" cy="12700"/>
    <xdr:pic>
      <xdr:nvPicPr>
        <xdr:cNvPr id="337" name="Imagen 336">
          <a:extLst>
            <a:ext uri="{FF2B5EF4-FFF2-40B4-BE49-F238E27FC236}">
              <a16:creationId xmlns:a16="http://schemas.microsoft.com/office/drawing/2014/main" id="{845F48F3-FAA2-9B48-B2EC-23BB5A416B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3238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128</xdr:row>
      <xdr:rowOff>0</xdr:rowOff>
    </xdr:from>
    <xdr:ext cx="12700" cy="12700"/>
    <xdr:pic>
      <xdr:nvPicPr>
        <xdr:cNvPr id="338" name="Imagen 337">
          <a:extLst>
            <a:ext uri="{FF2B5EF4-FFF2-40B4-BE49-F238E27FC236}">
              <a16:creationId xmlns:a16="http://schemas.microsoft.com/office/drawing/2014/main" id="{5259F5EF-AB6F-284B-B2A4-69DB7E2D7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32766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128</xdr:row>
      <xdr:rowOff>0</xdr:rowOff>
    </xdr:from>
    <xdr:ext cx="12700" cy="12700"/>
    <xdr:pic>
      <xdr:nvPicPr>
        <xdr:cNvPr id="339" name="Imagen 338">
          <a:extLst>
            <a:ext uri="{FF2B5EF4-FFF2-40B4-BE49-F238E27FC236}">
              <a16:creationId xmlns:a16="http://schemas.microsoft.com/office/drawing/2014/main" id="{C40084AE-791D-8647-9478-11B86FEC4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3314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128</xdr:row>
      <xdr:rowOff>0</xdr:rowOff>
    </xdr:from>
    <xdr:ext cx="12700" cy="12700"/>
    <xdr:pic>
      <xdr:nvPicPr>
        <xdr:cNvPr id="340" name="Imagen 339">
          <a:extLst>
            <a:ext uri="{FF2B5EF4-FFF2-40B4-BE49-F238E27FC236}">
              <a16:creationId xmlns:a16="http://schemas.microsoft.com/office/drawing/2014/main" id="{198BEA4C-8492-2F4B-B3A7-6C213AB045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3352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128</xdr:row>
      <xdr:rowOff>0</xdr:rowOff>
    </xdr:from>
    <xdr:ext cx="12700" cy="12700"/>
    <xdr:pic>
      <xdr:nvPicPr>
        <xdr:cNvPr id="341" name="Imagen 340">
          <a:extLst>
            <a:ext uri="{FF2B5EF4-FFF2-40B4-BE49-F238E27FC236}">
              <a16:creationId xmlns:a16="http://schemas.microsoft.com/office/drawing/2014/main" id="{0C7B79D2-AAE4-1A41-82B2-50B98DA091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3390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128</xdr:row>
      <xdr:rowOff>0</xdr:rowOff>
    </xdr:from>
    <xdr:ext cx="12700" cy="12700"/>
    <xdr:pic>
      <xdr:nvPicPr>
        <xdr:cNvPr id="342" name="Imagen 341">
          <a:extLst>
            <a:ext uri="{FF2B5EF4-FFF2-40B4-BE49-F238E27FC236}">
              <a16:creationId xmlns:a16="http://schemas.microsoft.com/office/drawing/2014/main" id="{763BE13B-D75D-954E-9631-4AAAC5605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3429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128</xdr:row>
      <xdr:rowOff>0</xdr:rowOff>
    </xdr:from>
    <xdr:ext cx="12700" cy="12700"/>
    <xdr:pic>
      <xdr:nvPicPr>
        <xdr:cNvPr id="343" name="Imagen 342">
          <a:extLst>
            <a:ext uri="{FF2B5EF4-FFF2-40B4-BE49-F238E27FC236}">
              <a16:creationId xmlns:a16="http://schemas.microsoft.com/office/drawing/2014/main" id="{4687263B-28CA-1147-B9F3-BE7E80C25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3467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128</xdr:row>
      <xdr:rowOff>0</xdr:rowOff>
    </xdr:from>
    <xdr:ext cx="12700" cy="12700"/>
    <xdr:pic>
      <xdr:nvPicPr>
        <xdr:cNvPr id="344" name="Imagen 343">
          <a:extLst>
            <a:ext uri="{FF2B5EF4-FFF2-40B4-BE49-F238E27FC236}">
              <a16:creationId xmlns:a16="http://schemas.microsoft.com/office/drawing/2014/main" id="{11369668-79F0-334C-81E1-82B158FF7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3505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128</xdr:row>
      <xdr:rowOff>0</xdr:rowOff>
    </xdr:from>
    <xdr:ext cx="12700" cy="12700"/>
    <xdr:pic>
      <xdr:nvPicPr>
        <xdr:cNvPr id="345" name="Imagen 344">
          <a:extLst>
            <a:ext uri="{FF2B5EF4-FFF2-40B4-BE49-F238E27FC236}">
              <a16:creationId xmlns:a16="http://schemas.microsoft.com/office/drawing/2014/main" id="{0BCC6423-DDFB-3A46-B423-07A44EC5A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3543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128</xdr:row>
      <xdr:rowOff>0</xdr:rowOff>
    </xdr:from>
    <xdr:ext cx="12700" cy="12700"/>
    <xdr:pic>
      <xdr:nvPicPr>
        <xdr:cNvPr id="346" name="Imagen 345">
          <a:extLst>
            <a:ext uri="{FF2B5EF4-FFF2-40B4-BE49-F238E27FC236}">
              <a16:creationId xmlns:a16="http://schemas.microsoft.com/office/drawing/2014/main" id="{969E3175-9CC7-4B4D-9500-9E98BAF20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3581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128</xdr:row>
      <xdr:rowOff>0</xdr:rowOff>
    </xdr:from>
    <xdr:ext cx="12700" cy="12700"/>
    <xdr:pic>
      <xdr:nvPicPr>
        <xdr:cNvPr id="347" name="Imagen 346">
          <a:extLst>
            <a:ext uri="{FF2B5EF4-FFF2-40B4-BE49-F238E27FC236}">
              <a16:creationId xmlns:a16="http://schemas.microsoft.com/office/drawing/2014/main" id="{2B618BE1-049C-AD41-8987-1F8B22B18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3619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128</xdr:row>
      <xdr:rowOff>0</xdr:rowOff>
    </xdr:from>
    <xdr:ext cx="12700" cy="12700"/>
    <xdr:pic>
      <xdr:nvPicPr>
        <xdr:cNvPr id="348" name="Imagen 347">
          <a:extLst>
            <a:ext uri="{FF2B5EF4-FFF2-40B4-BE49-F238E27FC236}">
              <a16:creationId xmlns:a16="http://schemas.microsoft.com/office/drawing/2014/main" id="{7FC21475-007C-A848-9BB4-5BF6B86C7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36576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128</xdr:row>
      <xdr:rowOff>0</xdr:rowOff>
    </xdr:from>
    <xdr:ext cx="12700" cy="12700"/>
    <xdr:pic>
      <xdr:nvPicPr>
        <xdr:cNvPr id="349" name="Imagen 348">
          <a:extLst>
            <a:ext uri="{FF2B5EF4-FFF2-40B4-BE49-F238E27FC236}">
              <a16:creationId xmlns:a16="http://schemas.microsoft.com/office/drawing/2014/main" id="{182198ED-F6B3-B141-B5AF-DEBAC57FB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3695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128</xdr:row>
      <xdr:rowOff>0</xdr:rowOff>
    </xdr:from>
    <xdr:ext cx="12700" cy="12700"/>
    <xdr:pic>
      <xdr:nvPicPr>
        <xdr:cNvPr id="350" name="Imagen 349">
          <a:extLst>
            <a:ext uri="{FF2B5EF4-FFF2-40B4-BE49-F238E27FC236}">
              <a16:creationId xmlns:a16="http://schemas.microsoft.com/office/drawing/2014/main" id="{0CA4C93F-C263-4B4C-8E50-AC64B4C7B7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3733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128</xdr:row>
      <xdr:rowOff>0</xdr:rowOff>
    </xdr:from>
    <xdr:ext cx="12700" cy="12700"/>
    <xdr:pic>
      <xdr:nvPicPr>
        <xdr:cNvPr id="351" name="Imagen 350">
          <a:extLst>
            <a:ext uri="{FF2B5EF4-FFF2-40B4-BE49-F238E27FC236}">
              <a16:creationId xmlns:a16="http://schemas.microsoft.com/office/drawing/2014/main" id="{DCB30CD6-B235-B043-A1C2-2ED1AB6EF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3771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128</xdr:row>
      <xdr:rowOff>0</xdr:rowOff>
    </xdr:from>
    <xdr:ext cx="12700" cy="12700"/>
    <xdr:pic>
      <xdr:nvPicPr>
        <xdr:cNvPr id="352" name="Imagen 351">
          <a:extLst>
            <a:ext uri="{FF2B5EF4-FFF2-40B4-BE49-F238E27FC236}">
              <a16:creationId xmlns:a16="http://schemas.microsoft.com/office/drawing/2014/main" id="{1610A65E-34F8-C14A-98A2-4988FF47A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3810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128</xdr:row>
      <xdr:rowOff>0</xdr:rowOff>
    </xdr:from>
    <xdr:ext cx="12700" cy="12700"/>
    <xdr:pic>
      <xdr:nvPicPr>
        <xdr:cNvPr id="353" name="Imagen 352">
          <a:extLst>
            <a:ext uri="{FF2B5EF4-FFF2-40B4-BE49-F238E27FC236}">
              <a16:creationId xmlns:a16="http://schemas.microsoft.com/office/drawing/2014/main" id="{151C557B-DDB1-4946-A57E-AC2D0731E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3848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128</xdr:row>
      <xdr:rowOff>0</xdr:rowOff>
    </xdr:from>
    <xdr:ext cx="12700" cy="12700"/>
    <xdr:pic>
      <xdr:nvPicPr>
        <xdr:cNvPr id="354" name="Imagen 353">
          <a:extLst>
            <a:ext uri="{FF2B5EF4-FFF2-40B4-BE49-F238E27FC236}">
              <a16:creationId xmlns:a16="http://schemas.microsoft.com/office/drawing/2014/main" id="{4C1A8A93-9A31-D644-ADB4-9E0C39AC1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3886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128</xdr:row>
      <xdr:rowOff>0</xdr:rowOff>
    </xdr:from>
    <xdr:ext cx="12700" cy="12700"/>
    <xdr:pic>
      <xdr:nvPicPr>
        <xdr:cNvPr id="355" name="Imagen 354">
          <a:extLst>
            <a:ext uri="{FF2B5EF4-FFF2-40B4-BE49-F238E27FC236}">
              <a16:creationId xmlns:a16="http://schemas.microsoft.com/office/drawing/2014/main" id="{BDF6D06B-6E40-8547-B6E8-D4A6FDA75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3924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</xdr:row>
      <xdr:rowOff>0</xdr:rowOff>
    </xdr:from>
    <xdr:ext cx="12700" cy="12700"/>
    <xdr:pic>
      <xdr:nvPicPr>
        <xdr:cNvPr id="356" name="Imagen 355">
          <a:extLst>
            <a:ext uri="{FF2B5EF4-FFF2-40B4-BE49-F238E27FC236}">
              <a16:creationId xmlns:a16="http://schemas.microsoft.com/office/drawing/2014/main" id="{660C491A-4921-A444-B7CC-A9D002669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57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</xdr:row>
      <xdr:rowOff>0</xdr:rowOff>
    </xdr:from>
    <xdr:ext cx="12700" cy="12700"/>
    <xdr:pic>
      <xdr:nvPicPr>
        <xdr:cNvPr id="357" name="Imagen 356">
          <a:extLst>
            <a:ext uri="{FF2B5EF4-FFF2-40B4-BE49-F238E27FC236}">
              <a16:creationId xmlns:a16="http://schemas.microsoft.com/office/drawing/2014/main" id="{E722CE81-66FD-7448-BCAD-2EDC7E0F9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57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13</xdr:row>
      <xdr:rowOff>0</xdr:rowOff>
    </xdr:from>
    <xdr:ext cx="12700" cy="12700"/>
    <xdr:pic>
      <xdr:nvPicPr>
        <xdr:cNvPr id="358" name="Imagen 357">
          <a:extLst>
            <a:ext uri="{FF2B5EF4-FFF2-40B4-BE49-F238E27FC236}">
              <a16:creationId xmlns:a16="http://schemas.microsoft.com/office/drawing/2014/main" id="{59FEABF9-C82E-2444-9CF4-0E4780527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57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15</xdr:row>
      <xdr:rowOff>0</xdr:rowOff>
    </xdr:from>
    <xdr:ext cx="12700" cy="12700"/>
    <xdr:pic>
      <xdr:nvPicPr>
        <xdr:cNvPr id="359" name="Imagen 358">
          <a:extLst>
            <a:ext uri="{FF2B5EF4-FFF2-40B4-BE49-F238E27FC236}">
              <a16:creationId xmlns:a16="http://schemas.microsoft.com/office/drawing/2014/main" id="{FFF015B4-F9F7-C943-B9D6-6C148B628C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15</xdr:row>
      <xdr:rowOff>0</xdr:rowOff>
    </xdr:from>
    <xdr:ext cx="12700" cy="12700"/>
    <xdr:pic>
      <xdr:nvPicPr>
        <xdr:cNvPr id="360" name="Imagen 359">
          <a:extLst>
            <a:ext uri="{FF2B5EF4-FFF2-40B4-BE49-F238E27FC236}">
              <a16:creationId xmlns:a16="http://schemas.microsoft.com/office/drawing/2014/main" id="{EB6407ED-D5CD-F042-9D7E-AC6A56059A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17</xdr:row>
      <xdr:rowOff>0</xdr:rowOff>
    </xdr:from>
    <xdr:ext cx="12700" cy="12700"/>
    <xdr:pic>
      <xdr:nvPicPr>
        <xdr:cNvPr id="361" name="Imagen 360">
          <a:extLst>
            <a:ext uri="{FF2B5EF4-FFF2-40B4-BE49-F238E27FC236}">
              <a16:creationId xmlns:a16="http://schemas.microsoft.com/office/drawing/2014/main" id="{424B315F-C3FF-4C4A-9118-F7900FE65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17</xdr:row>
      <xdr:rowOff>0</xdr:rowOff>
    </xdr:from>
    <xdr:ext cx="12700" cy="12700"/>
    <xdr:pic>
      <xdr:nvPicPr>
        <xdr:cNvPr id="362" name="Imagen 361">
          <a:extLst>
            <a:ext uri="{FF2B5EF4-FFF2-40B4-BE49-F238E27FC236}">
              <a16:creationId xmlns:a16="http://schemas.microsoft.com/office/drawing/2014/main" id="{AD60F63C-0131-F549-90A1-4F386C320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19</xdr:row>
      <xdr:rowOff>0</xdr:rowOff>
    </xdr:from>
    <xdr:ext cx="12700" cy="12700"/>
    <xdr:pic>
      <xdr:nvPicPr>
        <xdr:cNvPr id="363" name="Imagen 362">
          <a:extLst>
            <a:ext uri="{FF2B5EF4-FFF2-40B4-BE49-F238E27FC236}">
              <a16:creationId xmlns:a16="http://schemas.microsoft.com/office/drawing/2014/main" id="{9BF0300D-BD15-9C41-A2F1-3DF6463DE3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19</xdr:row>
      <xdr:rowOff>0</xdr:rowOff>
    </xdr:from>
    <xdr:ext cx="12700" cy="12700"/>
    <xdr:pic>
      <xdr:nvPicPr>
        <xdr:cNvPr id="364" name="Imagen 363">
          <a:extLst>
            <a:ext uri="{FF2B5EF4-FFF2-40B4-BE49-F238E27FC236}">
              <a16:creationId xmlns:a16="http://schemas.microsoft.com/office/drawing/2014/main" id="{52471D9B-F5D9-E74F-94E4-4252148DCE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21</xdr:row>
      <xdr:rowOff>0</xdr:rowOff>
    </xdr:from>
    <xdr:ext cx="12700" cy="12700"/>
    <xdr:pic>
      <xdr:nvPicPr>
        <xdr:cNvPr id="365" name="Imagen 364">
          <a:extLst>
            <a:ext uri="{FF2B5EF4-FFF2-40B4-BE49-F238E27FC236}">
              <a16:creationId xmlns:a16="http://schemas.microsoft.com/office/drawing/2014/main" id="{C2D6A92D-0F93-0349-B807-4BA1C2B55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21</xdr:row>
      <xdr:rowOff>0</xdr:rowOff>
    </xdr:from>
    <xdr:ext cx="12700" cy="12700"/>
    <xdr:pic>
      <xdr:nvPicPr>
        <xdr:cNvPr id="366" name="Imagen 365">
          <a:extLst>
            <a:ext uri="{FF2B5EF4-FFF2-40B4-BE49-F238E27FC236}">
              <a16:creationId xmlns:a16="http://schemas.microsoft.com/office/drawing/2014/main" id="{70BEF872-8D73-894A-B34F-4E889F5815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23</xdr:row>
      <xdr:rowOff>0</xdr:rowOff>
    </xdr:from>
    <xdr:ext cx="12700" cy="12700"/>
    <xdr:pic>
      <xdr:nvPicPr>
        <xdr:cNvPr id="367" name="Imagen 366">
          <a:extLst>
            <a:ext uri="{FF2B5EF4-FFF2-40B4-BE49-F238E27FC236}">
              <a16:creationId xmlns:a16="http://schemas.microsoft.com/office/drawing/2014/main" id="{CB9F4B1A-F503-8D49-8835-06A088054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23</xdr:row>
      <xdr:rowOff>0</xdr:rowOff>
    </xdr:from>
    <xdr:ext cx="12700" cy="12700"/>
    <xdr:pic>
      <xdr:nvPicPr>
        <xdr:cNvPr id="368" name="Imagen 367">
          <a:extLst>
            <a:ext uri="{FF2B5EF4-FFF2-40B4-BE49-F238E27FC236}">
              <a16:creationId xmlns:a16="http://schemas.microsoft.com/office/drawing/2014/main" id="{280ED5AF-D8B2-3F41-B090-A146E86F5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25</xdr:row>
      <xdr:rowOff>0</xdr:rowOff>
    </xdr:from>
    <xdr:ext cx="12700" cy="12700"/>
    <xdr:pic>
      <xdr:nvPicPr>
        <xdr:cNvPr id="369" name="Imagen 368">
          <a:extLst>
            <a:ext uri="{FF2B5EF4-FFF2-40B4-BE49-F238E27FC236}">
              <a16:creationId xmlns:a16="http://schemas.microsoft.com/office/drawing/2014/main" id="{0E5F50F7-7DEE-5D42-B8F0-C927DF105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25</xdr:row>
      <xdr:rowOff>0</xdr:rowOff>
    </xdr:from>
    <xdr:ext cx="12700" cy="12700"/>
    <xdr:pic>
      <xdr:nvPicPr>
        <xdr:cNvPr id="370" name="Imagen 369">
          <a:extLst>
            <a:ext uri="{FF2B5EF4-FFF2-40B4-BE49-F238E27FC236}">
              <a16:creationId xmlns:a16="http://schemas.microsoft.com/office/drawing/2014/main" id="{8C11BE68-04C6-7C46-89B2-DAF6BFB822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27</xdr:row>
      <xdr:rowOff>0</xdr:rowOff>
    </xdr:from>
    <xdr:ext cx="12700" cy="12700"/>
    <xdr:pic>
      <xdr:nvPicPr>
        <xdr:cNvPr id="371" name="Imagen 370">
          <a:extLst>
            <a:ext uri="{FF2B5EF4-FFF2-40B4-BE49-F238E27FC236}">
              <a16:creationId xmlns:a16="http://schemas.microsoft.com/office/drawing/2014/main" id="{1714D1E9-399A-9D49-BF4A-CB70F9C08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27</xdr:row>
      <xdr:rowOff>0</xdr:rowOff>
    </xdr:from>
    <xdr:ext cx="12700" cy="12700"/>
    <xdr:pic>
      <xdr:nvPicPr>
        <xdr:cNvPr id="372" name="Imagen 371">
          <a:extLst>
            <a:ext uri="{FF2B5EF4-FFF2-40B4-BE49-F238E27FC236}">
              <a16:creationId xmlns:a16="http://schemas.microsoft.com/office/drawing/2014/main" id="{55420788-9F54-D746-86C8-53C770F638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29</xdr:row>
      <xdr:rowOff>0</xdr:rowOff>
    </xdr:from>
    <xdr:ext cx="12700" cy="12700"/>
    <xdr:pic>
      <xdr:nvPicPr>
        <xdr:cNvPr id="373" name="Imagen 372">
          <a:extLst>
            <a:ext uri="{FF2B5EF4-FFF2-40B4-BE49-F238E27FC236}">
              <a16:creationId xmlns:a16="http://schemas.microsoft.com/office/drawing/2014/main" id="{E603DC82-F071-5A42-94F9-FE5B8787E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29</xdr:row>
      <xdr:rowOff>0</xdr:rowOff>
    </xdr:from>
    <xdr:ext cx="12700" cy="12700"/>
    <xdr:pic>
      <xdr:nvPicPr>
        <xdr:cNvPr id="374" name="Imagen 373">
          <a:extLst>
            <a:ext uri="{FF2B5EF4-FFF2-40B4-BE49-F238E27FC236}">
              <a16:creationId xmlns:a16="http://schemas.microsoft.com/office/drawing/2014/main" id="{722B9874-11F1-D441-ACEA-2990374C0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31</xdr:row>
      <xdr:rowOff>0</xdr:rowOff>
    </xdr:from>
    <xdr:ext cx="12700" cy="12700"/>
    <xdr:pic>
      <xdr:nvPicPr>
        <xdr:cNvPr id="375" name="Imagen 374">
          <a:extLst>
            <a:ext uri="{FF2B5EF4-FFF2-40B4-BE49-F238E27FC236}">
              <a16:creationId xmlns:a16="http://schemas.microsoft.com/office/drawing/2014/main" id="{A4A51CA7-7045-6544-AC41-9834F59F1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31</xdr:row>
      <xdr:rowOff>0</xdr:rowOff>
    </xdr:from>
    <xdr:ext cx="12700" cy="12700"/>
    <xdr:pic>
      <xdr:nvPicPr>
        <xdr:cNvPr id="376" name="Imagen 375">
          <a:extLst>
            <a:ext uri="{FF2B5EF4-FFF2-40B4-BE49-F238E27FC236}">
              <a16:creationId xmlns:a16="http://schemas.microsoft.com/office/drawing/2014/main" id="{FC371A70-954C-2343-A141-D5A17E512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33</xdr:row>
      <xdr:rowOff>0</xdr:rowOff>
    </xdr:from>
    <xdr:ext cx="12700" cy="12700"/>
    <xdr:pic>
      <xdr:nvPicPr>
        <xdr:cNvPr id="377" name="Imagen 376">
          <a:extLst>
            <a:ext uri="{FF2B5EF4-FFF2-40B4-BE49-F238E27FC236}">
              <a16:creationId xmlns:a16="http://schemas.microsoft.com/office/drawing/2014/main" id="{A6885837-E523-344B-8142-FE4BA4DB1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33</xdr:row>
      <xdr:rowOff>0</xdr:rowOff>
    </xdr:from>
    <xdr:ext cx="12700" cy="12700"/>
    <xdr:pic>
      <xdr:nvPicPr>
        <xdr:cNvPr id="378" name="Imagen 377">
          <a:extLst>
            <a:ext uri="{FF2B5EF4-FFF2-40B4-BE49-F238E27FC236}">
              <a16:creationId xmlns:a16="http://schemas.microsoft.com/office/drawing/2014/main" id="{77E55BC0-F282-C34F-9CC7-2F99CFFF1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35</xdr:row>
      <xdr:rowOff>0</xdr:rowOff>
    </xdr:from>
    <xdr:ext cx="12700" cy="12700"/>
    <xdr:pic>
      <xdr:nvPicPr>
        <xdr:cNvPr id="379" name="Imagen 378">
          <a:extLst>
            <a:ext uri="{FF2B5EF4-FFF2-40B4-BE49-F238E27FC236}">
              <a16:creationId xmlns:a16="http://schemas.microsoft.com/office/drawing/2014/main" id="{AA500C73-B5F6-CA4E-B4E7-773C39120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35</xdr:row>
      <xdr:rowOff>0</xdr:rowOff>
    </xdr:from>
    <xdr:ext cx="12700" cy="12700"/>
    <xdr:pic>
      <xdr:nvPicPr>
        <xdr:cNvPr id="380" name="Imagen 379">
          <a:extLst>
            <a:ext uri="{FF2B5EF4-FFF2-40B4-BE49-F238E27FC236}">
              <a16:creationId xmlns:a16="http://schemas.microsoft.com/office/drawing/2014/main" id="{B7DC329D-3598-0D41-AC9C-977B7A59BF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37</xdr:row>
      <xdr:rowOff>0</xdr:rowOff>
    </xdr:from>
    <xdr:ext cx="12700" cy="12700"/>
    <xdr:pic>
      <xdr:nvPicPr>
        <xdr:cNvPr id="381" name="Imagen 380">
          <a:extLst>
            <a:ext uri="{FF2B5EF4-FFF2-40B4-BE49-F238E27FC236}">
              <a16:creationId xmlns:a16="http://schemas.microsoft.com/office/drawing/2014/main" id="{7C5232E0-EA0E-4C43-9709-06549E7D1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37</xdr:row>
      <xdr:rowOff>0</xdr:rowOff>
    </xdr:from>
    <xdr:ext cx="12700" cy="12700"/>
    <xdr:pic>
      <xdr:nvPicPr>
        <xdr:cNvPr id="382" name="Imagen 381">
          <a:extLst>
            <a:ext uri="{FF2B5EF4-FFF2-40B4-BE49-F238E27FC236}">
              <a16:creationId xmlns:a16="http://schemas.microsoft.com/office/drawing/2014/main" id="{73DF6190-6A97-644D-8990-9153DF2DD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39</xdr:row>
      <xdr:rowOff>0</xdr:rowOff>
    </xdr:from>
    <xdr:ext cx="12700" cy="12700"/>
    <xdr:pic>
      <xdr:nvPicPr>
        <xdr:cNvPr id="383" name="Imagen 382">
          <a:extLst>
            <a:ext uri="{FF2B5EF4-FFF2-40B4-BE49-F238E27FC236}">
              <a16:creationId xmlns:a16="http://schemas.microsoft.com/office/drawing/2014/main" id="{93D6FCAD-9044-FA4C-B700-135278757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39</xdr:row>
      <xdr:rowOff>0</xdr:rowOff>
    </xdr:from>
    <xdr:ext cx="12700" cy="12700"/>
    <xdr:pic>
      <xdr:nvPicPr>
        <xdr:cNvPr id="384" name="Imagen 383">
          <a:extLst>
            <a:ext uri="{FF2B5EF4-FFF2-40B4-BE49-F238E27FC236}">
              <a16:creationId xmlns:a16="http://schemas.microsoft.com/office/drawing/2014/main" id="{3A9C0CE7-DEC2-C048-AB37-2F760E9E9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41</xdr:row>
      <xdr:rowOff>0</xdr:rowOff>
    </xdr:from>
    <xdr:ext cx="12700" cy="12700"/>
    <xdr:pic>
      <xdr:nvPicPr>
        <xdr:cNvPr id="385" name="Imagen 384">
          <a:extLst>
            <a:ext uri="{FF2B5EF4-FFF2-40B4-BE49-F238E27FC236}">
              <a16:creationId xmlns:a16="http://schemas.microsoft.com/office/drawing/2014/main" id="{A04BCCF6-90CA-2442-9FA4-BBD0B2219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41</xdr:row>
      <xdr:rowOff>0</xdr:rowOff>
    </xdr:from>
    <xdr:ext cx="12700" cy="12700"/>
    <xdr:pic>
      <xdr:nvPicPr>
        <xdr:cNvPr id="386" name="Imagen 385">
          <a:extLst>
            <a:ext uri="{FF2B5EF4-FFF2-40B4-BE49-F238E27FC236}">
              <a16:creationId xmlns:a16="http://schemas.microsoft.com/office/drawing/2014/main" id="{10D41C16-4526-F340-9508-6563EA39D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43</xdr:row>
      <xdr:rowOff>0</xdr:rowOff>
    </xdr:from>
    <xdr:ext cx="12700" cy="12700"/>
    <xdr:pic>
      <xdr:nvPicPr>
        <xdr:cNvPr id="387" name="Imagen 386">
          <a:extLst>
            <a:ext uri="{FF2B5EF4-FFF2-40B4-BE49-F238E27FC236}">
              <a16:creationId xmlns:a16="http://schemas.microsoft.com/office/drawing/2014/main" id="{939DCDC9-6A01-6C43-A6EC-AD547D91D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43</xdr:row>
      <xdr:rowOff>0</xdr:rowOff>
    </xdr:from>
    <xdr:ext cx="12700" cy="12700"/>
    <xdr:pic>
      <xdr:nvPicPr>
        <xdr:cNvPr id="388" name="Imagen 387">
          <a:extLst>
            <a:ext uri="{FF2B5EF4-FFF2-40B4-BE49-F238E27FC236}">
              <a16:creationId xmlns:a16="http://schemas.microsoft.com/office/drawing/2014/main" id="{9FB53911-75D0-4A40-A804-62997BE97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45</xdr:row>
      <xdr:rowOff>0</xdr:rowOff>
    </xdr:from>
    <xdr:ext cx="12700" cy="12700"/>
    <xdr:pic>
      <xdr:nvPicPr>
        <xdr:cNvPr id="389" name="Imagen 388">
          <a:extLst>
            <a:ext uri="{FF2B5EF4-FFF2-40B4-BE49-F238E27FC236}">
              <a16:creationId xmlns:a16="http://schemas.microsoft.com/office/drawing/2014/main" id="{89253F41-AB87-E840-9904-AE0857683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45</xdr:row>
      <xdr:rowOff>0</xdr:rowOff>
    </xdr:from>
    <xdr:ext cx="12700" cy="12700"/>
    <xdr:pic>
      <xdr:nvPicPr>
        <xdr:cNvPr id="390" name="Imagen 389">
          <a:extLst>
            <a:ext uri="{FF2B5EF4-FFF2-40B4-BE49-F238E27FC236}">
              <a16:creationId xmlns:a16="http://schemas.microsoft.com/office/drawing/2014/main" id="{5E2A5D5E-8085-7349-A596-FD4A3D62B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47</xdr:row>
      <xdr:rowOff>0</xdr:rowOff>
    </xdr:from>
    <xdr:ext cx="12700" cy="12700"/>
    <xdr:pic>
      <xdr:nvPicPr>
        <xdr:cNvPr id="391" name="Imagen 390">
          <a:extLst>
            <a:ext uri="{FF2B5EF4-FFF2-40B4-BE49-F238E27FC236}">
              <a16:creationId xmlns:a16="http://schemas.microsoft.com/office/drawing/2014/main" id="{83CD5FD8-444E-8E45-A9ED-BEBF8D56B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47</xdr:row>
      <xdr:rowOff>0</xdr:rowOff>
    </xdr:from>
    <xdr:ext cx="12700" cy="12700"/>
    <xdr:pic>
      <xdr:nvPicPr>
        <xdr:cNvPr id="392" name="Imagen 391">
          <a:extLst>
            <a:ext uri="{FF2B5EF4-FFF2-40B4-BE49-F238E27FC236}">
              <a16:creationId xmlns:a16="http://schemas.microsoft.com/office/drawing/2014/main" id="{2AEB9E78-D99E-C64A-9FB8-C1A2F801ED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49</xdr:row>
      <xdr:rowOff>0</xdr:rowOff>
    </xdr:from>
    <xdr:ext cx="12700" cy="12700"/>
    <xdr:pic>
      <xdr:nvPicPr>
        <xdr:cNvPr id="393" name="Imagen 392">
          <a:extLst>
            <a:ext uri="{FF2B5EF4-FFF2-40B4-BE49-F238E27FC236}">
              <a16:creationId xmlns:a16="http://schemas.microsoft.com/office/drawing/2014/main" id="{302DD1CE-9829-B14C-A8AA-EC8F6D53A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49</xdr:row>
      <xdr:rowOff>0</xdr:rowOff>
    </xdr:from>
    <xdr:ext cx="12700" cy="12700"/>
    <xdr:pic>
      <xdr:nvPicPr>
        <xdr:cNvPr id="394" name="Imagen 393">
          <a:extLst>
            <a:ext uri="{FF2B5EF4-FFF2-40B4-BE49-F238E27FC236}">
              <a16:creationId xmlns:a16="http://schemas.microsoft.com/office/drawing/2014/main" id="{B0310D9F-45EC-0542-BF60-2741D2033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51</xdr:row>
      <xdr:rowOff>0</xdr:rowOff>
    </xdr:from>
    <xdr:ext cx="12700" cy="12700"/>
    <xdr:pic>
      <xdr:nvPicPr>
        <xdr:cNvPr id="395" name="Imagen 394">
          <a:extLst>
            <a:ext uri="{FF2B5EF4-FFF2-40B4-BE49-F238E27FC236}">
              <a16:creationId xmlns:a16="http://schemas.microsoft.com/office/drawing/2014/main" id="{2181A568-ADFE-554E-94BF-77E37A65E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51</xdr:row>
      <xdr:rowOff>0</xdr:rowOff>
    </xdr:from>
    <xdr:ext cx="12700" cy="12700"/>
    <xdr:pic>
      <xdr:nvPicPr>
        <xdr:cNvPr id="396" name="Imagen 395">
          <a:extLst>
            <a:ext uri="{FF2B5EF4-FFF2-40B4-BE49-F238E27FC236}">
              <a16:creationId xmlns:a16="http://schemas.microsoft.com/office/drawing/2014/main" id="{EF051858-551D-C84D-A22B-544F1B28D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53</xdr:row>
      <xdr:rowOff>0</xdr:rowOff>
    </xdr:from>
    <xdr:ext cx="12700" cy="12700"/>
    <xdr:pic>
      <xdr:nvPicPr>
        <xdr:cNvPr id="397" name="Imagen 396">
          <a:extLst>
            <a:ext uri="{FF2B5EF4-FFF2-40B4-BE49-F238E27FC236}">
              <a16:creationId xmlns:a16="http://schemas.microsoft.com/office/drawing/2014/main" id="{872DDAC4-B4CE-984E-A748-9C6C7E528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53</xdr:row>
      <xdr:rowOff>0</xdr:rowOff>
    </xdr:from>
    <xdr:ext cx="12700" cy="12700"/>
    <xdr:pic>
      <xdr:nvPicPr>
        <xdr:cNvPr id="398" name="Imagen 397">
          <a:extLst>
            <a:ext uri="{FF2B5EF4-FFF2-40B4-BE49-F238E27FC236}">
              <a16:creationId xmlns:a16="http://schemas.microsoft.com/office/drawing/2014/main" id="{249B733D-0AD6-3B49-AC59-38A1CFF5F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55</xdr:row>
      <xdr:rowOff>0</xdr:rowOff>
    </xdr:from>
    <xdr:ext cx="12700" cy="12700"/>
    <xdr:pic>
      <xdr:nvPicPr>
        <xdr:cNvPr id="399" name="Imagen 398">
          <a:extLst>
            <a:ext uri="{FF2B5EF4-FFF2-40B4-BE49-F238E27FC236}">
              <a16:creationId xmlns:a16="http://schemas.microsoft.com/office/drawing/2014/main" id="{495F4236-A4F4-4143-916D-660A0E768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55</xdr:row>
      <xdr:rowOff>0</xdr:rowOff>
    </xdr:from>
    <xdr:ext cx="12700" cy="12700"/>
    <xdr:pic>
      <xdr:nvPicPr>
        <xdr:cNvPr id="400" name="Imagen 399">
          <a:extLst>
            <a:ext uri="{FF2B5EF4-FFF2-40B4-BE49-F238E27FC236}">
              <a16:creationId xmlns:a16="http://schemas.microsoft.com/office/drawing/2014/main" id="{1CCA15EB-A468-7E42-8AE5-3A2B7B2C2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57</xdr:row>
      <xdr:rowOff>0</xdr:rowOff>
    </xdr:from>
    <xdr:ext cx="12700" cy="12700"/>
    <xdr:pic>
      <xdr:nvPicPr>
        <xdr:cNvPr id="401" name="Imagen 400">
          <a:extLst>
            <a:ext uri="{FF2B5EF4-FFF2-40B4-BE49-F238E27FC236}">
              <a16:creationId xmlns:a16="http://schemas.microsoft.com/office/drawing/2014/main" id="{E56C4669-8D24-D543-A730-E434B5357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57</xdr:row>
      <xdr:rowOff>0</xdr:rowOff>
    </xdr:from>
    <xdr:ext cx="12700" cy="12700"/>
    <xdr:pic>
      <xdr:nvPicPr>
        <xdr:cNvPr id="402" name="Imagen 401">
          <a:extLst>
            <a:ext uri="{FF2B5EF4-FFF2-40B4-BE49-F238E27FC236}">
              <a16:creationId xmlns:a16="http://schemas.microsoft.com/office/drawing/2014/main" id="{A26AF991-BC8A-8D46-935C-8FB44736C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59</xdr:row>
      <xdr:rowOff>0</xdr:rowOff>
    </xdr:from>
    <xdr:ext cx="12700" cy="12700"/>
    <xdr:pic>
      <xdr:nvPicPr>
        <xdr:cNvPr id="403" name="Imagen 402">
          <a:extLst>
            <a:ext uri="{FF2B5EF4-FFF2-40B4-BE49-F238E27FC236}">
              <a16:creationId xmlns:a16="http://schemas.microsoft.com/office/drawing/2014/main" id="{E5F585DF-EC9A-514C-8452-27D6C5038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59</xdr:row>
      <xdr:rowOff>0</xdr:rowOff>
    </xdr:from>
    <xdr:ext cx="12700" cy="12700"/>
    <xdr:pic>
      <xdr:nvPicPr>
        <xdr:cNvPr id="404" name="Imagen 403">
          <a:extLst>
            <a:ext uri="{FF2B5EF4-FFF2-40B4-BE49-F238E27FC236}">
              <a16:creationId xmlns:a16="http://schemas.microsoft.com/office/drawing/2014/main" id="{009F6E6E-02F4-E34A-907B-4873243EC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61</xdr:row>
      <xdr:rowOff>0</xdr:rowOff>
    </xdr:from>
    <xdr:ext cx="12700" cy="12700"/>
    <xdr:pic>
      <xdr:nvPicPr>
        <xdr:cNvPr id="405" name="Imagen 404">
          <a:extLst>
            <a:ext uri="{FF2B5EF4-FFF2-40B4-BE49-F238E27FC236}">
              <a16:creationId xmlns:a16="http://schemas.microsoft.com/office/drawing/2014/main" id="{6026F01F-ADF4-D247-B540-623837CC6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61</xdr:row>
      <xdr:rowOff>0</xdr:rowOff>
    </xdr:from>
    <xdr:ext cx="12700" cy="12700"/>
    <xdr:pic>
      <xdr:nvPicPr>
        <xdr:cNvPr id="406" name="Imagen 405">
          <a:extLst>
            <a:ext uri="{FF2B5EF4-FFF2-40B4-BE49-F238E27FC236}">
              <a16:creationId xmlns:a16="http://schemas.microsoft.com/office/drawing/2014/main" id="{D7AC1FE1-603A-9045-B70C-471257453B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63</xdr:row>
      <xdr:rowOff>0</xdr:rowOff>
    </xdr:from>
    <xdr:ext cx="12700" cy="12700"/>
    <xdr:pic>
      <xdr:nvPicPr>
        <xdr:cNvPr id="407" name="Imagen 406">
          <a:extLst>
            <a:ext uri="{FF2B5EF4-FFF2-40B4-BE49-F238E27FC236}">
              <a16:creationId xmlns:a16="http://schemas.microsoft.com/office/drawing/2014/main" id="{36A82C92-CC1B-4F47-8673-E51741EF3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63</xdr:row>
      <xdr:rowOff>0</xdr:rowOff>
    </xdr:from>
    <xdr:ext cx="12700" cy="12700"/>
    <xdr:pic>
      <xdr:nvPicPr>
        <xdr:cNvPr id="408" name="Imagen 407">
          <a:extLst>
            <a:ext uri="{FF2B5EF4-FFF2-40B4-BE49-F238E27FC236}">
              <a16:creationId xmlns:a16="http://schemas.microsoft.com/office/drawing/2014/main" id="{0B9D8F7E-7B54-C949-88A7-0E630BD5E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65</xdr:row>
      <xdr:rowOff>0</xdr:rowOff>
    </xdr:from>
    <xdr:ext cx="12700" cy="12700"/>
    <xdr:pic>
      <xdr:nvPicPr>
        <xdr:cNvPr id="409" name="Imagen 408">
          <a:extLst>
            <a:ext uri="{FF2B5EF4-FFF2-40B4-BE49-F238E27FC236}">
              <a16:creationId xmlns:a16="http://schemas.microsoft.com/office/drawing/2014/main" id="{0037FA04-5B60-5048-BF22-052771FA8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65</xdr:row>
      <xdr:rowOff>0</xdr:rowOff>
    </xdr:from>
    <xdr:ext cx="12700" cy="12700"/>
    <xdr:pic>
      <xdr:nvPicPr>
        <xdr:cNvPr id="410" name="Imagen 409">
          <a:extLst>
            <a:ext uri="{FF2B5EF4-FFF2-40B4-BE49-F238E27FC236}">
              <a16:creationId xmlns:a16="http://schemas.microsoft.com/office/drawing/2014/main" id="{96648E1F-9734-8243-9752-2A13A12DA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67</xdr:row>
      <xdr:rowOff>0</xdr:rowOff>
    </xdr:from>
    <xdr:ext cx="12700" cy="12700"/>
    <xdr:pic>
      <xdr:nvPicPr>
        <xdr:cNvPr id="411" name="Imagen 410">
          <a:extLst>
            <a:ext uri="{FF2B5EF4-FFF2-40B4-BE49-F238E27FC236}">
              <a16:creationId xmlns:a16="http://schemas.microsoft.com/office/drawing/2014/main" id="{773A6D32-6E92-FE44-9CF6-6B441D733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67</xdr:row>
      <xdr:rowOff>0</xdr:rowOff>
    </xdr:from>
    <xdr:ext cx="12700" cy="12700"/>
    <xdr:pic>
      <xdr:nvPicPr>
        <xdr:cNvPr id="412" name="Imagen 411">
          <a:extLst>
            <a:ext uri="{FF2B5EF4-FFF2-40B4-BE49-F238E27FC236}">
              <a16:creationId xmlns:a16="http://schemas.microsoft.com/office/drawing/2014/main" id="{551799F9-18A6-7B40-B298-72276F2F2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69</xdr:row>
      <xdr:rowOff>0</xdr:rowOff>
    </xdr:from>
    <xdr:ext cx="12700" cy="12700"/>
    <xdr:pic>
      <xdr:nvPicPr>
        <xdr:cNvPr id="413" name="Imagen 412">
          <a:extLst>
            <a:ext uri="{FF2B5EF4-FFF2-40B4-BE49-F238E27FC236}">
              <a16:creationId xmlns:a16="http://schemas.microsoft.com/office/drawing/2014/main" id="{03E1C2F2-46FA-B446-970F-E040EDF73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69</xdr:row>
      <xdr:rowOff>0</xdr:rowOff>
    </xdr:from>
    <xdr:ext cx="12700" cy="12700"/>
    <xdr:pic>
      <xdr:nvPicPr>
        <xdr:cNvPr id="414" name="Imagen 413">
          <a:extLst>
            <a:ext uri="{FF2B5EF4-FFF2-40B4-BE49-F238E27FC236}">
              <a16:creationId xmlns:a16="http://schemas.microsoft.com/office/drawing/2014/main" id="{922C4A6E-C881-BC44-B420-4420AC43C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71</xdr:row>
      <xdr:rowOff>0</xdr:rowOff>
    </xdr:from>
    <xdr:ext cx="12700" cy="12700"/>
    <xdr:pic>
      <xdr:nvPicPr>
        <xdr:cNvPr id="415" name="Imagen 414">
          <a:extLst>
            <a:ext uri="{FF2B5EF4-FFF2-40B4-BE49-F238E27FC236}">
              <a16:creationId xmlns:a16="http://schemas.microsoft.com/office/drawing/2014/main" id="{74C6BB8C-7E2F-B24E-B6E0-656C6B038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71</xdr:row>
      <xdr:rowOff>0</xdr:rowOff>
    </xdr:from>
    <xdr:ext cx="12700" cy="12700"/>
    <xdr:pic>
      <xdr:nvPicPr>
        <xdr:cNvPr id="416" name="Imagen 415">
          <a:extLst>
            <a:ext uri="{FF2B5EF4-FFF2-40B4-BE49-F238E27FC236}">
              <a16:creationId xmlns:a16="http://schemas.microsoft.com/office/drawing/2014/main" id="{09F0A479-7C47-4147-BC5A-CBC623CDD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73</xdr:row>
      <xdr:rowOff>0</xdr:rowOff>
    </xdr:from>
    <xdr:ext cx="12700" cy="12700"/>
    <xdr:pic>
      <xdr:nvPicPr>
        <xdr:cNvPr id="417" name="Imagen 416">
          <a:extLst>
            <a:ext uri="{FF2B5EF4-FFF2-40B4-BE49-F238E27FC236}">
              <a16:creationId xmlns:a16="http://schemas.microsoft.com/office/drawing/2014/main" id="{57D84D7F-7907-B743-9B8E-19DF95AED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73</xdr:row>
      <xdr:rowOff>0</xdr:rowOff>
    </xdr:from>
    <xdr:ext cx="12700" cy="12700"/>
    <xdr:pic>
      <xdr:nvPicPr>
        <xdr:cNvPr id="418" name="Imagen 417">
          <a:extLst>
            <a:ext uri="{FF2B5EF4-FFF2-40B4-BE49-F238E27FC236}">
              <a16:creationId xmlns:a16="http://schemas.microsoft.com/office/drawing/2014/main" id="{813F43F9-FFB7-BE43-AC49-595711833D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75</xdr:row>
      <xdr:rowOff>0</xdr:rowOff>
    </xdr:from>
    <xdr:ext cx="12700" cy="12700"/>
    <xdr:pic>
      <xdr:nvPicPr>
        <xdr:cNvPr id="419" name="Imagen 418">
          <a:extLst>
            <a:ext uri="{FF2B5EF4-FFF2-40B4-BE49-F238E27FC236}">
              <a16:creationId xmlns:a16="http://schemas.microsoft.com/office/drawing/2014/main" id="{7D44C003-8158-D744-8FB2-AB1F8A4F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75</xdr:row>
      <xdr:rowOff>0</xdr:rowOff>
    </xdr:from>
    <xdr:ext cx="12700" cy="12700"/>
    <xdr:pic>
      <xdr:nvPicPr>
        <xdr:cNvPr id="420" name="Imagen 419">
          <a:extLst>
            <a:ext uri="{FF2B5EF4-FFF2-40B4-BE49-F238E27FC236}">
              <a16:creationId xmlns:a16="http://schemas.microsoft.com/office/drawing/2014/main" id="{5F0E1ACA-DCBE-D04B-A718-D53B14698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77</xdr:row>
      <xdr:rowOff>0</xdr:rowOff>
    </xdr:from>
    <xdr:ext cx="12700" cy="12700"/>
    <xdr:pic>
      <xdr:nvPicPr>
        <xdr:cNvPr id="421" name="Imagen 420">
          <a:extLst>
            <a:ext uri="{FF2B5EF4-FFF2-40B4-BE49-F238E27FC236}">
              <a16:creationId xmlns:a16="http://schemas.microsoft.com/office/drawing/2014/main" id="{F6A40F2A-F326-DF42-B054-F42B6702B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77</xdr:row>
      <xdr:rowOff>0</xdr:rowOff>
    </xdr:from>
    <xdr:ext cx="12700" cy="12700"/>
    <xdr:pic>
      <xdr:nvPicPr>
        <xdr:cNvPr id="422" name="Imagen 421">
          <a:extLst>
            <a:ext uri="{FF2B5EF4-FFF2-40B4-BE49-F238E27FC236}">
              <a16:creationId xmlns:a16="http://schemas.microsoft.com/office/drawing/2014/main" id="{8CF9E063-E845-274F-90F4-E846C6646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79</xdr:row>
      <xdr:rowOff>0</xdr:rowOff>
    </xdr:from>
    <xdr:ext cx="12700" cy="12700"/>
    <xdr:pic>
      <xdr:nvPicPr>
        <xdr:cNvPr id="423" name="Imagen 422">
          <a:extLst>
            <a:ext uri="{FF2B5EF4-FFF2-40B4-BE49-F238E27FC236}">
              <a16:creationId xmlns:a16="http://schemas.microsoft.com/office/drawing/2014/main" id="{2E53F6A4-7E0F-6A41-A8B1-BB3094290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79</xdr:row>
      <xdr:rowOff>0</xdr:rowOff>
    </xdr:from>
    <xdr:ext cx="12700" cy="12700"/>
    <xdr:pic>
      <xdr:nvPicPr>
        <xdr:cNvPr id="424" name="Imagen 423">
          <a:extLst>
            <a:ext uri="{FF2B5EF4-FFF2-40B4-BE49-F238E27FC236}">
              <a16:creationId xmlns:a16="http://schemas.microsoft.com/office/drawing/2014/main" id="{40618578-FEEB-F645-94ED-A6B0CC6A7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81</xdr:row>
      <xdr:rowOff>0</xdr:rowOff>
    </xdr:from>
    <xdr:ext cx="12700" cy="12700"/>
    <xdr:pic>
      <xdr:nvPicPr>
        <xdr:cNvPr id="425" name="Imagen 424">
          <a:extLst>
            <a:ext uri="{FF2B5EF4-FFF2-40B4-BE49-F238E27FC236}">
              <a16:creationId xmlns:a16="http://schemas.microsoft.com/office/drawing/2014/main" id="{DF8E3210-4C1D-DA45-800A-871D9890A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81</xdr:row>
      <xdr:rowOff>0</xdr:rowOff>
    </xdr:from>
    <xdr:ext cx="12700" cy="12700"/>
    <xdr:pic>
      <xdr:nvPicPr>
        <xdr:cNvPr id="426" name="Imagen 425">
          <a:extLst>
            <a:ext uri="{FF2B5EF4-FFF2-40B4-BE49-F238E27FC236}">
              <a16:creationId xmlns:a16="http://schemas.microsoft.com/office/drawing/2014/main" id="{806DA555-22B8-964B-AC25-65E07CA36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83</xdr:row>
      <xdr:rowOff>0</xdr:rowOff>
    </xdr:from>
    <xdr:ext cx="12700" cy="12700"/>
    <xdr:pic>
      <xdr:nvPicPr>
        <xdr:cNvPr id="427" name="Imagen 426">
          <a:extLst>
            <a:ext uri="{FF2B5EF4-FFF2-40B4-BE49-F238E27FC236}">
              <a16:creationId xmlns:a16="http://schemas.microsoft.com/office/drawing/2014/main" id="{7DF0D879-F440-8B49-B849-C7B385255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83</xdr:row>
      <xdr:rowOff>0</xdr:rowOff>
    </xdr:from>
    <xdr:ext cx="12700" cy="12700"/>
    <xdr:pic>
      <xdr:nvPicPr>
        <xdr:cNvPr id="428" name="Imagen 427">
          <a:extLst>
            <a:ext uri="{FF2B5EF4-FFF2-40B4-BE49-F238E27FC236}">
              <a16:creationId xmlns:a16="http://schemas.microsoft.com/office/drawing/2014/main" id="{E5AB2A48-9BC7-9A49-ADCB-864832C76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85</xdr:row>
      <xdr:rowOff>0</xdr:rowOff>
    </xdr:from>
    <xdr:ext cx="12700" cy="12700"/>
    <xdr:pic>
      <xdr:nvPicPr>
        <xdr:cNvPr id="429" name="Imagen 428">
          <a:extLst>
            <a:ext uri="{FF2B5EF4-FFF2-40B4-BE49-F238E27FC236}">
              <a16:creationId xmlns:a16="http://schemas.microsoft.com/office/drawing/2014/main" id="{B1FD3554-F7BD-2F45-8437-881C7D801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85</xdr:row>
      <xdr:rowOff>0</xdr:rowOff>
    </xdr:from>
    <xdr:ext cx="12700" cy="12700"/>
    <xdr:pic>
      <xdr:nvPicPr>
        <xdr:cNvPr id="430" name="Imagen 429">
          <a:extLst>
            <a:ext uri="{FF2B5EF4-FFF2-40B4-BE49-F238E27FC236}">
              <a16:creationId xmlns:a16="http://schemas.microsoft.com/office/drawing/2014/main" id="{94CA9420-22EC-BD4F-89F1-8C569D641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87</xdr:row>
      <xdr:rowOff>0</xdr:rowOff>
    </xdr:from>
    <xdr:ext cx="12700" cy="12700"/>
    <xdr:pic>
      <xdr:nvPicPr>
        <xdr:cNvPr id="431" name="Imagen 430">
          <a:extLst>
            <a:ext uri="{FF2B5EF4-FFF2-40B4-BE49-F238E27FC236}">
              <a16:creationId xmlns:a16="http://schemas.microsoft.com/office/drawing/2014/main" id="{1B07E541-2400-AF4D-BAA4-F4F1B8AA7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87</xdr:row>
      <xdr:rowOff>0</xdr:rowOff>
    </xdr:from>
    <xdr:ext cx="12700" cy="12700"/>
    <xdr:pic>
      <xdr:nvPicPr>
        <xdr:cNvPr id="432" name="Imagen 431">
          <a:extLst>
            <a:ext uri="{FF2B5EF4-FFF2-40B4-BE49-F238E27FC236}">
              <a16:creationId xmlns:a16="http://schemas.microsoft.com/office/drawing/2014/main" id="{A4016DF6-7D95-6744-AB0F-EAEE5716DA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89</xdr:row>
      <xdr:rowOff>0</xdr:rowOff>
    </xdr:from>
    <xdr:ext cx="12700" cy="12700"/>
    <xdr:pic>
      <xdr:nvPicPr>
        <xdr:cNvPr id="433" name="Imagen 432">
          <a:extLst>
            <a:ext uri="{FF2B5EF4-FFF2-40B4-BE49-F238E27FC236}">
              <a16:creationId xmlns:a16="http://schemas.microsoft.com/office/drawing/2014/main" id="{66FD905C-5912-D24E-B072-ADA0FB3578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89</xdr:row>
      <xdr:rowOff>0</xdr:rowOff>
    </xdr:from>
    <xdr:ext cx="12700" cy="12700"/>
    <xdr:pic>
      <xdr:nvPicPr>
        <xdr:cNvPr id="434" name="Imagen 433">
          <a:extLst>
            <a:ext uri="{FF2B5EF4-FFF2-40B4-BE49-F238E27FC236}">
              <a16:creationId xmlns:a16="http://schemas.microsoft.com/office/drawing/2014/main" id="{88ACE0FD-FD7C-084B-9BB7-9412F7776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91</xdr:row>
      <xdr:rowOff>0</xdr:rowOff>
    </xdr:from>
    <xdr:ext cx="12700" cy="12700"/>
    <xdr:pic>
      <xdr:nvPicPr>
        <xdr:cNvPr id="435" name="Imagen 434">
          <a:extLst>
            <a:ext uri="{FF2B5EF4-FFF2-40B4-BE49-F238E27FC236}">
              <a16:creationId xmlns:a16="http://schemas.microsoft.com/office/drawing/2014/main" id="{29D61468-C7FF-0449-8AD1-36A8E9DA6A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91</xdr:row>
      <xdr:rowOff>0</xdr:rowOff>
    </xdr:from>
    <xdr:ext cx="12700" cy="12700"/>
    <xdr:pic>
      <xdr:nvPicPr>
        <xdr:cNvPr id="436" name="Imagen 435">
          <a:extLst>
            <a:ext uri="{FF2B5EF4-FFF2-40B4-BE49-F238E27FC236}">
              <a16:creationId xmlns:a16="http://schemas.microsoft.com/office/drawing/2014/main" id="{E87C2608-3E14-D74B-918E-CCBB94916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93</xdr:row>
      <xdr:rowOff>0</xdr:rowOff>
    </xdr:from>
    <xdr:ext cx="12700" cy="12700"/>
    <xdr:pic>
      <xdr:nvPicPr>
        <xdr:cNvPr id="437" name="Imagen 436">
          <a:extLst>
            <a:ext uri="{FF2B5EF4-FFF2-40B4-BE49-F238E27FC236}">
              <a16:creationId xmlns:a16="http://schemas.microsoft.com/office/drawing/2014/main" id="{35DD81A4-29E5-F24F-A245-789DBE99C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93</xdr:row>
      <xdr:rowOff>0</xdr:rowOff>
    </xdr:from>
    <xdr:ext cx="12700" cy="12700"/>
    <xdr:pic>
      <xdr:nvPicPr>
        <xdr:cNvPr id="438" name="Imagen 437">
          <a:extLst>
            <a:ext uri="{FF2B5EF4-FFF2-40B4-BE49-F238E27FC236}">
              <a16:creationId xmlns:a16="http://schemas.microsoft.com/office/drawing/2014/main" id="{9ECE0576-2976-FD42-8C15-AC1903322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95</xdr:row>
      <xdr:rowOff>0</xdr:rowOff>
    </xdr:from>
    <xdr:ext cx="12700" cy="12700"/>
    <xdr:pic>
      <xdr:nvPicPr>
        <xdr:cNvPr id="439" name="Imagen 438">
          <a:extLst>
            <a:ext uri="{FF2B5EF4-FFF2-40B4-BE49-F238E27FC236}">
              <a16:creationId xmlns:a16="http://schemas.microsoft.com/office/drawing/2014/main" id="{0BC8C6BB-EBED-3F4E-BB70-501110D4D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95</xdr:row>
      <xdr:rowOff>0</xdr:rowOff>
    </xdr:from>
    <xdr:ext cx="12700" cy="12700"/>
    <xdr:pic>
      <xdr:nvPicPr>
        <xdr:cNvPr id="440" name="Imagen 439">
          <a:extLst>
            <a:ext uri="{FF2B5EF4-FFF2-40B4-BE49-F238E27FC236}">
              <a16:creationId xmlns:a16="http://schemas.microsoft.com/office/drawing/2014/main" id="{DB178A18-2FA7-924C-8D9E-2B355CE7A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99</xdr:row>
      <xdr:rowOff>0</xdr:rowOff>
    </xdr:from>
    <xdr:ext cx="12700" cy="12700"/>
    <xdr:pic>
      <xdr:nvPicPr>
        <xdr:cNvPr id="441" name="Imagen 440">
          <a:extLst>
            <a:ext uri="{FF2B5EF4-FFF2-40B4-BE49-F238E27FC236}">
              <a16:creationId xmlns:a16="http://schemas.microsoft.com/office/drawing/2014/main" id="{8055DA62-D58A-754D-85B8-1867385A0A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1847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101</xdr:row>
      <xdr:rowOff>0</xdr:rowOff>
    </xdr:from>
    <xdr:ext cx="12700" cy="12700"/>
    <xdr:pic>
      <xdr:nvPicPr>
        <xdr:cNvPr id="442" name="Imagen 441">
          <a:extLst>
            <a:ext uri="{FF2B5EF4-FFF2-40B4-BE49-F238E27FC236}">
              <a16:creationId xmlns:a16="http://schemas.microsoft.com/office/drawing/2014/main" id="{C3386EA9-DAD7-E541-9732-1383C4B2F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1847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103</xdr:row>
      <xdr:rowOff>0</xdr:rowOff>
    </xdr:from>
    <xdr:ext cx="12700" cy="12700"/>
    <xdr:pic>
      <xdr:nvPicPr>
        <xdr:cNvPr id="443" name="Imagen 442">
          <a:extLst>
            <a:ext uri="{FF2B5EF4-FFF2-40B4-BE49-F238E27FC236}">
              <a16:creationId xmlns:a16="http://schemas.microsoft.com/office/drawing/2014/main" id="{F9DF3AAE-673A-D944-9A54-997584AF7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1847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107</xdr:row>
      <xdr:rowOff>0</xdr:rowOff>
    </xdr:from>
    <xdr:ext cx="12700" cy="12700"/>
    <xdr:pic>
      <xdr:nvPicPr>
        <xdr:cNvPr id="444" name="Imagen 443">
          <a:extLst>
            <a:ext uri="{FF2B5EF4-FFF2-40B4-BE49-F238E27FC236}">
              <a16:creationId xmlns:a16="http://schemas.microsoft.com/office/drawing/2014/main" id="{E13CDD2C-DE0C-A14C-A647-0C5D7B94E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000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109</xdr:row>
      <xdr:rowOff>0</xdr:rowOff>
    </xdr:from>
    <xdr:ext cx="12700" cy="12700"/>
    <xdr:pic>
      <xdr:nvPicPr>
        <xdr:cNvPr id="445" name="Imagen 444">
          <a:extLst>
            <a:ext uri="{FF2B5EF4-FFF2-40B4-BE49-F238E27FC236}">
              <a16:creationId xmlns:a16="http://schemas.microsoft.com/office/drawing/2014/main" id="{EC9780C4-4849-B847-989E-FBE7A3272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000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111</xdr:row>
      <xdr:rowOff>0</xdr:rowOff>
    </xdr:from>
    <xdr:ext cx="12700" cy="12700"/>
    <xdr:pic>
      <xdr:nvPicPr>
        <xdr:cNvPr id="446" name="Imagen 445">
          <a:extLst>
            <a:ext uri="{FF2B5EF4-FFF2-40B4-BE49-F238E27FC236}">
              <a16:creationId xmlns:a16="http://schemas.microsoft.com/office/drawing/2014/main" id="{9B0A0688-090B-D242-ADAE-671CEAB74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2000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444500</xdr:colOff>
      <xdr:row>2</xdr:row>
      <xdr:rowOff>63500</xdr:rowOff>
    </xdr:to>
    <xdr:pic>
      <xdr:nvPicPr>
        <xdr:cNvPr id="2" name="Imagen 1" descr="Imagen de ERNESTO ALONSO QUIROZ CALDERO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DAE1A3-20CF-C84C-8BB6-6922216D1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12700</xdr:colOff>
      <xdr:row>0</xdr:row>
      <xdr:rowOff>12700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C233801-DE80-6D4C-84BD-49490628F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203200</xdr:colOff>
      <xdr:row>1</xdr:row>
      <xdr:rowOff>12700</xdr:rowOff>
    </xdr:to>
    <xdr:pic>
      <xdr:nvPicPr>
        <xdr:cNvPr id="4" name="Imagen 3" descr="IISI_4_AULA_9_12[2].docx">
          <a:extLst>
            <a:ext uri="{FF2B5EF4-FFF2-40B4-BE49-F238E27FC236}">
              <a16:creationId xmlns:a16="http://schemas.microsoft.com/office/drawing/2014/main" id="{13EDB1B5-872B-7A44-BD0E-B61BBBF27F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444500</xdr:colOff>
      <xdr:row>5</xdr:row>
      <xdr:rowOff>63500</xdr:rowOff>
    </xdr:to>
    <xdr:pic>
      <xdr:nvPicPr>
        <xdr:cNvPr id="5" name="Imagen 4" descr="Imagen de JUAN MARTIN PARISACA RAMIREZ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7B2016D-7393-1246-BEEF-3B5A4F68D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71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12700</xdr:colOff>
      <xdr:row>3</xdr:row>
      <xdr:rowOff>12700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3C9EF97-EC0C-E04C-BFEC-E00E2E09F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57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203200</xdr:colOff>
      <xdr:row>4</xdr:row>
      <xdr:rowOff>12700</xdr:rowOff>
    </xdr:to>
    <xdr:pic>
      <xdr:nvPicPr>
        <xdr:cNvPr id="7" name="Imagen 6" descr="Conclusiones de S03.docx">
          <a:extLst>
            <a:ext uri="{FF2B5EF4-FFF2-40B4-BE49-F238E27FC236}">
              <a16:creationId xmlns:a16="http://schemas.microsoft.com/office/drawing/2014/main" id="{951E300D-3153-F542-AE80-F530AC7C23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571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444500</xdr:colOff>
      <xdr:row>8</xdr:row>
      <xdr:rowOff>63500</xdr:rowOff>
    </xdr:to>
    <xdr:pic>
      <xdr:nvPicPr>
        <xdr:cNvPr id="8" name="Imagen 7" descr="Imagen de NICOLE ALEXANDRA PINTO TICONA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D2A9CFF-9ABD-4444-810D-CF2C2DB0D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43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12700</xdr:colOff>
      <xdr:row>6</xdr:row>
      <xdr:rowOff>12700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BF146A76-313E-914D-BA00-14BD1AE4D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14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203200</xdr:colOff>
      <xdr:row>7</xdr:row>
      <xdr:rowOff>12700</xdr:rowOff>
    </xdr:to>
    <xdr:pic>
      <xdr:nvPicPr>
        <xdr:cNvPr id="10" name="Imagen 9" descr="CONCLUSIONES S03-P01-GRUPO4-DEL9_12.docx">
          <a:extLst>
            <a:ext uri="{FF2B5EF4-FFF2-40B4-BE49-F238E27FC236}">
              <a16:creationId xmlns:a16="http://schemas.microsoft.com/office/drawing/2014/main" id="{CF9CD9CC-DD80-E54E-9B2A-89892278D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143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444500</xdr:colOff>
      <xdr:row>11</xdr:row>
      <xdr:rowOff>63500</xdr:rowOff>
    </xdr:to>
    <xdr:pic>
      <xdr:nvPicPr>
        <xdr:cNvPr id="11" name="Imagen 10" descr="Imagen de KERLYN ANTONIO LIPA PEREZ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E41CCFD-255C-FA4B-9C9E-06F16049F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14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12700</xdr:colOff>
      <xdr:row>9</xdr:row>
      <xdr:rowOff>12700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F4E64DB0-E38C-8149-836D-4884215CC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203200</xdr:colOff>
      <xdr:row>10</xdr:row>
      <xdr:rowOff>12700</xdr:rowOff>
    </xdr:to>
    <xdr:pic>
      <xdr:nvPicPr>
        <xdr:cNvPr id="13" name="Imagen 12" descr="Conclusiónes.pdf">
          <a:extLst>
            <a:ext uri="{FF2B5EF4-FFF2-40B4-BE49-F238E27FC236}">
              <a16:creationId xmlns:a16="http://schemas.microsoft.com/office/drawing/2014/main" id="{6524ADC0-07F0-4743-923B-616DAB451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714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444500</xdr:colOff>
      <xdr:row>14</xdr:row>
      <xdr:rowOff>63500</xdr:rowOff>
    </xdr:to>
    <xdr:pic>
      <xdr:nvPicPr>
        <xdr:cNvPr id="14" name="Imagen 13" descr="Imagen de JHON DARWIN CCAMA PIL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99FB09A-C80E-A046-B261-A2A6A82F8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86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12700</xdr:colOff>
      <xdr:row>12</xdr:row>
      <xdr:rowOff>12700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E798857D-999D-8049-B4E0-3F930FEDE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286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203200</xdr:colOff>
      <xdr:row>13</xdr:row>
      <xdr:rowOff>12700</xdr:rowOff>
    </xdr:to>
    <xdr:pic>
      <xdr:nvPicPr>
        <xdr:cNvPr id="16" name="Imagen 15" descr="Conclusión 332.docx">
          <a:extLst>
            <a:ext uri="{FF2B5EF4-FFF2-40B4-BE49-F238E27FC236}">
              <a16:creationId xmlns:a16="http://schemas.microsoft.com/office/drawing/2014/main" id="{9140E658-5C95-494F-AADB-50233D88A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28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444500</xdr:colOff>
      <xdr:row>17</xdr:row>
      <xdr:rowOff>63500</xdr:rowOff>
    </xdr:to>
    <xdr:pic>
      <xdr:nvPicPr>
        <xdr:cNvPr id="17" name="Imagen 16" descr="Imagen de ALEXANDER MARIO ALE CHOQU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B5A7CD9-EC59-3545-B017-482F6FD49A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57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12700</xdr:colOff>
      <xdr:row>15</xdr:row>
      <xdr:rowOff>12700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F6730479-CAA8-5244-9B8C-FA002AC69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85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203200</xdr:colOff>
      <xdr:row>16</xdr:row>
      <xdr:rowOff>12700</xdr:rowOff>
    </xdr:to>
    <xdr:pic>
      <xdr:nvPicPr>
        <xdr:cNvPr id="19" name="Imagen 18" descr="Las palabras pueden destruir.docx">
          <a:extLst>
            <a:ext uri="{FF2B5EF4-FFF2-40B4-BE49-F238E27FC236}">
              <a16:creationId xmlns:a16="http://schemas.microsoft.com/office/drawing/2014/main" id="{B6B36C27-D75F-8B4C-8D58-2A36AAD4B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857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203200</xdr:colOff>
      <xdr:row>18</xdr:row>
      <xdr:rowOff>12700</xdr:rowOff>
    </xdr:to>
    <xdr:pic>
      <xdr:nvPicPr>
        <xdr:cNvPr id="20" name="Imagen 19" descr="Reciclaje.docx">
          <a:extLst>
            <a:ext uri="{FF2B5EF4-FFF2-40B4-BE49-F238E27FC236}">
              <a16:creationId xmlns:a16="http://schemas.microsoft.com/office/drawing/2014/main" id="{E419ED6B-DEA9-6B46-8639-30881B854B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238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444500</xdr:colOff>
      <xdr:row>22</xdr:row>
      <xdr:rowOff>63500</xdr:rowOff>
    </xdr:to>
    <xdr:pic>
      <xdr:nvPicPr>
        <xdr:cNvPr id="21" name="Imagen 20" descr="Imagen de SEBASTIAN SALVADOR DIAZ HUACASI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B1636CF1-0E2F-A243-AC69-A1F51DEB5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810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12700</xdr:colOff>
      <xdr:row>20</xdr:row>
      <xdr:rowOff>12700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A4794F10-4026-E945-AF76-6C379C58B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81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203200</xdr:colOff>
      <xdr:row>21</xdr:row>
      <xdr:rowOff>12700</xdr:rowOff>
    </xdr:to>
    <xdr:pic>
      <xdr:nvPicPr>
        <xdr:cNvPr id="23" name="Imagen 22" descr="Conclusión.docx">
          <a:extLst>
            <a:ext uri="{FF2B5EF4-FFF2-40B4-BE49-F238E27FC236}">
              <a16:creationId xmlns:a16="http://schemas.microsoft.com/office/drawing/2014/main" id="{C0B7F7BF-CEC2-9845-BB2D-9DD5A2104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81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444500</xdr:colOff>
      <xdr:row>25</xdr:row>
      <xdr:rowOff>63500</xdr:rowOff>
    </xdr:to>
    <xdr:pic>
      <xdr:nvPicPr>
        <xdr:cNvPr id="24" name="Imagen 23" descr="Imagen de EDISON CRISTIAN AMEZQUITA SOT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5A39D195-61F8-5D4B-BFD2-463321F89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381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12700</xdr:colOff>
      <xdr:row>23</xdr:row>
      <xdr:rowOff>12700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34F4A9CE-5E13-654F-BA63-54B22FF46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38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203200</xdr:colOff>
      <xdr:row>24</xdr:row>
      <xdr:rowOff>12700</xdr:rowOff>
    </xdr:to>
    <xdr:pic>
      <xdr:nvPicPr>
        <xdr:cNvPr id="26" name="Imagen 25" descr="Las palabras pueden destruir.docx">
          <a:extLst>
            <a:ext uri="{FF2B5EF4-FFF2-40B4-BE49-F238E27FC236}">
              <a16:creationId xmlns:a16="http://schemas.microsoft.com/office/drawing/2014/main" id="{C7B7066A-3D0B-D444-AE9A-4296F3EBF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381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203200</xdr:colOff>
      <xdr:row>26</xdr:row>
      <xdr:rowOff>12700</xdr:rowOff>
    </xdr:to>
    <xdr:pic>
      <xdr:nvPicPr>
        <xdr:cNvPr id="27" name="Imagen 26" descr="Reciclaje.docx">
          <a:extLst>
            <a:ext uri="{FF2B5EF4-FFF2-40B4-BE49-F238E27FC236}">
              <a16:creationId xmlns:a16="http://schemas.microsoft.com/office/drawing/2014/main" id="{EC6EEEF8-2DFF-6F4E-84BD-B09AECE155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762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444500</xdr:colOff>
      <xdr:row>30</xdr:row>
      <xdr:rowOff>63500</xdr:rowOff>
    </xdr:to>
    <xdr:pic>
      <xdr:nvPicPr>
        <xdr:cNvPr id="28" name="Imagen 27" descr="Imagen de CRYS REY APAZA CRUZ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94B4CC38-BA9C-0442-8227-BA64848C73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334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12700</xdr:colOff>
      <xdr:row>28</xdr:row>
      <xdr:rowOff>12700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56DBEF72-51B0-0542-A0E8-72542D60F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533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203200</xdr:colOff>
      <xdr:row>29</xdr:row>
      <xdr:rowOff>12700</xdr:rowOff>
    </xdr:to>
    <xdr:pic>
      <xdr:nvPicPr>
        <xdr:cNvPr id="30" name="Imagen 29" descr="Las palabras pueden destruir.docx">
          <a:extLst>
            <a:ext uri="{FF2B5EF4-FFF2-40B4-BE49-F238E27FC236}">
              <a16:creationId xmlns:a16="http://schemas.microsoft.com/office/drawing/2014/main" id="{DBFF3040-6E8D-F048-94F3-61FCDF577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533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444500</xdr:colOff>
      <xdr:row>33</xdr:row>
      <xdr:rowOff>63500</xdr:rowOff>
    </xdr:to>
    <xdr:pic>
      <xdr:nvPicPr>
        <xdr:cNvPr id="31" name="Imagen 30" descr="Imagen de JUAN DIEGO CASTILLO OXA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1B7927B2-9785-9B48-BAA9-5696484C93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905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12700</xdr:colOff>
      <xdr:row>31</xdr:row>
      <xdr:rowOff>12700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2CF06593-2724-0B42-B779-F67B66F03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590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203200</xdr:colOff>
      <xdr:row>32</xdr:row>
      <xdr:rowOff>12700</xdr:rowOff>
    </xdr:to>
    <xdr:pic>
      <xdr:nvPicPr>
        <xdr:cNvPr id="33" name="Imagen 32" descr="CONCLUSIONES.pdf">
          <a:extLst>
            <a:ext uri="{FF2B5EF4-FFF2-40B4-BE49-F238E27FC236}">
              <a16:creationId xmlns:a16="http://schemas.microsoft.com/office/drawing/2014/main" id="{0BB6501C-224D-7445-AFFE-6DD95F9800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5905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444500</xdr:colOff>
      <xdr:row>36</xdr:row>
      <xdr:rowOff>63500</xdr:rowOff>
    </xdr:to>
    <xdr:pic>
      <xdr:nvPicPr>
        <xdr:cNvPr id="34" name="Imagen 33" descr="Imagen de YORKS YENSYNC VILCA QUISCA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D50D318C-E3DB-1F45-806F-76469212B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477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12700</xdr:colOff>
      <xdr:row>34</xdr:row>
      <xdr:rowOff>12700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F698A713-6409-EA42-B0BF-292885EF0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647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203200</xdr:colOff>
      <xdr:row>35</xdr:row>
      <xdr:rowOff>12700</xdr:rowOff>
    </xdr:to>
    <xdr:pic>
      <xdr:nvPicPr>
        <xdr:cNvPr id="36" name="Imagen 35" descr="Preguntas de Discusión.docx">
          <a:extLst>
            <a:ext uri="{FF2B5EF4-FFF2-40B4-BE49-F238E27FC236}">
              <a16:creationId xmlns:a16="http://schemas.microsoft.com/office/drawing/2014/main" id="{F18382E0-63C7-7B45-8622-6BB41A696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477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444500</xdr:colOff>
      <xdr:row>39</xdr:row>
      <xdr:rowOff>63500</xdr:rowOff>
    </xdr:to>
    <xdr:pic>
      <xdr:nvPicPr>
        <xdr:cNvPr id="37" name="Imagen 36" descr="Imagen de ROCKY ALBERTO BANDA MEDINA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6DC4ECEF-9E71-2449-8722-0BE04C0B5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048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12700</xdr:colOff>
      <xdr:row>37</xdr:row>
      <xdr:rowOff>12700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13EB894D-5D26-0F46-96E1-CD47F9ADE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704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203200</xdr:colOff>
      <xdr:row>38</xdr:row>
      <xdr:rowOff>12700</xdr:rowOff>
    </xdr:to>
    <xdr:pic>
      <xdr:nvPicPr>
        <xdr:cNvPr id="39" name="Imagen 38" descr="Las palabras pueden destruir.docx">
          <a:extLst>
            <a:ext uri="{FF2B5EF4-FFF2-40B4-BE49-F238E27FC236}">
              <a16:creationId xmlns:a16="http://schemas.microsoft.com/office/drawing/2014/main" id="{D4BD10B1-80CA-DF47-919A-225057483E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7048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203200</xdr:colOff>
      <xdr:row>40</xdr:row>
      <xdr:rowOff>12700</xdr:rowOff>
    </xdr:to>
    <xdr:pic>
      <xdr:nvPicPr>
        <xdr:cNvPr id="40" name="Imagen 39" descr="Reciclaje.docx">
          <a:extLst>
            <a:ext uri="{FF2B5EF4-FFF2-40B4-BE49-F238E27FC236}">
              <a16:creationId xmlns:a16="http://schemas.microsoft.com/office/drawing/2014/main" id="{9C01B123-2D5C-3540-9A0A-C47C7AD60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7429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444500</xdr:colOff>
      <xdr:row>44</xdr:row>
      <xdr:rowOff>63500</xdr:rowOff>
    </xdr:to>
    <xdr:pic>
      <xdr:nvPicPr>
        <xdr:cNvPr id="41" name="Imagen 40" descr="Imagen de ZAHIR ZAMUDIO ZE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4B568A4-72F0-574B-8C9D-1F463BCE1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001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12700</xdr:colOff>
      <xdr:row>42</xdr:row>
      <xdr:rowOff>12700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9925EAA8-E2D8-DC44-9E93-2A035A24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800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203200</xdr:colOff>
      <xdr:row>43</xdr:row>
      <xdr:rowOff>12700</xdr:rowOff>
    </xdr:to>
    <xdr:pic>
      <xdr:nvPicPr>
        <xdr:cNvPr id="43" name="Imagen 42" descr="CONCLUSIONES- GRUPO 13 AL 16 las palabras pueden destruir, mucho mas que basura .pdf">
          <a:extLst>
            <a:ext uri="{FF2B5EF4-FFF2-40B4-BE49-F238E27FC236}">
              <a16:creationId xmlns:a16="http://schemas.microsoft.com/office/drawing/2014/main" id="{7FD73B8E-74FD-DE42-A4FC-66FC1E2AC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8001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444500</xdr:colOff>
      <xdr:row>47</xdr:row>
      <xdr:rowOff>63500</xdr:rowOff>
    </xdr:to>
    <xdr:pic>
      <xdr:nvPicPr>
        <xdr:cNvPr id="44" name="Imagen 43" descr="Imagen de JOSUE ALDAHIR UMIÑA TAIPE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1D0B6E04-2DEE-834C-8983-54C35C7A9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572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12700</xdr:colOff>
      <xdr:row>45</xdr:row>
      <xdr:rowOff>12700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C9084E0F-4836-4044-B4F8-F0B57966B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857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203200</xdr:colOff>
      <xdr:row>46</xdr:row>
      <xdr:rowOff>12700</xdr:rowOff>
    </xdr:to>
    <xdr:pic>
      <xdr:nvPicPr>
        <xdr:cNvPr id="46" name="Imagen 45" descr="trabajo.pdf">
          <a:extLst>
            <a:ext uri="{FF2B5EF4-FFF2-40B4-BE49-F238E27FC236}">
              <a16:creationId xmlns:a16="http://schemas.microsoft.com/office/drawing/2014/main" id="{C29DED6F-40A8-0F4D-B29E-8A83061E7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8572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444500</xdr:colOff>
      <xdr:row>50</xdr:row>
      <xdr:rowOff>63500</xdr:rowOff>
    </xdr:to>
    <xdr:pic>
      <xdr:nvPicPr>
        <xdr:cNvPr id="47" name="Imagen 46" descr="Imagen de YESENIA ESMERALDA REYES TAPIA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2C01CAA6-8AF4-FE45-B67C-2E60390A5E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144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12700</xdr:colOff>
      <xdr:row>48</xdr:row>
      <xdr:rowOff>12700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4DBBEFFB-76C8-2947-95F4-4D69D6279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914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203200</xdr:colOff>
      <xdr:row>49</xdr:row>
      <xdr:rowOff>12700</xdr:rowOff>
    </xdr:to>
    <xdr:pic>
      <xdr:nvPicPr>
        <xdr:cNvPr id="49" name="Imagen 48" descr="REYES TAPIA">
          <a:extLst>
            <a:ext uri="{FF2B5EF4-FFF2-40B4-BE49-F238E27FC236}">
              <a16:creationId xmlns:a16="http://schemas.microsoft.com/office/drawing/2014/main" id="{9C905D6D-4D49-9E4C-BE54-34B8A7E98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14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444500</xdr:colOff>
      <xdr:row>53</xdr:row>
      <xdr:rowOff>63500</xdr:rowOff>
    </xdr:to>
    <xdr:pic>
      <xdr:nvPicPr>
        <xdr:cNvPr id="50" name="Imagen 49" descr="Imagen de OSCAR DANIEL CHAMPI CORRALES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706D90E6-A27B-9A4B-BB53-40441A979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715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12700</xdr:colOff>
      <xdr:row>51</xdr:row>
      <xdr:rowOff>12700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9ABBB5E8-4241-874E-B94E-C06B4B083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971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203200</xdr:colOff>
      <xdr:row>52</xdr:row>
      <xdr:rowOff>12700</xdr:rowOff>
    </xdr:to>
    <xdr:pic>
      <xdr:nvPicPr>
        <xdr:cNvPr id="52" name="Imagen 51" descr="IISI S03P01-CHAMPI.pdf">
          <a:extLst>
            <a:ext uri="{FF2B5EF4-FFF2-40B4-BE49-F238E27FC236}">
              <a16:creationId xmlns:a16="http://schemas.microsoft.com/office/drawing/2014/main" id="{CF9E2436-A759-4E47-B34C-AD81203BD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715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203200</xdr:colOff>
      <xdr:row>54</xdr:row>
      <xdr:rowOff>12700</xdr:rowOff>
    </xdr:to>
    <xdr:pic>
      <xdr:nvPicPr>
        <xdr:cNvPr id="53" name="Imagen 52" descr="IISI S03P01-oscar champi corrales.pdf">
          <a:extLst>
            <a:ext uri="{FF2B5EF4-FFF2-40B4-BE49-F238E27FC236}">
              <a16:creationId xmlns:a16="http://schemas.microsoft.com/office/drawing/2014/main" id="{3C33DBA9-62C0-384A-AF2C-5DC62CE14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0096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444500</xdr:colOff>
      <xdr:row>58</xdr:row>
      <xdr:rowOff>63500</xdr:rowOff>
    </xdr:to>
    <xdr:pic>
      <xdr:nvPicPr>
        <xdr:cNvPr id="54" name="Imagen 53" descr="Imagen de SERGIO ADRIAN TERRAZAS GARC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8DFFA09-2928-7C45-9D56-F064D6B14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668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12700</xdr:colOff>
      <xdr:row>56</xdr:row>
      <xdr:rowOff>12700</xdr:rowOff>
    </xdr:to>
    <xdr:pic>
      <xdr:nvPicPr>
        <xdr:cNvPr id="55" name="Imagen 54">
          <a:extLst>
            <a:ext uri="{FF2B5EF4-FFF2-40B4-BE49-F238E27FC236}">
              <a16:creationId xmlns:a16="http://schemas.microsoft.com/office/drawing/2014/main" id="{5898562C-F65E-7545-817B-5F2011FDC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066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203200</xdr:colOff>
      <xdr:row>57</xdr:row>
      <xdr:rowOff>12700</xdr:rowOff>
    </xdr:to>
    <xdr:pic>
      <xdr:nvPicPr>
        <xdr:cNvPr id="56" name="Imagen 55" descr="S03-P01.pdf">
          <a:extLst>
            <a:ext uri="{FF2B5EF4-FFF2-40B4-BE49-F238E27FC236}">
              <a16:creationId xmlns:a16="http://schemas.microsoft.com/office/drawing/2014/main" id="{D3AF37CD-7D56-9B4D-A5F8-44F9BB27F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066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444500</xdr:colOff>
      <xdr:row>61</xdr:row>
      <xdr:rowOff>63500</xdr:rowOff>
    </xdr:to>
    <xdr:pic>
      <xdr:nvPicPr>
        <xdr:cNvPr id="57" name="Imagen 56" descr="Imagen de ALEJANDRO MARCELO COACALLA JUAREZ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199FCE60-844D-8B44-B423-825881261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239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2</xdr:col>
      <xdr:colOff>12700</xdr:colOff>
      <xdr:row>59</xdr:row>
      <xdr:rowOff>12700</xdr:rowOff>
    </xdr:to>
    <xdr:pic>
      <xdr:nvPicPr>
        <xdr:cNvPr id="58" name="Imagen 57">
          <a:extLst>
            <a:ext uri="{FF2B5EF4-FFF2-40B4-BE49-F238E27FC236}">
              <a16:creationId xmlns:a16="http://schemas.microsoft.com/office/drawing/2014/main" id="{C8D4C194-F88F-2047-9711-233B77816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1239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59</xdr:row>
      <xdr:rowOff>0</xdr:rowOff>
    </xdr:from>
    <xdr:to>
      <xdr:col>3</xdr:col>
      <xdr:colOff>203200</xdr:colOff>
      <xdr:row>60</xdr:row>
      <xdr:rowOff>12700</xdr:rowOff>
    </xdr:to>
    <xdr:pic>
      <xdr:nvPicPr>
        <xdr:cNvPr id="59" name="Imagen 58" descr="Trabajo en grupo.pdf">
          <a:extLst>
            <a:ext uri="{FF2B5EF4-FFF2-40B4-BE49-F238E27FC236}">
              <a16:creationId xmlns:a16="http://schemas.microsoft.com/office/drawing/2014/main" id="{D2F4584A-085E-7044-A3BF-8622E391A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1239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444500</xdr:colOff>
      <xdr:row>64</xdr:row>
      <xdr:rowOff>63500</xdr:rowOff>
    </xdr:to>
    <xdr:pic>
      <xdr:nvPicPr>
        <xdr:cNvPr id="60" name="Imagen 59" descr="Imagen de CHRISTOPHER JOSE MAURICIO CRUZ HERRERA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C09262BB-B46C-A64D-B3A5-AF6CDFE9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811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</xdr:row>
      <xdr:rowOff>0</xdr:rowOff>
    </xdr:from>
    <xdr:to>
      <xdr:col>2</xdr:col>
      <xdr:colOff>12700</xdr:colOff>
      <xdr:row>62</xdr:row>
      <xdr:rowOff>12700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F89BF690-7DB7-124B-BF1D-923D0CF5B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181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62</xdr:row>
      <xdr:rowOff>0</xdr:rowOff>
    </xdr:from>
    <xdr:to>
      <xdr:col>3</xdr:col>
      <xdr:colOff>203200</xdr:colOff>
      <xdr:row>63</xdr:row>
      <xdr:rowOff>12700</xdr:rowOff>
    </xdr:to>
    <xdr:pic>
      <xdr:nvPicPr>
        <xdr:cNvPr id="62" name="Imagen 61" descr="IISI S03P01-CRUZ.pdf">
          <a:extLst>
            <a:ext uri="{FF2B5EF4-FFF2-40B4-BE49-F238E27FC236}">
              <a16:creationId xmlns:a16="http://schemas.microsoft.com/office/drawing/2014/main" id="{AB941D1A-63A9-8A41-BFB9-5D765123E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1811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444500</xdr:colOff>
      <xdr:row>67</xdr:row>
      <xdr:rowOff>63500</xdr:rowOff>
    </xdr:to>
    <xdr:pic>
      <xdr:nvPicPr>
        <xdr:cNvPr id="63" name="Imagen 62" descr="Imagen de FRANCOIS RAUL ROJAS REYMER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B2F4B459-7EE4-0C4D-BBA9-81CCBBF9DC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382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12700</xdr:colOff>
      <xdr:row>65</xdr:row>
      <xdr:rowOff>12700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id="{8EC044AF-0848-0141-A05A-84E2CA4C1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238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203200</xdr:colOff>
      <xdr:row>66</xdr:row>
      <xdr:rowOff>12700</xdr:rowOff>
    </xdr:to>
    <xdr:pic>
      <xdr:nvPicPr>
        <xdr:cNvPr id="65" name="Imagen 64" descr="S03-P01.pdf">
          <a:extLst>
            <a:ext uri="{FF2B5EF4-FFF2-40B4-BE49-F238E27FC236}">
              <a16:creationId xmlns:a16="http://schemas.microsoft.com/office/drawing/2014/main" id="{E599A4A1-B280-534E-B51D-E43A2C6E8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2382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444500</xdr:colOff>
      <xdr:row>70</xdr:row>
      <xdr:rowOff>63500</xdr:rowOff>
    </xdr:to>
    <xdr:pic>
      <xdr:nvPicPr>
        <xdr:cNvPr id="66" name="Imagen 65" descr="Imagen de ADDERLY EDDY JAVIER MAMANI ARCE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925373B2-8109-F64E-BE77-E065A3113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954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</xdr:row>
      <xdr:rowOff>0</xdr:rowOff>
    </xdr:from>
    <xdr:to>
      <xdr:col>2</xdr:col>
      <xdr:colOff>12700</xdr:colOff>
      <xdr:row>68</xdr:row>
      <xdr:rowOff>12700</xdr:rowOff>
    </xdr:to>
    <xdr:pic>
      <xdr:nvPicPr>
        <xdr:cNvPr id="67" name="Imagen 66">
          <a:extLst>
            <a:ext uri="{FF2B5EF4-FFF2-40B4-BE49-F238E27FC236}">
              <a16:creationId xmlns:a16="http://schemas.microsoft.com/office/drawing/2014/main" id="{F461EB07-5C34-C440-9289-8AE1F8890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295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68</xdr:row>
      <xdr:rowOff>0</xdr:rowOff>
    </xdr:from>
    <xdr:to>
      <xdr:col>3</xdr:col>
      <xdr:colOff>203200</xdr:colOff>
      <xdr:row>69</xdr:row>
      <xdr:rowOff>12700</xdr:rowOff>
    </xdr:to>
    <xdr:pic>
      <xdr:nvPicPr>
        <xdr:cNvPr id="68" name="Imagen 67" descr="S03-P01.pdf">
          <a:extLst>
            <a:ext uri="{FF2B5EF4-FFF2-40B4-BE49-F238E27FC236}">
              <a16:creationId xmlns:a16="http://schemas.microsoft.com/office/drawing/2014/main" id="{B3EA1F20-2324-624B-B589-CBF0EE5AF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295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444500</xdr:colOff>
      <xdr:row>73</xdr:row>
      <xdr:rowOff>63500</xdr:rowOff>
    </xdr:to>
    <xdr:pic>
      <xdr:nvPicPr>
        <xdr:cNvPr id="69" name="Imagen 68" descr="Imagen de SAMUEL BRYAN VIZCARRA CONDORI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F3636B8B-02B1-6E4A-8E11-B68872226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525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</xdr:row>
      <xdr:rowOff>0</xdr:rowOff>
    </xdr:from>
    <xdr:to>
      <xdr:col>2</xdr:col>
      <xdr:colOff>12700</xdr:colOff>
      <xdr:row>71</xdr:row>
      <xdr:rowOff>12700</xdr:rowOff>
    </xdr:to>
    <xdr:pic>
      <xdr:nvPicPr>
        <xdr:cNvPr id="70" name="Imagen 69">
          <a:extLst>
            <a:ext uri="{FF2B5EF4-FFF2-40B4-BE49-F238E27FC236}">
              <a16:creationId xmlns:a16="http://schemas.microsoft.com/office/drawing/2014/main" id="{66E209BF-50D7-B644-A7C4-78FBB12F1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352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71</xdr:row>
      <xdr:rowOff>0</xdr:rowOff>
    </xdr:from>
    <xdr:to>
      <xdr:col>3</xdr:col>
      <xdr:colOff>203200</xdr:colOff>
      <xdr:row>72</xdr:row>
      <xdr:rowOff>12700</xdr:rowOff>
    </xdr:to>
    <xdr:pic>
      <xdr:nvPicPr>
        <xdr:cNvPr id="71" name="Imagen 70" descr="grupo del 13 al 16, las palabras pueden destruir, mucho mas que basura.pdf">
          <a:extLst>
            <a:ext uri="{FF2B5EF4-FFF2-40B4-BE49-F238E27FC236}">
              <a16:creationId xmlns:a16="http://schemas.microsoft.com/office/drawing/2014/main" id="{CFF5F4FB-2594-C047-944B-5AA92C8CC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3525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444500</xdr:colOff>
      <xdr:row>76</xdr:row>
      <xdr:rowOff>63500</xdr:rowOff>
    </xdr:to>
    <xdr:pic>
      <xdr:nvPicPr>
        <xdr:cNvPr id="72" name="Imagen 71" descr="Imagen de NIELS ARNOLD TAPARA CHAIÑA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F550F5F2-7859-0C47-8A67-DB8C566E27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097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74</xdr:row>
      <xdr:rowOff>0</xdr:rowOff>
    </xdr:from>
    <xdr:to>
      <xdr:col>2</xdr:col>
      <xdr:colOff>12700</xdr:colOff>
      <xdr:row>74</xdr:row>
      <xdr:rowOff>12700</xdr:rowOff>
    </xdr:to>
    <xdr:pic>
      <xdr:nvPicPr>
        <xdr:cNvPr id="73" name="Imagen 72">
          <a:extLst>
            <a:ext uri="{FF2B5EF4-FFF2-40B4-BE49-F238E27FC236}">
              <a16:creationId xmlns:a16="http://schemas.microsoft.com/office/drawing/2014/main" id="{B4F38C9E-1602-DB4A-9821-BFB9EC6BA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409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74</xdr:row>
      <xdr:rowOff>0</xdr:rowOff>
    </xdr:from>
    <xdr:to>
      <xdr:col>3</xdr:col>
      <xdr:colOff>203200</xdr:colOff>
      <xdr:row>75</xdr:row>
      <xdr:rowOff>12700</xdr:rowOff>
    </xdr:to>
    <xdr:pic>
      <xdr:nvPicPr>
        <xdr:cNvPr id="74" name="Imagen 73" descr="CONCLUSIONES las palabras pueden destruir, mucho mas que basura (1) (1)-convertido.pdf">
          <a:extLst>
            <a:ext uri="{FF2B5EF4-FFF2-40B4-BE49-F238E27FC236}">
              <a16:creationId xmlns:a16="http://schemas.microsoft.com/office/drawing/2014/main" id="{160A1E30-648C-544B-8595-FE9694D63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4097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444500</xdr:colOff>
      <xdr:row>79</xdr:row>
      <xdr:rowOff>63500</xdr:rowOff>
    </xdr:to>
    <xdr:pic>
      <xdr:nvPicPr>
        <xdr:cNvPr id="75" name="Imagen 74" descr="Imagen de JOSUE UZIEL ARISPE LOPEZ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CE30BF0F-CF84-284D-A169-1C2F57E7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668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2</xdr:col>
      <xdr:colOff>12700</xdr:colOff>
      <xdr:row>77</xdr:row>
      <xdr:rowOff>12700</xdr:rowOff>
    </xdr:to>
    <xdr:pic>
      <xdr:nvPicPr>
        <xdr:cNvPr id="76" name="Imagen 75">
          <a:extLst>
            <a:ext uri="{FF2B5EF4-FFF2-40B4-BE49-F238E27FC236}">
              <a16:creationId xmlns:a16="http://schemas.microsoft.com/office/drawing/2014/main" id="{7D3FBFD6-3AD5-6B48-9AF2-5216B4E273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466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77</xdr:row>
      <xdr:rowOff>0</xdr:rowOff>
    </xdr:from>
    <xdr:to>
      <xdr:col>3</xdr:col>
      <xdr:colOff>203200</xdr:colOff>
      <xdr:row>78</xdr:row>
      <xdr:rowOff>12700</xdr:rowOff>
    </xdr:to>
    <xdr:pic>
      <xdr:nvPicPr>
        <xdr:cNvPr id="77" name="Imagen 76" descr="Dinámica.pdf">
          <a:extLst>
            <a:ext uri="{FF2B5EF4-FFF2-40B4-BE49-F238E27FC236}">
              <a16:creationId xmlns:a16="http://schemas.microsoft.com/office/drawing/2014/main" id="{E1479E2A-C626-C240-A585-3FD2BF9AE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4668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444500</xdr:colOff>
      <xdr:row>82</xdr:row>
      <xdr:rowOff>63500</xdr:rowOff>
    </xdr:to>
    <xdr:pic>
      <xdr:nvPicPr>
        <xdr:cNvPr id="78" name="Imagen 77" descr="Imagen de DANIEL EDUARDO CASTILLO MAYT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6AA74E5C-361F-AA43-BDE9-DEA1435DA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240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80</xdr:row>
      <xdr:rowOff>0</xdr:rowOff>
    </xdr:from>
    <xdr:to>
      <xdr:col>2</xdr:col>
      <xdr:colOff>12700</xdr:colOff>
      <xdr:row>80</xdr:row>
      <xdr:rowOff>12700</xdr:rowOff>
    </xdr:to>
    <xdr:pic>
      <xdr:nvPicPr>
        <xdr:cNvPr id="79" name="Imagen 78">
          <a:extLst>
            <a:ext uri="{FF2B5EF4-FFF2-40B4-BE49-F238E27FC236}">
              <a16:creationId xmlns:a16="http://schemas.microsoft.com/office/drawing/2014/main" id="{79F8A1C7-D3AE-664D-88F6-5C61B8C55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524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80</xdr:row>
      <xdr:rowOff>0</xdr:rowOff>
    </xdr:from>
    <xdr:to>
      <xdr:col>3</xdr:col>
      <xdr:colOff>203200</xdr:colOff>
      <xdr:row>81</xdr:row>
      <xdr:rowOff>12700</xdr:rowOff>
    </xdr:to>
    <xdr:pic>
      <xdr:nvPicPr>
        <xdr:cNvPr id="80" name="Imagen 79" descr="Conclusiones .pdf">
          <a:extLst>
            <a:ext uri="{FF2B5EF4-FFF2-40B4-BE49-F238E27FC236}">
              <a16:creationId xmlns:a16="http://schemas.microsoft.com/office/drawing/2014/main" id="{A2713B25-E3C0-8441-8581-FA38F86DB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524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444500</xdr:colOff>
      <xdr:row>85</xdr:row>
      <xdr:rowOff>63500</xdr:rowOff>
    </xdr:to>
    <xdr:pic>
      <xdr:nvPicPr>
        <xdr:cNvPr id="81" name="Imagen 80" descr="Imagen de PERCY GERARDO ALVARO SANCHEZ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E3F6CC59-B9C9-6048-BDBB-A231AB1C3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811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12700</xdr:colOff>
      <xdr:row>83</xdr:row>
      <xdr:rowOff>12700</xdr:rowOff>
    </xdr:to>
    <xdr:pic>
      <xdr:nvPicPr>
        <xdr:cNvPr id="82" name="Imagen 81">
          <a:extLst>
            <a:ext uri="{FF2B5EF4-FFF2-40B4-BE49-F238E27FC236}">
              <a16:creationId xmlns:a16="http://schemas.microsoft.com/office/drawing/2014/main" id="{79FF0D72-2A09-3944-B696-6763A8AFF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581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3</xdr:col>
      <xdr:colOff>203200</xdr:colOff>
      <xdr:row>84</xdr:row>
      <xdr:rowOff>12700</xdr:rowOff>
    </xdr:to>
    <xdr:pic>
      <xdr:nvPicPr>
        <xdr:cNvPr id="83" name="Imagen 82" descr="Dinámica Fortalecimiento de la Autoestima en el Joven.pdf">
          <a:extLst>
            <a:ext uri="{FF2B5EF4-FFF2-40B4-BE49-F238E27FC236}">
              <a16:creationId xmlns:a16="http://schemas.microsoft.com/office/drawing/2014/main" id="{A2AF4DBB-535D-F84C-8A70-BE3D5E35E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5811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444500</xdr:colOff>
      <xdr:row>88</xdr:row>
      <xdr:rowOff>63500</xdr:rowOff>
    </xdr:to>
    <xdr:pic>
      <xdr:nvPicPr>
        <xdr:cNvPr id="84" name="Imagen 83" descr="Imagen de IAN LUIS FELIPE APAZA OCHO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45800082-5A04-6F43-86FD-41909069F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383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86</xdr:row>
      <xdr:rowOff>0</xdr:rowOff>
    </xdr:from>
    <xdr:to>
      <xdr:col>2</xdr:col>
      <xdr:colOff>12700</xdr:colOff>
      <xdr:row>86</xdr:row>
      <xdr:rowOff>12700</xdr:rowOff>
    </xdr:to>
    <xdr:pic>
      <xdr:nvPicPr>
        <xdr:cNvPr id="85" name="Imagen 84">
          <a:extLst>
            <a:ext uri="{FF2B5EF4-FFF2-40B4-BE49-F238E27FC236}">
              <a16:creationId xmlns:a16="http://schemas.microsoft.com/office/drawing/2014/main" id="{D9F1253A-7B01-3048-81A1-362466D24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638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86</xdr:row>
      <xdr:rowOff>0</xdr:rowOff>
    </xdr:from>
    <xdr:to>
      <xdr:col>3</xdr:col>
      <xdr:colOff>203200</xdr:colOff>
      <xdr:row>87</xdr:row>
      <xdr:rowOff>12700</xdr:rowOff>
    </xdr:to>
    <xdr:pic>
      <xdr:nvPicPr>
        <xdr:cNvPr id="86" name="Imagen 85" descr="Dinámica.pdf">
          <a:extLst>
            <a:ext uri="{FF2B5EF4-FFF2-40B4-BE49-F238E27FC236}">
              <a16:creationId xmlns:a16="http://schemas.microsoft.com/office/drawing/2014/main" id="{BC1E0222-3688-324E-9F0F-31DB119B6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6383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444500</xdr:colOff>
      <xdr:row>91</xdr:row>
      <xdr:rowOff>63500</xdr:rowOff>
    </xdr:to>
    <xdr:pic>
      <xdr:nvPicPr>
        <xdr:cNvPr id="87" name="Imagen 86" descr="Imagen de DANIEL DELMI DIAZ RUIZ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974D668B-8B77-1A41-A115-C3B2C3DB1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954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89</xdr:row>
      <xdr:rowOff>0</xdr:rowOff>
    </xdr:from>
    <xdr:to>
      <xdr:col>2</xdr:col>
      <xdr:colOff>12700</xdr:colOff>
      <xdr:row>89</xdr:row>
      <xdr:rowOff>12700</xdr:rowOff>
    </xdr:to>
    <xdr:pic>
      <xdr:nvPicPr>
        <xdr:cNvPr id="88" name="Imagen 87">
          <a:extLst>
            <a:ext uri="{FF2B5EF4-FFF2-40B4-BE49-F238E27FC236}">
              <a16:creationId xmlns:a16="http://schemas.microsoft.com/office/drawing/2014/main" id="{B4AEFFBF-E9DB-594D-8158-B5FE49736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695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89</xdr:row>
      <xdr:rowOff>0</xdr:rowOff>
    </xdr:from>
    <xdr:to>
      <xdr:col>3</xdr:col>
      <xdr:colOff>203200</xdr:colOff>
      <xdr:row>90</xdr:row>
      <xdr:rowOff>12700</xdr:rowOff>
    </xdr:to>
    <xdr:pic>
      <xdr:nvPicPr>
        <xdr:cNvPr id="89" name="Imagen 88" descr="IISI S03P01-Diaz.pdf">
          <a:extLst>
            <a:ext uri="{FF2B5EF4-FFF2-40B4-BE49-F238E27FC236}">
              <a16:creationId xmlns:a16="http://schemas.microsoft.com/office/drawing/2014/main" id="{EF334151-4AE0-5B4F-92FE-D07DCCB58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6954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444500</xdr:colOff>
      <xdr:row>94</xdr:row>
      <xdr:rowOff>63500</xdr:rowOff>
    </xdr:to>
    <xdr:pic>
      <xdr:nvPicPr>
        <xdr:cNvPr id="90" name="Imagen 89" descr="Imagen de LUIS ALBERTO MERMA ALARCON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C564B851-1AD3-EB4B-8DCF-DF45BF6A9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526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12700</xdr:colOff>
      <xdr:row>92</xdr:row>
      <xdr:rowOff>12700</xdr:rowOff>
    </xdr:to>
    <xdr:pic>
      <xdr:nvPicPr>
        <xdr:cNvPr id="91" name="Imagen 90">
          <a:extLst>
            <a:ext uri="{FF2B5EF4-FFF2-40B4-BE49-F238E27FC236}">
              <a16:creationId xmlns:a16="http://schemas.microsoft.com/office/drawing/2014/main" id="{AA599A90-7A42-C04F-8E48-ECB2BB259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7526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444500</xdr:colOff>
      <xdr:row>96</xdr:row>
      <xdr:rowOff>63500</xdr:rowOff>
    </xdr:to>
    <xdr:pic>
      <xdr:nvPicPr>
        <xdr:cNvPr id="92" name="Imagen 91" descr="Imagen de SERGIO PAOLO SUAREZ FERNANDEZ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BFE9B73C-95B5-DF4C-9EA2-3C31AEC12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907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94</xdr:row>
      <xdr:rowOff>0</xdr:rowOff>
    </xdr:from>
    <xdr:to>
      <xdr:col>2</xdr:col>
      <xdr:colOff>12700</xdr:colOff>
      <xdr:row>94</xdr:row>
      <xdr:rowOff>12700</xdr:rowOff>
    </xdr:to>
    <xdr:pic>
      <xdr:nvPicPr>
        <xdr:cNvPr id="93" name="Imagen 92">
          <a:extLst>
            <a:ext uri="{FF2B5EF4-FFF2-40B4-BE49-F238E27FC236}">
              <a16:creationId xmlns:a16="http://schemas.microsoft.com/office/drawing/2014/main" id="{7E82515C-F68C-8343-A120-054E923BF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790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203200</xdr:colOff>
      <xdr:row>95</xdr:row>
      <xdr:rowOff>12700</xdr:rowOff>
    </xdr:to>
    <xdr:pic>
      <xdr:nvPicPr>
        <xdr:cNvPr id="94" name="Imagen 93" descr="Ensayo las palabras pueden destruir y el reciclaje">
          <a:extLst>
            <a:ext uri="{FF2B5EF4-FFF2-40B4-BE49-F238E27FC236}">
              <a16:creationId xmlns:a16="http://schemas.microsoft.com/office/drawing/2014/main" id="{589FC7DC-9BDE-BF40-AB0B-CF891F558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7907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444500</xdr:colOff>
      <xdr:row>99</xdr:row>
      <xdr:rowOff>63500</xdr:rowOff>
    </xdr:to>
    <xdr:pic>
      <xdr:nvPicPr>
        <xdr:cNvPr id="95" name="Imagen 94" descr="Imagen de GIAN FRANK DELGADO VER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3AD71DBD-F8CD-8D45-AAE9-4F5852D68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478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97</xdr:row>
      <xdr:rowOff>0</xdr:rowOff>
    </xdr:from>
    <xdr:to>
      <xdr:col>2</xdr:col>
      <xdr:colOff>12700</xdr:colOff>
      <xdr:row>97</xdr:row>
      <xdr:rowOff>12700</xdr:rowOff>
    </xdr:to>
    <xdr:pic>
      <xdr:nvPicPr>
        <xdr:cNvPr id="96" name="Imagen 95">
          <a:extLst>
            <a:ext uri="{FF2B5EF4-FFF2-40B4-BE49-F238E27FC236}">
              <a16:creationId xmlns:a16="http://schemas.microsoft.com/office/drawing/2014/main" id="{F4228EB8-7669-6543-9AC4-DD292360D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847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203200</xdr:colOff>
      <xdr:row>98</xdr:row>
      <xdr:rowOff>12700</xdr:rowOff>
    </xdr:to>
    <xdr:pic>
      <xdr:nvPicPr>
        <xdr:cNvPr id="97" name="Imagen 96" descr="Conclusiones Subgrupo 03 - S03-P01-Grupo 01.pdf">
          <a:extLst>
            <a:ext uri="{FF2B5EF4-FFF2-40B4-BE49-F238E27FC236}">
              <a16:creationId xmlns:a16="http://schemas.microsoft.com/office/drawing/2014/main" id="{B467892C-6C0F-0942-864F-E4615D1C2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8478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444500</xdr:colOff>
      <xdr:row>102</xdr:row>
      <xdr:rowOff>63500</xdr:rowOff>
    </xdr:to>
    <xdr:pic>
      <xdr:nvPicPr>
        <xdr:cNvPr id="98" name="Imagen 97" descr="Imagen de ALEJANDRO MILTON SERRANO PILCO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3E26B098-1EBB-D54C-AC15-517BA557B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050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</xdr:col>
      <xdr:colOff>12700</xdr:colOff>
      <xdr:row>100</xdr:row>
      <xdr:rowOff>12700</xdr:rowOff>
    </xdr:to>
    <xdr:pic>
      <xdr:nvPicPr>
        <xdr:cNvPr id="99" name="Imagen 98">
          <a:extLst>
            <a:ext uri="{FF2B5EF4-FFF2-40B4-BE49-F238E27FC236}">
              <a16:creationId xmlns:a16="http://schemas.microsoft.com/office/drawing/2014/main" id="{DF810B0F-4534-F846-A09F-DF6D5C4FC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905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203200</xdr:colOff>
      <xdr:row>101</xdr:row>
      <xdr:rowOff>12700</xdr:rowOff>
    </xdr:to>
    <xdr:pic>
      <xdr:nvPicPr>
        <xdr:cNvPr id="100" name="Imagen 99" descr="trabajo de las palabras (2).pdf">
          <a:extLst>
            <a:ext uri="{FF2B5EF4-FFF2-40B4-BE49-F238E27FC236}">
              <a16:creationId xmlns:a16="http://schemas.microsoft.com/office/drawing/2014/main" id="{371A5CF7-DCCE-9A40-9965-746F9FB32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905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444500</xdr:colOff>
      <xdr:row>105</xdr:row>
      <xdr:rowOff>63500</xdr:rowOff>
    </xdr:to>
    <xdr:pic>
      <xdr:nvPicPr>
        <xdr:cNvPr id="101" name="Imagen 100" descr="Imagen de STEVEN JHOSUA MAMANI GUILLEN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A453A2BE-5672-3B45-ABB9-BE8645C2E7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621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103</xdr:row>
      <xdr:rowOff>0</xdr:rowOff>
    </xdr:from>
    <xdr:to>
      <xdr:col>2</xdr:col>
      <xdr:colOff>12700</xdr:colOff>
      <xdr:row>103</xdr:row>
      <xdr:rowOff>12700</xdr:rowOff>
    </xdr:to>
    <xdr:pic>
      <xdr:nvPicPr>
        <xdr:cNvPr id="102" name="Imagen 101">
          <a:extLst>
            <a:ext uri="{FF2B5EF4-FFF2-40B4-BE49-F238E27FC236}">
              <a16:creationId xmlns:a16="http://schemas.microsoft.com/office/drawing/2014/main" id="{39A30EFD-1F4B-2A41-AA18-2A07BEB62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962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203200</xdr:colOff>
      <xdr:row>104</xdr:row>
      <xdr:rowOff>12700</xdr:rowOff>
    </xdr:to>
    <xdr:pic>
      <xdr:nvPicPr>
        <xdr:cNvPr id="103" name="Imagen 102" descr="trabajo de las palabras.pdf">
          <a:extLst>
            <a:ext uri="{FF2B5EF4-FFF2-40B4-BE49-F238E27FC236}">
              <a16:creationId xmlns:a16="http://schemas.microsoft.com/office/drawing/2014/main" id="{9E27D835-D00D-2E42-BFBA-E67711D07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9621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444500</xdr:colOff>
      <xdr:row>108</xdr:row>
      <xdr:rowOff>63500</xdr:rowOff>
    </xdr:to>
    <xdr:pic>
      <xdr:nvPicPr>
        <xdr:cNvPr id="104" name="Imagen 103" descr="Imagen de GIANFRANCO LOZADA BEDREGAL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B8393B11-3789-E848-BEFF-F77D5C1A1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193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106</xdr:row>
      <xdr:rowOff>0</xdr:rowOff>
    </xdr:from>
    <xdr:to>
      <xdr:col>2</xdr:col>
      <xdr:colOff>12700</xdr:colOff>
      <xdr:row>106</xdr:row>
      <xdr:rowOff>12700</xdr:rowOff>
    </xdr:to>
    <xdr:pic>
      <xdr:nvPicPr>
        <xdr:cNvPr id="105" name="Imagen 104">
          <a:extLst>
            <a:ext uri="{FF2B5EF4-FFF2-40B4-BE49-F238E27FC236}">
              <a16:creationId xmlns:a16="http://schemas.microsoft.com/office/drawing/2014/main" id="{8415E5AD-DE2E-5F4D-BB0A-CB4080FC19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019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203200</xdr:colOff>
      <xdr:row>107</xdr:row>
      <xdr:rowOff>12700</xdr:rowOff>
    </xdr:to>
    <xdr:pic>
      <xdr:nvPicPr>
        <xdr:cNvPr id="106" name="Imagen 105" descr="grupo3 actividad.pdf">
          <a:extLst>
            <a:ext uri="{FF2B5EF4-FFF2-40B4-BE49-F238E27FC236}">
              <a16:creationId xmlns:a16="http://schemas.microsoft.com/office/drawing/2014/main" id="{4D9B1ED5-DDCF-CB4C-81A3-3537E6668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0193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444500</xdr:colOff>
      <xdr:row>111</xdr:row>
      <xdr:rowOff>63500</xdr:rowOff>
    </xdr:to>
    <xdr:pic>
      <xdr:nvPicPr>
        <xdr:cNvPr id="107" name="Imagen 106" descr="Imagen de SEBASTIAN RAZIEL PEREZ GALDOS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AD4B4D0B-551A-9747-9380-16BB5678B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764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109</xdr:row>
      <xdr:rowOff>0</xdr:rowOff>
    </xdr:from>
    <xdr:to>
      <xdr:col>2</xdr:col>
      <xdr:colOff>12700</xdr:colOff>
      <xdr:row>109</xdr:row>
      <xdr:rowOff>12700</xdr:rowOff>
    </xdr:to>
    <xdr:pic>
      <xdr:nvPicPr>
        <xdr:cNvPr id="108" name="Imagen 107">
          <a:extLst>
            <a:ext uri="{FF2B5EF4-FFF2-40B4-BE49-F238E27FC236}">
              <a16:creationId xmlns:a16="http://schemas.microsoft.com/office/drawing/2014/main" id="{6FC914CA-A9B2-AD42-B1E1-23FBE3656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076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109</xdr:row>
      <xdr:rowOff>0</xdr:rowOff>
    </xdr:from>
    <xdr:to>
      <xdr:col>3</xdr:col>
      <xdr:colOff>203200</xdr:colOff>
      <xdr:row>110</xdr:row>
      <xdr:rowOff>12700</xdr:rowOff>
    </xdr:to>
    <xdr:pic>
      <xdr:nvPicPr>
        <xdr:cNvPr id="109" name="Imagen 108" descr="trabajo de las palabras.pdf">
          <a:extLst>
            <a:ext uri="{FF2B5EF4-FFF2-40B4-BE49-F238E27FC236}">
              <a16:creationId xmlns:a16="http://schemas.microsoft.com/office/drawing/2014/main" id="{0B45C912-9140-024B-B26B-D6AE36B3C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0764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444500</xdr:colOff>
      <xdr:row>114</xdr:row>
      <xdr:rowOff>63500</xdr:rowOff>
    </xdr:to>
    <xdr:pic>
      <xdr:nvPicPr>
        <xdr:cNvPr id="110" name="Imagen 109" descr="Imagen de JOSUE VADIR  CORNEJO GONZALES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770ED200-A295-BF4D-B095-80D70B07F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336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112</xdr:row>
      <xdr:rowOff>0</xdr:rowOff>
    </xdr:from>
    <xdr:to>
      <xdr:col>2</xdr:col>
      <xdr:colOff>12700</xdr:colOff>
      <xdr:row>112</xdr:row>
      <xdr:rowOff>12700</xdr:rowOff>
    </xdr:to>
    <xdr:pic>
      <xdr:nvPicPr>
        <xdr:cNvPr id="111" name="Imagen 110">
          <a:extLst>
            <a:ext uri="{FF2B5EF4-FFF2-40B4-BE49-F238E27FC236}">
              <a16:creationId xmlns:a16="http://schemas.microsoft.com/office/drawing/2014/main" id="{B0C1772F-D35F-DD40-B6E1-9D3C3E22D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1336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112</xdr:row>
      <xdr:rowOff>0</xdr:rowOff>
    </xdr:from>
    <xdr:to>
      <xdr:col>3</xdr:col>
      <xdr:colOff>203200</xdr:colOff>
      <xdr:row>113</xdr:row>
      <xdr:rowOff>12700</xdr:rowOff>
    </xdr:to>
    <xdr:pic>
      <xdr:nvPicPr>
        <xdr:cNvPr id="112" name="Imagen 111" descr="S03-P01-Grupo 1.pdf">
          <a:extLst>
            <a:ext uri="{FF2B5EF4-FFF2-40B4-BE49-F238E27FC236}">
              <a16:creationId xmlns:a16="http://schemas.microsoft.com/office/drawing/2014/main" id="{C8240D4B-974E-BF4D-B257-95CE7B5FE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133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444500</xdr:colOff>
      <xdr:row>117</xdr:row>
      <xdr:rowOff>63500</xdr:rowOff>
    </xdr:to>
    <xdr:pic>
      <xdr:nvPicPr>
        <xdr:cNvPr id="113" name="Imagen 112" descr="Imagen de SEBASTIAN FREDDY ANCAYFURO ALVAREZ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3DC51691-E5A8-2945-BB07-07004B679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907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115</xdr:row>
      <xdr:rowOff>0</xdr:rowOff>
    </xdr:from>
    <xdr:to>
      <xdr:col>2</xdr:col>
      <xdr:colOff>12700</xdr:colOff>
      <xdr:row>115</xdr:row>
      <xdr:rowOff>12700</xdr:rowOff>
    </xdr:to>
    <xdr:pic>
      <xdr:nvPicPr>
        <xdr:cNvPr id="114" name="Imagen 113">
          <a:extLst>
            <a:ext uri="{FF2B5EF4-FFF2-40B4-BE49-F238E27FC236}">
              <a16:creationId xmlns:a16="http://schemas.microsoft.com/office/drawing/2014/main" id="{15CF3133-DA43-004F-A621-E845A3FC2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190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203200</xdr:colOff>
      <xdr:row>116</xdr:row>
      <xdr:rowOff>12700</xdr:rowOff>
    </xdr:to>
    <xdr:pic>
      <xdr:nvPicPr>
        <xdr:cNvPr id="115" name="Imagen 114" descr="S03-P01-Grupo 1.pdf">
          <a:extLst>
            <a:ext uri="{FF2B5EF4-FFF2-40B4-BE49-F238E27FC236}">
              <a16:creationId xmlns:a16="http://schemas.microsoft.com/office/drawing/2014/main" id="{1FFAF393-64CE-1345-A212-ECE69B20B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1907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444500</xdr:colOff>
      <xdr:row>120</xdr:row>
      <xdr:rowOff>63500</xdr:rowOff>
    </xdr:to>
    <xdr:pic>
      <xdr:nvPicPr>
        <xdr:cNvPr id="116" name="Imagen 115" descr="Imagen de JOSEPH CARLOS APAZA SOLIS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6962682C-F640-344C-A1A4-A009E03AD8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479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118</xdr:row>
      <xdr:rowOff>0</xdr:rowOff>
    </xdr:from>
    <xdr:to>
      <xdr:col>2</xdr:col>
      <xdr:colOff>12700</xdr:colOff>
      <xdr:row>118</xdr:row>
      <xdr:rowOff>12700</xdr:rowOff>
    </xdr:to>
    <xdr:pic>
      <xdr:nvPicPr>
        <xdr:cNvPr id="117" name="Imagen 116">
          <a:extLst>
            <a:ext uri="{FF2B5EF4-FFF2-40B4-BE49-F238E27FC236}">
              <a16:creationId xmlns:a16="http://schemas.microsoft.com/office/drawing/2014/main" id="{79FE8E3B-7767-D849-B01A-A06CC177C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247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118</xdr:row>
      <xdr:rowOff>0</xdr:rowOff>
    </xdr:from>
    <xdr:to>
      <xdr:col>3</xdr:col>
      <xdr:colOff>203200</xdr:colOff>
      <xdr:row>119</xdr:row>
      <xdr:rowOff>12700</xdr:rowOff>
    </xdr:to>
    <xdr:pic>
      <xdr:nvPicPr>
        <xdr:cNvPr id="118" name="Imagen 117" descr="S03-P01-Grupo 1.pdf">
          <a:extLst>
            <a:ext uri="{FF2B5EF4-FFF2-40B4-BE49-F238E27FC236}">
              <a16:creationId xmlns:a16="http://schemas.microsoft.com/office/drawing/2014/main" id="{6A07834B-BA12-BB40-A296-4A04635F4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247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444500</xdr:colOff>
      <xdr:row>123</xdr:row>
      <xdr:rowOff>63500</xdr:rowOff>
    </xdr:to>
    <xdr:pic>
      <xdr:nvPicPr>
        <xdr:cNvPr id="119" name="Imagen 118" descr="Imagen de JOSE LUIS GUTIERREZ QUISPE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4DEFDFAF-A478-D443-AB1F-D4B3CBFF9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050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2</xdr:col>
      <xdr:colOff>12700</xdr:colOff>
      <xdr:row>121</xdr:row>
      <xdr:rowOff>12700</xdr:rowOff>
    </xdr:to>
    <xdr:pic>
      <xdr:nvPicPr>
        <xdr:cNvPr id="120" name="Imagen 119">
          <a:extLst>
            <a:ext uri="{FF2B5EF4-FFF2-40B4-BE49-F238E27FC236}">
              <a16:creationId xmlns:a16="http://schemas.microsoft.com/office/drawing/2014/main" id="{B71FEC33-4E02-9A46-8610-F8608D02A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3050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121</xdr:row>
      <xdr:rowOff>0</xdr:rowOff>
    </xdr:from>
    <xdr:to>
      <xdr:col>3</xdr:col>
      <xdr:colOff>203200</xdr:colOff>
      <xdr:row>122</xdr:row>
      <xdr:rowOff>12700</xdr:rowOff>
    </xdr:to>
    <xdr:pic>
      <xdr:nvPicPr>
        <xdr:cNvPr id="121" name="Imagen 120" descr="RESPUESTAS_DE_LA_LECTURA_resumen[1].docx">
          <a:extLst>
            <a:ext uri="{FF2B5EF4-FFF2-40B4-BE49-F238E27FC236}">
              <a16:creationId xmlns:a16="http://schemas.microsoft.com/office/drawing/2014/main" id="{14B5FB57-A504-1C44-B6DD-11C82DB47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3050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444500</xdr:colOff>
      <xdr:row>126</xdr:row>
      <xdr:rowOff>63500</xdr:rowOff>
    </xdr:to>
    <xdr:pic>
      <xdr:nvPicPr>
        <xdr:cNvPr id="122" name="Imagen 121" descr="Imagen de BRAULIO JOSUE LOPEZ SEBASTIANI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A4B4D3E7-A1B8-2D40-8477-AFBF9EBBC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622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124</xdr:row>
      <xdr:rowOff>0</xdr:rowOff>
    </xdr:from>
    <xdr:to>
      <xdr:col>2</xdr:col>
      <xdr:colOff>12700</xdr:colOff>
      <xdr:row>124</xdr:row>
      <xdr:rowOff>12700</xdr:rowOff>
    </xdr:to>
    <xdr:pic>
      <xdr:nvPicPr>
        <xdr:cNvPr id="123" name="Imagen 122">
          <a:extLst>
            <a:ext uri="{FF2B5EF4-FFF2-40B4-BE49-F238E27FC236}">
              <a16:creationId xmlns:a16="http://schemas.microsoft.com/office/drawing/2014/main" id="{352513FE-766C-7741-8088-6EB4BA96D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362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124</xdr:row>
      <xdr:rowOff>0</xdr:rowOff>
    </xdr:from>
    <xdr:to>
      <xdr:col>3</xdr:col>
      <xdr:colOff>203200</xdr:colOff>
      <xdr:row>125</xdr:row>
      <xdr:rowOff>12700</xdr:rowOff>
    </xdr:to>
    <xdr:pic>
      <xdr:nvPicPr>
        <xdr:cNvPr id="124" name="Imagen 123" descr="grupo3 actividad.pdf">
          <a:extLst>
            <a:ext uri="{FF2B5EF4-FFF2-40B4-BE49-F238E27FC236}">
              <a16:creationId xmlns:a16="http://schemas.microsoft.com/office/drawing/2014/main" id="{5C25C6F0-BBDA-9347-97D9-9C77CEDEA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362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444500</xdr:colOff>
      <xdr:row>129</xdr:row>
      <xdr:rowOff>63500</xdr:rowOff>
    </xdr:to>
    <xdr:pic>
      <xdr:nvPicPr>
        <xdr:cNvPr id="125" name="Imagen 124" descr="Imagen de ANDRE SEBASTIAN BARREDA GONZALES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23636B04-76CD-BB47-B159-71FE6D3462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193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127</xdr:row>
      <xdr:rowOff>0</xdr:rowOff>
    </xdr:from>
    <xdr:to>
      <xdr:col>2</xdr:col>
      <xdr:colOff>12700</xdr:colOff>
      <xdr:row>127</xdr:row>
      <xdr:rowOff>12700</xdr:rowOff>
    </xdr:to>
    <xdr:pic>
      <xdr:nvPicPr>
        <xdr:cNvPr id="126" name="Imagen 125">
          <a:extLst>
            <a:ext uri="{FF2B5EF4-FFF2-40B4-BE49-F238E27FC236}">
              <a16:creationId xmlns:a16="http://schemas.microsoft.com/office/drawing/2014/main" id="{706AAA8B-AD7E-F741-9D37-2FDE7F3B8B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419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127</xdr:row>
      <xdr:rowOff>0</xdr:rowOff>
    </xdr:from>
    <xdr:to>
      <xdr:col>3</xdr:col>
      <xdr:colOff>203200</xdr:colOff>
      <xdr:row>128</xdr:row>
      <xdr:rowOff>12700</xdr:rowOff>
    </xdr:to>
    <xdr:pic>
      <xdr:nvPicPr>
        <xdr:cNvPr id="127" name="Imagen 126" descr="Documento sin título (2).pdf">
          <a:extLst>
            <a:ext uri="{FF2B5EF4-FFF2-40B4-BE49-F238E27FC236}">
              <a16:creationId xmlns:a16="http://schemas.microsoft.com/office/drawing/2014/main" id="{2DAD255C-557B-4B48-B4C4-EA2F513AE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4193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444500</xdr:colOff>
      <xdr:row>132</xdr:row>
      <xdr:rowOff>63500</xdr:rowOff>
    </xdr:to>
    <xdr:pic>
      <xdr:nvPicPr>
        <xdr:cNvPr id="128" name="Imagen 127" descr="Imagen de YHAIR YHOMAR LEIVA CHUCUY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9317962-D794-2742-BFA7-B379F53F5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765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12700</xdr:colOff>
      <xdr:row>130</xdr:row>
      <xdr:rowOff>12700</xdr:rowOff>
    </xdr:to>
    <xdr:pic>
      <xdr:nvPicPr>
        <xdr:cNvPr id="129" name="Imagen 128">
          <a:extLst>
            <a:ext uri="{FF2B5EF4-FFF2-40B4-BE49-F238E27FC236}">
              <a16:creationId xmlns:a16="http://schemas.microsoft.com/office/drawing/2014/main" id="{06B2EAB6-CF21-504F-841E-D0E88BE7D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476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130</xdr:row>
      <xdr:rowOff>0</xdr:rowOff>
    </xdr:from>
    <xdr:to>
      <xdr:col>3</xdr:col>
      <xdr:colOff>203200</xdr:colOff>
      <xdr:row>131</xdr:row>
      <xdr:rowOff>12700</xdr:rowOff>
    </xdr:to>
    <xdr:pic>
      <xdr:nvPicPr>
        <xdr:cNvPr id="130" name="Imagen 129" descr="grupo3 actividad.pdf">
          <a:extLst>
            <a:ext uri="{FF2B5EF4-FFF2-40B4-BE49-F238E27FC236}">
              <a16:creationId xmlns:a16="http://schemas.microsoft.com/office/drawing/2014/main" id="{4CC75728-8CCB-B344-A8A3-33F1167F9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4765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444500</xdr:colOff>
      <xdr:row>135</xdr:row>
      <xdr:rowOff>63500</xdr:rowOff>
    </xdr:to>
    <xdr:pic>
      <xdr:nvPicPr>
        <xdr:cNvPr id="131" name="Imagen 130" descr="Imagen de MAURICIO JAVIER BERENGUEL OLIVARES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88FBAC8D-DE1C-D943-BD22-17EAE53FF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336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133</xdr:row>
      <xdr:rowOff>0</xdr:rowOff>
    </xdr:from>
    <xdr:to>
      <xdr:col>2</xdr:col>
      <xdr:colOff>12700</xdr:colOff>
      <xdr:row>133</xdr:row>
      <xdr:rowOff>12700</xdr:rowOff>
    </xdr:to>
    <xdr:pic>
      <xdr:nvPicPr>
        <xdr:cNvPr id="132" name="Imagen 131">
          <a:extLst>
            <a:ext uri="{FF2B5EF4-FFF2-40B4-BE49-F238E27FC236}">
              <a16:creationId xmlns:a16="http://schemas.microsoft.com/office/drawing/2014/main" id="{D8B6B2FE-09F8-5342-9D70-AA1127266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533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133</xdr:row>
      <xdr:rowOff>0</xdr:rowOff>
    </xdr:from>
    <xdr:to>
      <xdr:col>3</xdr:col>
      <xdr:colOff>203200</xdr:colOff>
      <xdr:row>134</xdr:row>
      <xdr:rowOff>12700</xdr:rowOff>
    </xdr:to>
    <xdr:pic>
      <xdr:nvPicPr>
        <xdr:cNvPr id="133" name="Imagen 132" descr="(Mauricio Berenguel) Grupo 5 al 8.pdf">
          <a:extLst>
            <a:ext uri="{FF2B5EF4-FFF2-40B4-BE49-F238E27FC236}">
              <a16:creationId xmlns:a16="http://schemas.microsoft.com/office/drawing/2014/main" id="{EB0926D7-86B1-884D-BA1D-8D2000683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5336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444500</xdr:colOff>
      <xdr:row>138</xdr:row>
      <xdr:rowOff>63500</xdr:rowOff>
    </xdr:to>
    <xdr:pic>
      <xdr:nvPicPr>
        <xdr:cNvPr id="134" name="Imagen 133" descr="Imagen de MILENE NICOLE DEL CARPIO ROJAS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4EA55A4B-D08E-5244-B301-F5D7D71151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908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136</xdr:row>
      <xdr:rowOff>0</xdr:rowOff>
    </xdr:from>
    <xdr:to>
      <xdr:col>2</xdr:col>
      <xdr:colOff>12700</xdr:colOff>
      <xdr:row>136</xdr:row>
      <xdr:rowOff>12700</xdr:rowOff>
    </xdr:to>
    <xdr:pic>
      <xdr:nvPicPr>
        <xdr:cNvPr id="135" name="Imagen 134">
          <a:extLst>
            <a:ext uri="{FF2B5EF4-FFF2-40B4-BE49-F238E27FC236}">
              <a16:creationId xmlns:a16="http://schemas.microsoft.com/office/drawing/2014/main" id="{0E748611-0DCB-BF4E-833E-4D1D98975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590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136</xdr:row>
      <xdr:rowOff>0</xdr:rowOff>
    </xdr:from>
    <xdr:to>
      <xdr:col>3</xdr:col>
      <xdr:colOff>203200</xdr:colOff>
      <xdr:row>137</xdr:row>
      <xdr:rowOff>12700</xdr:rowOff>
    </xdr:to>
    <xdr:pic>
      <xdr:nvPicPr>
        <xdr:cNvPr id="136" name="Imagen 135" descr="CONCLUSIONES grupo del 5 al 8.docx">
          <a:extLst>
            <a:ext uri="{FF2B5EF4-FFF2-40B4-BE49-F238E27FC236}">
              <a16:creationId xmlns:a16="http://schemas.microsoft.com/office/drawing/2014/main" id="{7FCA5D6A-A3DA-F648-8840-430FCC55B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590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444500</xdr:colOff>
      <xdr:row>141</xdr:row>
      <xdr:rowOff>63500</xdr:rowOff>
    </xdr:to>
    <xdr:pic>
      <xdr:nvPicPr>
        <xdr:cNvPr id="137" name="Imagen 136" descr="Imagen de ALESSIO GONZALEZ POLAR AMPUERO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2E49C3EC-C052-2443-B6E8-E4038D0243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479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139</xdr:row>
      <xdr:rowOff>0</xdr:rowOff>
    </xdr:from>
    <xdr:to>
      <xdr:col>2</xdr:col>
      <xdr:colOff>12700</xdr:colOff>
      <xdr:row>139</xdr:row>
      <xdr:rowOff>12700</xdr:rowOff>
    </xdr:to>
    <xdr:pic>
      <xdr:nvPicPr>
        <xdr:cNvPr id="138" name="Imagen 137">
          <a:extLst>
            <a:ext uri="{FF2B5EF4-FFF2-40B4-BE49-F238E27FC236}">
              <a16:creationId xmlns:a16="http://schemas.microsoft.com/office/drawing/2014/main" id="{6234E177-1C4D-3547-BCEE-AC96EE3F7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6479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139</xdr:row>
      <xdr:rowOff>0</xdr:rowOff>
    </xdr:from>
    <xdr:to>
      <xdr:col>3</xdr:col>
      <xdr:colOff>203200</xdr:colOff>
      <xdr:row>140</xdr:row>
      <xdr:rowOff>12700</xdr:rowOff>
    </xdr:to>
    <xdr:pic>
      <xdr:nvPicPr>
        <xdr:cNvPr id="139" name="Imagen 138" descr="RESPUESTAS DE LA LECTURA resumen alessio Gonzalez Polar Ampuero.docx">
          <a:extLst>
            <a:ext uri="{FF2B5EF4-FFF2-40B4-BE49-F238E27FC236}">
              <a16:creationId xmlns:a16="http://schemas.microsoft.com/office/drawing/2014/main" id="{542A79C1-8306-EE4D-8623-249D36B5C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6479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444500</xdr:colOff>
      <xdr:row>144</xdr:row>
      <xdr:rowOff>63500</xdr:rowOff>
    </xdr:to>
    <xdr:pic>
      <xdr:nvPicPr>
        <xdr:cNvPr id="140" name="Imagen 139" descr="Imagen de JOSSE MANUEL ORMACHEA CAYLLAHUA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26AA81F2-0007-1E4E-A652-891FA8EA2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051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142</xdr:row>
      <xdr:rowOff>0</xdr:rowOff>
    </xdr:from>
    <xdr:to>
      <xdr:col>2</xdr:col>
      <xdr:colOff>12700</xdr:colOff>
      <xdr:row>142</xdr:row>
      <xdr:rowOff>12700</xdr:rowOff>
    </xdr:to>
    <xdr:pic>
      <xdr:nvPicPr>
        <xdr:cNvPr id="141" name="Imagen 140">
          <a:extLst>
            <a:ext uri="{FF2B5EF4-FFF2-40B4-BE49-F238E27FC236}">
              <a16:creationId xmlns:a16="http://schemas.microsoft.com/office/drawing/2014/main" id="{6828B723-C934-964A-B0FC-C78948703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705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142</xdr:row>
      <xdr:rowOff>0</xdr:rowOff>
    </xdr:from>
    <xdr:to>
      <xdr:col>3</xdr:col>
      <xdr:colOff>203200</xdr:colOff>
      <xdr:row>143</xdr:row>
      <xdr:rowOff>12700</xdr:rowOff>
    </xdr:to>
    <xdr:pic>
      <xdr:nvPicPr>
        <xdr:cNvPr id="142" name="Imagen 141" descr="trabajo de las palabras (1).pdf">
          <a:extLst>
            <a:ext uri="{FF2B5EF4-FFF2-40B4-BE49-F238E27FC236}">
              <a16:creationId xmlns:a16="http://schemas.microsoft.com/office/drawing/2014/main" id="{7579F2E7-A25F-E446-948D-E70CCB716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7051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444500</xdr:colOff>
      <xdr:row>147</xdr:row>
      <xdr:rowOff>63500</xdr:rowOff>
    </xdr:to>
    <xdr:pic>
      <xdr:nvPicPr>
        <xdr:cNvPr id="143" name="Imagen 142" descr="Imagen de NICOLL STHEFFANY SOTO SANA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A664ABC4-3927-F342-9E8A-6ECDEFCF7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622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12700</xdr:colOff>
      <xdr:row>145</xdr:row>
      <xdr:rowOff>12700</xdr:rowOff>
    </xdr:to>
    <xdr:pic>
      <xdr:nvPicPr>
        <xdr:cNvPr id="144" name="Imagen 143">
          <a:extLst>
            <a:ext uri="{FF2B5EF4-FFF2-40B4-BE49-F238E27FC236}">
              <a16:creationId xmlns:a16="http://schemas.microsoft.com/office/drawing/2014/main" id="{693A9C8E-BB33-584F-B7DF-DFFF61853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762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145</xdr:row>
      <xdr:rowOff>0</xdr:rowOff>
    </xdr:from>
    <xdr:to>
      <xdr:col>3</xdr:col>
      <xdr:colOff>203200</xdr:colOff>
      <xdr:row>146</xdr:row>
      <xdr:rowOff>12700</xdr:rowOff>
    </xdr:to>
    <xdr:pic>
      <xdr:nvPicPr>
        <xdr:cNvPr id="145" name="Imagen 144" descr="trabajo de las palabras.pdf">
          <a:extLst>
            <a:ext uri="{FF2B5EF4-FFF2-40B4-BE49-F238E27FC236}">
              <a16:creationId xmlns:a16="http://schemas.microsoft.com/office/drawing/2014/main" id="{EF1DE29F-7783-4C4D-92A7-001E37B43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7622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444500</xdr:colOff>
      <xdr:row>150</xdr:row>
      <xdr:rowOff>63500</xdr:rowOff>
    </xdr:to>
    <xdr:pic>
      <xdr:nvPicPr>
        <xdr:cNvPr id="146" name="Imagen 145" descr="Imagen de ADRIAN MANUEL BERLANGA SALAS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E114C3FA-F18D-E847-B0F6-10FA162C4D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194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148</xdr:row>
      <xdr:rowOff>0</xdr:rowOff>
    </xdr:from>
    <xdr:to>
      <xdr:col>2</xdr:col>
      <xdr:colOff>12700</xdr:colOff>
      <xdr:row>148</xdr:row>
      <xdr:rowOff>12700</xdr:rowOff>
    </xdr:to>
    <xdr:pic>
      <xdr:nvPicPr>
        <xdr:cNvPr id="147" name="Imagen 146">
          <a:extLst>
            <a:ext uri="{FF2B5EF4-FFF2-40B4-BE49-F238E27FC236}">
              <a16:creationId xmlns:a16="http://schemas.microsoft.com/office/drawing/2014/main" id="{C061FF72-E10E-4F4C-8CC7-9D3571624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819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148</xdr:row>
      <xdr:rowOff>0</xdr:rowOff>
    </xdr:from>
    <xdr:to>
      <xdr:col>3</xdr:col>
      <xdr:colOff>203200</xdr:colOff>
      <xdr:row>149</xdr:row>
      <xdr:rowOff>12700</xdr:rowOff>
    </xdr:to>
    <xdr:pic>
      <xdr:nvPicPr>
        <xdr:cNvPr id="148" name="Imagen 147" descr="Conclusiones.pdf">
          <a:extLst>
            <a:ext uri="{FF2B5EF4-FFF2-40B4-BE49-F238E27FC236}">
              <a16:creationId xmlns:a16="http://schemas.microsoft.com/office/drawing/2014/main" id="{E68CE9DF-C6B2-A741-8FF9-5F518C8D7F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819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444500</xdr:colOff>
      <xdr:row>153</xdr:row>
      <xdr:rowOff>63500</xdr:rowOff>
    </xdr:to>
    <xdr:pic>
      <xdr:nvPicPr>
        <xdr:cNvPr id="149" name="Imagen 148" descr="Imagen de FREDY ALEXANDER MAMANI ZARATE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48BC079A-5A39-294A-9F47-FFAEEF3F8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765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12700</xdr:colOff>
      <xdr:row>151</xdr:row>
      <xdr:rowOff>12700</xdr:rowOff>
    </xdr:to>
    <xdr:pic>
      <xdr:nvPicPr>
        <xdr:cNvPr id="150" name="Imagen 149">
          <a:extLst>
            <a:ext uri="{FF2B5EF4-FFF2-40B4-BE49-F238E27FC236}">
              <a16:creationId xmlns:a16="http://schemas.microsoft.com/office/drawing/2014/main" id="{FF29FE72-74A2-044B-8174-89FA4D64C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876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151</xdr:row>
      <xdr:rowOff>0</xdr:rowOff>
    </xdr:from>
    <xdr:to>
      <xdr:col>3</xdr:col>
      <xdr:colOff>203200</xdr:colOff>
      <xdr:row>152</xdr:row>
      <xdr:rowOff>12700</xdr:rowOff>
    </xdr:to>
    <xdr:pic>
      <xdr:nvPicPr>
        <xdr:cNvPr id="151" name="Imagen 150" descr="Conclusiones Subgrupo 03 - S03-P01-Grupo 01.pdf">
          <a:extLst>
            <a:ext uri="{FF2B5EF4-FFF2-40B4-BE49-F238E27FC236}">
              <a16:creationId xmlns:a16="http://schemas.microsoft.com/office/drawing/2014/main" id="{15FA4168-3F0B-E946-B8D4-00EDE1A4B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8765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444500</xdr:colOff>
      <xdr:row>156</xdr:row>
      <xdr:rowOff>63500</xdr:rowOff>
    </xdr:to>
    <xdr:pic>
      <xdr:nvPicPr>
        <xdr:cNvPr id="152" name="Imagen 151" descr="Imagen de DIEGO SMITH VELARDE LIM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DCE2918F-93C2-7149-B476-9B7C8AEA9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337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12700</xdr:colOff>
      <xdr:row>154</xdr:row>
      <xdr:rowOff>12700</xdr:rowOff>
    </xdr:to>
    <xdr:pic>
      <xdr:nvPicPr>
        <xdr:cNvPr id="153" name="Imagen 152">
          <a:extLst>
            <a:ext uri="{FF2B5EF4-FFF2-40B4-BE49-F238E27FC236}">
              <a16:creationId xmlns:a16="http://schemas.microsoft.com/office/drawing/2014/main" id="{EA3B9450-18D5-5F43-ACAC-67F9AD3C0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933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154</xdr:row>
      <xdr:rowOff>0</xdr:rowOff>
    </xdr:from>
    <xdr:to>
      <xdr:col>3</xdr:col>
      <xdr:colOff>203200</xdr:colOff>
      <xdr:row>155</xdr:row>
      <xdr:rowOff>12700</xdr:rowOff>
    </xdr:to>
    <xdr:pic>
      <xdr:nvPicPr>
        <xdr:cNvPr id="154" name="Imagen 153" descr="GRUPO 02 SESION 3.pdf">
          <a:extLst>
            <a:ext uri="{FF2B5EF4-FFF2-40B4-BE49-F238E27FC236}">
              <a16:creationId xmlns:a16="http://schemas.microsoft.com/office/drawing/2014/main" id="{8605D2D2-B9A8-6F40-8FC4-A3CD06455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9337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444500</xdr:colOff>
      <xdr:row>159</xdr:row>
      <xdr:rowOff>63500</xdr:rowOff>
    </xdr:to>
    <xdr:pic>
      <xdr:nvPicPr>
        <xdr:cNvPr id="155" name="Imagen 154" descr="Imagen de MAYCOL YANELL ALCCA RODRIGUEZ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2D1E779F-F034-2749-A38C-530A134FB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908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157</xdr:row>
      <xdr:rowOff>0</xdr:rowOff>
    </xdr:from>
    <xdr:to>
      <xdr:col>2</xdr:col>
      <xdr:colOff>12700</xdr:colOff>
      <xdr:row>157</xdr:row>
      <xdr:rowOff>12700</xdr:rowOff>
    </xdr:to>
    <xdr:pic>
      <xdr:nvPicPr>
        <xdr:cNvPr id="156" name="Imagen 155">
          <a:extLst>
            <a:ext uri="{FF2B5EF4-FFF2-40B4-BE49-F238E27FC236}">
              <a16:creationId xmlns:a16="http://schemas.microsoft.com/office/drawing/2014/main" id="{BC9E08AF-9A6C-2041-B2E7-1D878F5CB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990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157</xdr:row>
      <xdr:rowOff>0</xdr:rowOff>
    </xdr:from>
    <xdr:to>
      <xdr:col>3</xdr:col>
      <xdr:colOff>203200</xdr:colOff>
      <xdr:row>158</xdr:row>
      <xdr:rowOff>12700</xdr:rowOff>
    </xdr:to>
    <xdr:pic>
      <xdr:nvPicPr>
        <xdr:cNvPr id="157" name="Imagen 156" descr="IISI-P1-A1-G1-Alcca-2020-2.pdf">
          <a:extLst>
            <a:ext uri="{FF2B5EF4-FFF2-40B4-BE49-F238E27FC236}">
              <a16:creationId xmlns:a16="http://schemas.microsoft.com/office/drawing/2014/main" id="{599600F9-2C76-F241-954E-27D20C7C3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9908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444500</xdr:colOff>
      <xdr:row>162</xdr:row>
      <xdr:rowOff>63500</xdr:rowOff>
    </xdr:to>
    <xdr:pic>
      <xdr:nvPicPr>
        <xdr:cNvPr id="158" name="Imagen 157" descr="Imagen de ANDERSON XAVIER HUAMAN VALENCIA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730B1C1F-D12B-284A-9671-65EDC836A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480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160</xdr:row>
      <xdr:rowOff>0</xdr:rowOff>
    </xdr:from>
    <xdr:to>
      <xdr:col>2</xdr:col>
      <xdr:colOff>12700</xdr:colOff>
      <xdr:row>160</xdr:row>
      <xdr:rowOff>12700</xdr:rowOff>
    </xdr:to>
    <xdr:pic>
      <xdr:nvPicPr>
        <xdr:cNvPr id="159" name="Imagen 158">
          <a:extLst>
            <a:ext uri="{FF2B5EF4-FFF2-40B4-BE49-F238E27FC236}">
              <a16:creationId xmlns:a16="http://schemas.microsoft.com/office/drawing/2014/main" id="{E5D344A3-C8EE-F245-B7FF-C5A9A60143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048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160</xdr:row>
      <xdr:rowOff>0</xdr:rowOff>
    </xdr:from>
    <xdr:to>
      <xdr:col>3</xdr:col>
      <xdr:colOff>203200</xdr:colOff>
      <xdr:row>161</xdr:row>
      <xdr:rowOff>12700</xdr:rowOff>
    </xdr:to>
    <xdr:pic>
      <xdr:nvPicPr>
        <xdr:cNvPr id="160" name="Imagen 159" descr="Conclusiones Subgrupo 03 - S03-P01-Grupo 01.pdf">
          <a:extLst>
            <a:ext uri="{FF2B5EF4-FFF2-40B4-BE49-F238E27FC236}">
              <a16:creationId xmlns:a16="http://schemas.microsoft.com/office/drawing/2014/main" id="{8D26A29D-BBCE-F14C-8DE7-6B959C98F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048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444500</xdr:colOff>
      <xdr:row>165</xdr:row>
      <xdr:rowOff>63500</xdr:rowOff>
    </xdr:to>
    <xdr:pic>
      <xdr:nvPicPr>
        <xdr:cNvPr id="161" name="Imagen 160" descr="Imagen de JOSEPH FERNANDO ORDOÑEZ ARRAT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761C1593-E789-4B4D-A473-F4CF057C2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1051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12700</xdr:colOff>
      <xdr:row>163</xdr:row>
      <xdr:rowOff>12700</xdr:rowOff>
    </xdr:to>
    <xdr:pic>
      <xdr:nvPicPr>
        <xdr:cNvPr id="162" name="Imagen 161">
          <a:extLst>
            <a:ext uri="{FF2B5EF4-FFF2-40B4-BE49-F238E27FC236}">
              <a16:creationId xmlns:a16="http://schemas.microsoft.com/office/drawing/2014/main" id="{B7145E0D-EF54-9543-AB22-211E1B6A0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105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163</xdr:row>
      <xdr:rowOff>0</xdr:rowOff>
    </xdr:from>
    <xdr:to>
      <xdr:col>3</xdr:col>
      <xdr:colOff>203200</xdr:colOff>
      <xdr:row>164</xdr:row>
      <xdr:rowOff>12700</xdr:rowOff>
    </xdr:to>
    <xdr:pic>
      <xdr:nvPicPr>
        <xdr:cNvPr id="163" name="Imagen 162" descr="Conclusiones Subgrupo 03 - S03-P01-Grupo 01.pdf">
          <a:extLst>
            <a:ext uri="{FF2B5EF4-FFF2-40B4-BE49-F238E27FC236}">
              <a16:creationId xmlns:a16="http://schemas.microsoft.com/office/drawing/2014/main" id="{32AB219E-C352-4340-8445-310DD54FA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1051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444500</xdr:colOff>
      <xdr:row>168</xdr:row>
      <xdr:rowOff>63500</xdr:rowOff>
    </xdr:to>
    <xdr:pic>
      <xdr:nvPicPr>
        <xdr:cNvPr id="164" name="Imagen 163" descr="Imagen de GUSTAVO ALONSO LIÑAN SALINAS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C4F26354-8156-944C-BA23-B50FD37CE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1623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12700</xdr:colOff>
      <xdr:row>166</xdr:row>
      <xdr:rowOff>12700</xdr:rowOff>
    </xdr:to>
    <xdr:pic>
      <xdr:nvPicPr>
        <xdr:cNvPr id="165" name="Imagen 164">
          <a:extLst>
            <a:ext uri="{FF2B5EF4-FFF2-40B4-BE49-F238E27FC236}">
              <a16:creationId xmlns:a16="http://schemas.microsoft.com/office/drawing/2014/main" id="{D941B71B-1E24-9447-A692-1EFEC0392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162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166</xdr:row>
      <xdr:rowOff>0</xdr:rowOff>
    </xdr:from>
    <xdr:to>
      <xdr:col>3</xdr:col>
      <xdr:colOff>203200</xdr:colOff>
      <xdr:row>167</xdr:row>
      <xdr:rowOff>12700</xdr:rowOff>
    </xdr:to>
    <xdr:pic>
      <xdr:nvPicPr>
        <xdr:cNvPr id="166" name="Imagen 165" descr="Conclusiones Subgrupo 03.pdf">
          <a:extLst>
            <a:ext uri="{FF2B5EF4-FFF2-40B4-BE49-F238E27FC236}">
              <a16:creationId xmlns:a16="http://schemas.microsoft.com/office/drawing/2014/main" id="{24CB3131-C4FF-3B4F-9838-38D8B575D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1623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444500</xdr:colOff>
      <xdr:row>171</xdr:row>
      <xdr:rowOff>63500</xdr:rowOff>
    </xdr:to>
    <xdr:pic>
      <xdr:nvPicPr>
        <xdr:cNvPr id="167" name="Imagen 166" descr="Imagen de NADIA YUNORVI CHAVEZ SALAS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FB7439D0-4FD0-F84B-8C2A-85B0D2106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2194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12700</xdr:colOff>
      <xdr:row>169</xdr:row>
      <xdr:rowOff>12700</xdr:rowOff>
    </xdr:to>
    <xdr:pic>
      <xdr:nvPicPr>
        <xdr:cNvPr id="168" name="Imagen 167">
          <a:extLst>
            <a:ext uri="{FF2B5EF4-FFF2-40B4-BE49-F238E27FC236}">
              <a16:creationId xmlns:a16="http://schemas.microsoft.com/office/drawing/2014/main" id="{87009CD1-747A-4547-AD8E-EBED01528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219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169</xdr:row>
      <xdr:rowOff>0</xdr:rowOff>
    </xdr:from>
    <xdr:to>
      <xdr:col>3</xdr:col>
      <xdr:colOff>203200</xdr:colOff>
      <xdr:row>170</xdr:row>
      <xdr:rowOff>12700</xdr:rowOff>
    </xdr:to>
    <xdr:pic>
      <xdr:nvPicPr>
        <xdr:cNvPr id="169" name="Imagen 168" descr="GRUPO 02 (05_09) SESION 3.pdf">
          <a:extLst>
            <a:ext uri="{FF2B5EF4-FFF2-40B4-BE49-F238E27FC236}">
              <a16:creationId xmlns:a16="http://schemas.microsoft.com/office/drawing/2014/main" id="{9629C4B0-A649-C444-BB79-A6923229D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2194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444500</xdr:colOff>
      <xdr:row>174</xdr:row>
      <xdr:rowOff>63500</xdr:rowOff>
    </xdr:to>
    <xdr:pic>
      <xdr:nvPicPr>
        <xdr:cNvPr id="170" name="Imagen 169" descr="Imagen de TATYANA MYKAELA CHAVEZ BARRIOS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478EF02-28A3-6843-8896-EAA06B81D1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2766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12700</xdr:colOff>
      <xdr:row>172</xdr:row>
      <xdr:rowOff>12700</xdr:rowOff>
    </xdr:to>
    <xdr:pic>
      <xdr:nvPicPr>
        <xdr:cNvPr id="171" name="Imagen 170">
          <a:extLst>
            <a:ext uri="{FF2B5EF4-FFF2-40B4-BE49-F238E27FC236}">
              <a16:creationId xmlns:a16="http://schemas.microsoft.com/office/drawing/2014/main" id="{D04C630C-CE43-F245-BE1A-01300CC56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2766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203200</xdr:colOff>
      <xdr:row>173</xdr:row>
      <xdr:rowOff>12700</xdr:rowOff>
    </xdr:to>
    <xdr:pic>
      <xdr:nvPicPr>
        <xdr:cNvPr id="172" name="Imagen 171" descr="GRUPO 02 SESION 3.pdf">
          <a:extLst>
            <a:ext uri="{FF2B5EF4-FFF2-40B4-BE49-F238E27FC236}">
              <a16:creationId xmlns:a16="http://schemas.microsoft.com/office/drawing/2014/main" id="{3CADB852-7F18-904D-8B29-15696B025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276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444500</xdr:colOff>
      <xdr:row>177</xdr:row>
      <xdr:rowOff>63500</xdr:rowOff>
    </xdr:to>
    <xdr:pic>
      <xdr:nvPicPr>
        <xdr:cNvPr id="173" name="Imagen 172" descr="Imagen de LEONARDO JESÚS AMADO DURAND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AE47B113-F6D8-E647-B005-523255D9D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3337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12700</xdr:colOff>
      <xdr:row>175</xdr:row>
      <xdr:rowOff>12700</xdr:rowOff>
    </xdr:to>
    <xdr:pic>
      <xdr:nvPicPr>
        <xdr:cNvPr id="174" name="Imagen 173">
          <a:extLst>
            <a:ext uri="{FF2B5EF4-FFF2-40B4-BE49-F238E27FC236}">
              <a16:creationId xmlns:a16="http://schemas.microsoft.com/office/drawing/2014/main" id="{AD2CCE09-8CA9-E94E-8914-664FB222C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333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175</xdr:row>
      <xdr:rowOff>0</xdr:rowOff>
    </xdr:from>
    <xdr:to>
      <xdr:col>3</xdr:col>
      <xdr:colOff>203200</xdr:colOff>
      <xdr:row>176</xdr:row>
      <xdr:rowOff>12700</xdr:rowOff>
    </xdr:to>
    <xdr:pic>
      <xdr:nvPicPr>
        <xdr:cNvPr id="175" name="Imagen 174" descr="Conclusiones S03-P01 - Grupo 1 Subgrupo 1-4.pdf">
          <a:extLst>
            <a:ext uri="{FF2B5EF4-FFF2-40B4-BE49-F238E27FC236}">
              <a16:creationId xmlns:a16="http://schemas.microsoft.com/office/drawing/2014/main" id="{739603F6-4931-F04D-84EA-872861BE4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3337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444500</xdr:colOff>
      <xdr:row>180</xdr:row>
      <xdr:rowOff>63500</xdr:rowOff>
    </xdr:to>
    <xdr:pic>
      <xdr:nvPicPr>
        <xdr:cNvPr id="176" name="Imagen 175" descr="Imagen de GIANELLA NAHOMI ALVAREZ TINAJEROS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1C4C3980-DDFC-344E-91F2-B4C36E192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3909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12700</xdr:colOff>
      <xdr:row>178</xdr:row>
      <xdr:rowOff>12700</xdr:rowOff>
    </xdr:to>
    <xdr:pic>
      <xdr:nvPicPr>
        <xdr:cNvPr id="177" name="Imagen 176">
          <a:extLst>
            <a:ext uri="{FF2B5EF4-FFF2-40B4-BE49-F238E27FC236}">
              <a16:creationId xmlns:a16="http://schemas.microsoft.com/office/drawing/2014/main" id="{CA4AFFB7-EB7F-684E-8D18-932836871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390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178</xdr:row>
      <xdr:rowOff>0</xdr:rowOff>
    </xdr:from>
    <xdr:to>
      <xdr:col>3</xdr:col>
      <xdr:colOff>203200</xdr:colOff>
      <xdr:row>179</xdr:row>
      <xdr:rowOff>12700</xdr:rowOff>
    </xdr:to>
    <xdr:pic>
      <xdr:nvPicPr>
        <xdr:cNvPr id="178" name="Imagen 177" descr="Conclusiones S03-P01 - Grupo 1 Subgrupo 1-4.pdf">
          <a:extLst>
            <a:ext uri="{FF2B5EF4-FFF2-40B4-BE49-F238E27FC236}">
              <a16:creationId xmlns:a16="http://schemas.microsoft.com/office/drawing/2014/main" id="{002F5DB7-0C7E-E146-9695-224968E7C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390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444500</xdr:colOff>
      <xdr:row>183</xdr:row>
      <xdr:rowOff>63500</xdr:rowOff>
    </xdr:to>
    <xdr:pic>
      <xdr:nvPicPr>
        <xdr:cNvPr id="179" name="Imagen 178" descr="Imagen de NILVER ADOLFO CONDORI HOLGADO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3A5926B1-83A6-EC47-93AF-6B7CC6672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480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12700</xdr:colOff>
      <xdr:row>181</xdr:row>
      <xdr:rowOff>12700</xdr:rowOff>
    </xdr:to>
    <xdr:pic>
      <xdr:nvPicPr>
        <xdr:cNvPr id="180" name="Imagen 179">
          <a:extLst>
            <a:ext uri="{FF2B5EF4-FFF2-40B4-BE49-F238E27FC236}">
              <a16:creationId xmlns:a16="http://schemas.microsoft.com/office/drawing/2014/main" id="{C45326D6-0F2C-484D-A310-A1513B0FA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4480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203200</xdr:colOff>
      <xdr:row>182</xdr:row>
      <xdr:rowOff>12700</xdr:rowOff>
    </xdr:to>
    <xdr:pic>
      <xdr:nvPicPr>
        <xdr:cNvPr id="181" name="Imagen 180" descr="GRUPO 02 SESION 3.pdf">
          <a:extLst>
            <a:ext uri="{FF2B5EF4-FFF2-40B4-BE49-F238E27FC236}">
              <a16:creationId xmlns:a16="http://schemas.microsoft.com/office/drawing/2014/main" id="{90E0CE4D-F692-334E-BEB0-A3539C6EC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4480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444500</xdr:colOff>
      <xdr:row>186</xdr:row>
      <xdr:rowOff>63500</xdr:rowOff>
    </xdr:to>
    <xdr:pic>
      <xdr:nvPicPr>
        <xdr:cNvPr id="182" name="Imagen 181" descr="Imagen de SEBASTIAN MANUEL CERVANTES PINTO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AAE06BF2-FFB7-8640-862A-47BD9817B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5052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12700</xdr:colOff>
      <xdr:row>184</xdr:row>
      <xdr:rowOff>12700</xdr:rowOff>
    </xdr:to>
    <xdr:pic>
      <xdr:nvPicPr>
        <xdr:cNvPr id="183" name="Imagen 182">
          <a:extLst>
            <a:ext uri="{FF2B5EF4-FFF2-40B4-BE49-F238E27FC236}">
              <a16:creationId xmlns:a16="http://schemas.microsoft.com/office/drawing/2014/main" id="{6F121169-20F0-EF41-8F51-C3C2A5C38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505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184</xdr:row>
      <xdr:rowOff>0</xdr:rowOff>
    </xdr:from>
    <xdr:to>
      <xdr:col>3</xdr:col>
      <xdr:colOff>203200</xdr:colOff>
      <xdr:row>185</xdr:row>
      <xdr:rowOff>12700</xdr:rowOff>
    </xdr:to>
    <xdr:pic>
      <xdr:nvPicPr>
        <xdr:cNvPr id="184" name="Imagen 183" descr="Practica IISI-P3-A1-G2-CERVANTES-2020-1.pdf">
          <a:extLst>
            <a:ext uri="{FF2B5EF4-FFF2-40B4-BE49-F238E27FC236}">
              <a16:creationId xmlns:a16="http://schemas.microsoft.com/office/drawing/2014/main" id="{3C851FEA-BC2D-E744-B4A3-0048A74741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505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444500</xdr:colOff>
      <xdr:row>189</xdr:row>
      <xdr:rowOff>63500</xdr:rowOff>
    </xdr:to>
    <xdr:pic>
      <xdr:nvPicPr>
        <xdr:cNvPr id="185" name="Imagen 184" descr="Imagen de PABLO CESAR VELARDE CONDO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E74EB0E0-6300-3B42-AF81-00A54B572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5623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12700</xdr:colOff>
      <xdr:row>187</xdr:row>
      <xdr:rowOff>12700</xdr:rowOff>
    </xdr:to>
    <xdr:pic>
      <xdr:nvPicPr>
        <xdr:cNvPr id="186" name="Imagen 185">
          <a:extLst>
            <a:ext uri="{FF2B5EF4-FFF2-40B4-BE49-F238E27FC236}">
              <a16:creationId xmlns:a16="http://schemas.microsoft.com/office/drawing/2014/main" id="{D2888EAB-2FFC-2A43-89A9-2F57A839E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562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187</xdr:row>
      <xdr:rowOff>0</xdr:rowOff>
    </xdr:from>
    <xdr:to>
      <xdr:col>3</xdr:col>
      <xdr:colOff>203200</xdr:colOff>
      <xdr:row>188</xdr:row>
      <xdr:rowOff>12700</xdr:rowOff>
    </xdr:to>
    <xdr:pic>
      <xdr:nvPicPr>
        <xdr:cNvPr id="187" name="Imagen 186" descr="IISI-S03-P01-2020-1.pdf">
          <a:extLst>
            <a:ext uri="{FF2B5EF4-FFF2-40B4-BE49-F238E27FC236}">
              <a16:creationId xmlns:a16="http://schemas.microsoft.com/office/drawing/2014/main" id="{F939B77B-A700-FF4E-A9C1-4134F1A59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5623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444500</xdr:colOff>
      <xdr:row>192</xdr:row>
      <xdr:rowOff>63500</xdr:rowOff>
    </xdr:to>
    <xdr:pic>
      <xdr:nvPicPr>
        <xdr:cNvPr id="188" name="Imagen 187" descr="Imagen de DIEGO SEMINARIO ESPINOZA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3C3D491D-75BC-D34B-A36F-EB69D0471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6195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12700</xdr:colOff>
      <xdr:row>190</xdr:row>
      <xdr:rowOff>12700</xdr:rowOff>
    </xdr:to>
    <xdr:pic>
      <xdr:nvPicPr>
        <xdr:cNvPr id="189" name="Imagen 188">
          <a:extLst>
            <a:ext uri="{FF2B5EF4-FFF2-40B4-BE49-F238E27FC236}">
              <a16:creationId xmlns:a16="http://schemas.microsoft.com/office/drawing/2014/main" id="{34F3DE05-C8B7-EB4F-A4A8-26A160F22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619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190</xdr:row>
      <xdr:rowOff>0</xdr:rowOff>
    </xdr:from>
    <xdr:to>
      <xdr:col>3</xdr:col>
      <xdr:colOff>203200</xdr:colOff>
      <xdr:row>191</xdr:row>
      <xdr:rowOff>12700</xdr:rowOff>
    </xdr:to>
    <xdr:pic>
      <xdr:nvPicPr>
        <xdr:cNvPr id="190" name="Imagen 189" descr="IISI-S03-P01-2020-1.pdf">
          <a:extLst>
            <a:ext uri="{FF2B5EF4-FFF2-40B4-BE49-F238E27FC236}">
              <a16:creationId xmlns:a16="http://schemas.microsoft.com/office/drawing/2014/main" id="{9D6AA4E4-E7E2-0248-801C-B1627A6DC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6195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444500</xdr:colOff>
      <xdr:row>195</xdr:row>
      <xdr:rowOff>63500</xdr:rowOff>
    </xdr:to>
    <xdr:pic>
      <xdr:nvPicPr>
        <xdr:cNvPr id="191" name="Imagen 190" descr="Imagen de WILMAR ARMANDO PAREDES ROMERO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F391B889-94CA-5B42-8035-27C5F26B91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6766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193</xdr:row>
      <xdr:rowOff>0</xdr:rowOff>
    </xdr:from>
    <xdr:to>
      <xdr:col>2</xdr:col>
      <xdr:colOff>12700</xdr:colOff>
      <xdr:row>193</xdr:row>
      <xdr:rowOff>12700</xdr:rowOff>
    </xdr:to>
    <xdr:pic>
      <xdr:nvPicPr>
        <xdr:cNvPr id="192" name="Imagen 191">
          <a:extLst>
            <a:ext uri="{FF2B5EF4-FFF2-40B4-BE49-F238E27FC236}">
              <a16:creationId xmlns:a16="http://schemas.microsoft.com/office/drawing/2014/main" id="{4688CFEE-EA2D-0344-977A-E55FA358B2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676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193</xdr:row>
      <xdr:rowOff>0</xdr:rowOff>
    </xdr:from>
    <xdr:to>
      <xdr:col>3</xdr:col>
      <xdr:colOff>203200</xdr:colOff>
      <xdr:row>194</xdr:row>
      <xdr:rowOff>12700</xdr:rowOff>
    </xdr:to>
    <xdr:pic>
      <xdr:nvPicPr>
        <xdr:cNvPr id="193" name="Imagen 192" descr="IISI-S03-P01-2020-1.pdf">
          <a:extLst>
            <a:ext uri="{FF2B5EF4-FFF2-40B4-BE49-F238E27FC236}">
              <a16:creationId xmlns:a16="http://schemas.microsoft.com/office/drawing/2014/main" id="{A40BABA7-B7A0-7044-8FD1-45B31065E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6766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444500</xdr:colOff>
      <xdr:row>198</xdr:row>
      <xdr:rowOff>63500</xdr:rowOff>
    </xdr:to>
    <xdr:pic>
      <xdr:nvPicPr>
        <xdr:cNvPr id="194" name="Imagen 193" descr="Imagen de DAVID NYLSON PARDO LUQUE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B4A7BE0C-5579-0C4E-9FD9-A8243AC95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7338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12700</xdr:colOff>
      <xdr:row>196</xdr:row>
      <xdr:rowOff>12700</xdr:rowOff>
    </xdr:to>
    <xdr:pic>
      <xdr:nvPicPr>
        <xdr:cNvPr id="195" name="Imagen 194">
          <a:extLst>
            <a:ext uri="{FF2B5EF4-FFF2-40B4-BE49-F238E27FC236}">
              <a16:creationId xmlns:a16="http://schemas.microsoft.com/office/drawing/2014/main" id="{C10BB5EB-083D-2A49-94B1-0AEF89BC7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733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196</xdr:row>
      <xdr:rowOff>0</xdr:rowOff>
    </xdr:from>
    <xdr:to>
      <xdr:col>3</xdr:col>
      <xdr:colOff>203200</xdr:colOff>
      <xdr:row>197</xdr:row>
      <xdr:rowOff>12700</xdr:rowOff>
    </xdr:to>
    <xdr:pic>
      <xdr:nvPicPr>
        <xdr:cNvPr id="196" name="Imagen 195" descr="Documento (1).docx">
          <a:extLst>
            <a:ext uri="{FF2B5EF4-FFF2-40B4-BE49-F238E27FC236}">
              <a16:creationId xmlns:a16="http://schemas.microsoft.com/office/drawing/2014/main" id="{1E23B1DD-94CE-9E43-8F92-6199E3251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733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444500</xdr:colOff>
      <xdr:row>201</xdr:row>
      <xdr:rowOff>63500</xdr:rowOff>
    </xdr:to>
    <xdr:pic>
      <xdr:nvPicPr>
        <xdr:cNvPr id="197" name="Imagen 196" descr="Imagen de CARLOS ROSAS MAMANI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AB5D9258-89CD-074A-9B24-6133AFBFC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7909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12700</xdr:colOff>
      <xdr:row>199</xdr:row>
      <xdr:rowOff>12700</xdr:rowOff>
    </xdr:to>
    <xdr:pic>
      <xdr:nvPicPr>
        <xdr:cNvPr id="198" name="Imagen 197">
          <a:extLst>
            <a:ext uri="{FF2B5EF4-FFF2-40B4-BE49-F238E27FC236}">
              <a16:creationId xmlns:a16="http://schemas.microsoft.com/office/drawing/2014/main" id="{C0175087-1BFA-4147-A2A6-0A05E38B9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7909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199</xdr:row>
      <xdr:rowOff>0</xdr:rowOff>
    </xdr:from>
    <xdr:to>
      <xdr:col>3</xdr:col>
      <xdr:colOff>203200</xdr:colOff>
      <xdr:row>200</xdr:row>
      <xdr:rowOff>12700</xdr:rowOff>
    </xdr:to>
    <xdr:pic>
      <xdr:nvPicPr>
        <xdr:cNvPr id="199" name="Imagen 198" descr="Preguntas de Discusión.docx">
          <a:extLst>
            <a:ext uri="{FF2B5EF4-FFF2-40B4-BE49-F238E27FC236}">
              <a16:creationId xmlns:a16="http://schemas.microsoft.com/office/drawing/2014/main" id="{C7B06CB1-6626-1A4D-81DF-55D47DE16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7909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444500</xdr:colOff>
      <xdr:row>204</xdr:row>
      <xdr:rowOff>63500</xdr:rowOff>
    </xdr:to>
    <xdr:pic>
      <xdr:nvPicPr>
        <xdr:cNvPr id="200" name="Imagen 199" descr="Imagen de BRYAN CARLOS TARQUI GOMEZ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A9083EE1-4D33-224E-B863-8CDF4249D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8481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12700</xdr:colOff>
      <xdr:row>202</xdr:row>
      <xdr:rowOff>12700</xdr:rowOff>
    </xdr:to>
    <xdr:pic>
      <xdr:nvPicPr>
        <xdr:cNvPr id="201" name="Imagen 200">
          <a:extLst>
            <a:ext uri="{FF2B5EF4-FFF2-40B4-BE49-F238E27FC236}">
              <a16:creationId xmlns:a16="http://schemas.microsoft.com/office/drawing/2014/main" id="{91357FDC-2C2E-EB40-9D42-6EED57AE5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848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444500</xdr:colOff>
      <xdr:row>204</xdr:row>
      <xdr:rowOff>63500</xdr:rowOff>
    </xdr:to>
    <xdr:pic>
      <xdr:nvPicPr>
        <xdr:cNvPr id="202" name="Imagen 201" descr="Imagen de LUIS ANTONIO PARILLO PANCC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35F834F4-6AFA-0D4F-B927-91686448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8862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12700</xdr:colOff>
      <xdr:row>202</xdr:row>
      <xdr:rowOff>12700</xdr:rowOff>
    </xdr:to>
    <xdr:pic>
      <xdr:nvPicPr>
        <xdr:cNvPr id="203" name="Imagen 202">
          <a:extLst>
            <a:ext uri="{FF2B5EF4-FFF2-40B4-BE49-F238E27FC236}">
              <a16:creationId xmlns:a16="http://schemas.microsoft.com/office/drawing/2014/main" id="{BEDB3C3D-15F4-5944-9B9C-6B4260576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886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444500</xdr:colOff>
      <xdr:row>204</xdr:row>
      <xdr:rowOff>63500</xdr:rowOff>
    </xdr:to>
    <xdr:pic>
      <xdr:nvPicPr>
        <xdr:cNvPr id="204" name="Imagen 203" descr="Imagen de JHAIR STEVIE YAÑEZ SAAVEDR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1CD850B3-B8D4-7B4C-A4C5-3CD4C5120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9243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12700</xdr:colOff>
      <xdr:row>202</xdr:row>
      <xdr:rowOff>12700</xdr:rowOff>
    </xdr:to>
    <xdr:pic>
      <xdr:nvPicPr>
        <xdr:cNvPr id="205" name="Imagen 204">
          <a:extLst>
            <a:ext uri="{FF2B5EF4-FFF2-40B4-BE49-F238E27FC236}">
              <a16:creationId xmlns:a16="http://schemas.microsoft.com/office/drawing/2014/main" id="{D36E6C51-B235-754C-A81A-7AB737FCF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924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444500</xdr:colOff>
      <xdr:row>204</xdr:row>
      <xdr:rowOff>63500</xdr:rowOff>
    </xdr:to>
    <xdr:pic>
      <xdr:nvPicPr>
        <xdr:cNvPr id="206" name="Imagen 205" descr="Imagen de LUCIANA ALEXANDRA FERNANDEZ LOPEZ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9130F28C-DED0-8040-8079-A3B547027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9624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12700</xdr:colOff>
      <xdr:row>202</xdr:row>
      <xdr:rowOff>12700</xdr:rowOff>
    </xdr:to>
    <xdr:pic>
      <xdr:nvPicPr>
        <xdr:cNvPr id="207" name="Imagen 206">
          <a:extLst>
            <a:ext uri="{FF2B5EF4-FFF2-40B4-BE49-F238E27FC236}">
              <a16:creationId xmlns:a16="http://schemas.microsoft.com/office/drawing/2014/main" id="{EF0BEE95-3943-AD4F-8B48-9250D8186D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962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444500</xdr:colOff>
      <xdr:row>204</xdr:row>
      <xdr:rowOff>63500</xdr:rowOff>
    </xdr:to>
    <xdr:pic>
      <xdr:nvPicPr>
        <xdr:cNvPr id="208" name="Imagen 207" descr="Imagen de JOSE ADRIAN HUARI GORDILLO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C6D65B7E-A463-F642-A14E-A29FCFD91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0005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12700</xdr:colOff>
      <xdr:row>202</xdr:row>
      <xdr:rowOff>12700</xdr:rowOff>
    </xdr:to>
    <xdr:pic>
      <xdr:nvPicPr>
        <xdr:cNvPr id="209" name="Imagen 208">
          <a:extLst>
            <a:ext uri="{FF2B5EF4-FFF2-40B4-BE49-F238E27FC236}">
              <a16:creationId xmlns:a16="http://schemas.microsoft.com/office/drawing/2014/main" id="{5F1D302A-19EB-894D-9BE2-CEBC07D1E7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000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444500</xdr:colOff>
      <xdr:row>204</xdr:row>
      <xdr:rowOff>63500</xdr:rowOff>
    </xdr:to>
    <xdr:pic>
      <xdr:nvPicPr>
        <xdr:cNvPr id="210" name="Imagen 209" descr="Imagen de MIGUEL ANGEL COAZACA HUARAC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B523EC-1385-0D48-AA73-5BC0C001A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0386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12700</xdr:colOff>
      <xdr:row>202</xdr:row>
      <xdr:rowOff>12700</xdr:rowOff>
    </xdr:to>
    <xdr:pic>
      <xdr:nvPicPr>
        <xdr:cNvPr id="211" name="Imagen 210">
          <a:extLst>
            <a:ext uri="{FF2B5EF4-FFF2-40B4-BE49-F238E27FC236}">
              <a16:creationId xmlns:a16="http://schemas.microsoft.com/office/drawing/2014/main" id="{9D9916E8-E2F9-BC41-95B5-FFB589C33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0386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444500</xdr:colOff>
      <xdr:row>204</xdr:row>
      <xdr:rowOff>63500</xdr:rowOff>
    </xdr:to>
    <xdr:pic>
      <xdr:nvPicPr>
        <xdr:cNvPr id="212" name="Imagen 211" descr="Imagen de JORGE ALEJANDRO HIDALGO MURILLO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71CE7BDF-BD4F-C348-8223-FBC5F5A00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0767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12700</xdr:colOff>
      <xdr:row>202</xdr:row>
      <xdr:rowOff>12700</xdr:rowOff>
    </xdr:to>
    <xdr:pic>
      <xdr:nvPicPr>
        <xdr:cNvPr id="213" name="Imagen 212">
          <a:extLst>
            <a:ext uri="{FF2B5EF4-FFF2-40B4-BE49-F238E27FC236}">
              <a16:creationId xmlns:a16="http://schemas.microsoft.com/office/drawing/2014/main" id="{0159E751-3A77-D24A-A4F2-6A1238E77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07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444500</xdr:colOff>
      <xdr:row>204</xdr:row>
      <xdr:rowOff>63500</xdr:rowOff>
    </xdr:to>
    <xdr:pic>
      <xdr:nvPicPr>
        <xdr:cNvPr id="214" name="Imagen 213" descr="Imagen de JAYRO EDISON CHOQUEHUANCA MANGO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602171EA-4BA6-BA42-B150-384FAD6EEB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1148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12700</xdr:colOff>
      <xdr:row>202</xdr:row>
      <xdr:rowOff>12700</xdr:rowOff>
    </xdr:to>
    <xdr:pic>
      <xdr:nvPicPr>
        <xdr:cNvPr id="215" name="Imagen 214">
          <a:extLst>
            <a:ext uri="{FF2B5EF4-FFF2-40B4-BE49-F238E27FC236}">
              <a16:creationId xmlns:a16="http://schemas.microsoft.com/office/drawing/2014/main" id="{0262ADF2-DE5B-D84B-9A43-46FBAE441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114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444500</xdr:colOff>
      <xdr:row>204</xdr:row>
      <xdr:rowOff>63500</xdr:rowOff>
    </xdr:to>
    <xdr:pic>
      <xdr:nvPicPr>
        <xdr:cNvPr id="216" name="Imagen 215" descr="Imagen de MAURICIO GENARO ALBARRACIN PAYE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E90F72E6-4944-1C46-8FE4-A0394DA37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1529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12700</xdr:colOff>
      <xdr:row>202</xdr:row>
      <xdr:rowOff>12700</xdr:rowOff>
    </xdr:to>
    <xdr:pic>
      <xdr:nvPicPr>
        <xdr:cNvPr id="217" name="Imagen 216">
          <a:extLst>
            <a:ext uri="{FF2B5EF4-FFF2-40B4-BE49-F238E27FC236}">
              <a16:creationId xmlns:a16="http://schemas.microsoft.com/office/drawing/2014/main" id="{3D5A2959-AB6B-834D-81EF-CA838F7D3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152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444500</xdr:colOff>
      <xdr:row>204</xdr:row>
      <xdr:rowOff>63500</xdr:rowOff>
    </xdr:to>
    <xdr:pic>
      <xdr:nvPicPr>
        <xdr:cNvPr id="218" name="Imagen 217" descr="Imagen de RODRIGO ALEJANDRO DELGADILLO PACHECO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7891F9BE-304E-FC46-8E9F-26B91835F0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1910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12700</xdr:colOff>
      <xdr:row>202</xdr:row>
      <xdr:rowOff>12700</xdr:rowOff>
    </xdr:to>
    <xdr:pic>
      <xdr:nvPicPr>
        <xdr:cNvPr id="219" name="Imagen 218">
          <a:extLst>
            <a:ext uri="{FF2B5EF4-FFF2-40B4-BE49-F238E27FC236}">
              <a16:creationId xmlns:a16="http://schemas.microsoft.com/office/drawing/2014/main" id="{C6A72237-F088-3649-8D43-E256FB82F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191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444500</xdr:colOff>
      <xdr:row>204</xdr:row>
      <xdr:rowOff>63500</xdr:rowOff>
    </xdr:to>
    <xdr:pic>
      <xdr:nvPicPr>
        <xdr:cNvPr id="220" name="Imagen 219" descr="Imagen de EHIZELT DANTE CANAZA HAYTAR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7BC4FCFD-E06D-4A4B-B3FD-AEF4BF562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2291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12700</xdr:colOff>
      <xdr:row>202</xdr:row>
      <xdr:rowOff>12700</xdr:rowOff>
    </xdr:to>
    <xdr:pic>
      <xdr:nvPicPr>
        <xdr:cNvPr id="221" name="Imagen 220">
          <a:extLst>
            <a:ext uri="{FF2B5EF4-FFF2-40B4-BE49-F238E27FC236}">
              <a16:creationId xmlns:a16="http://schemas.microsoft.com/office/drawing/2014/main" id="{3F1F9BD7-F594-CC45-A107-40B32BC2F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229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444500</xdr:colOff>
      <xdr:row>204</xdr:row>
      <xdr:rowOff>63500</xdr:rowOff>
    </xdr:to>
    <xdr:pic>
      <xdr:nvPicPr>
        <xdr:cNvPr id="222" name="Imagen 221" descr="Imagen de ERICKSON RAUL QUISPE CHURATA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D672C097-B787-C44C-9492-5011D286F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2672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12700</xdr:colOff>
      <xdr:row>202</xdr:row>
      <xdr:rowOff>12700</xdr:rowOff>
    </xdr:to>
    <xdr:pic>
      <xdr:nvPicPr>
        <xdr:cNvPr id="223" name="Imagen 222">
          <a:extLst>
            <a:ext uri="{FF2B5EF4-FFF2-40B4-BE49-F238E27FC236}">
              <a16:creationId xmlns:a16="http://schemas.microsoft.com/office/drawing/2014/main" id="{31A34343-1F52-C146-8E49-B20846E60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267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444500</xdr:colOff>
      <xdr:row>204</xdr:row>
      <xdr:rowOff>63500</xdr:rowOff>
    </xdr:to>
    <xdr:pic>
      <xdr:nvPicPr>
        <xdr:cNvPr id="224" name="Imagen 223" descr="Imagen de ALEXIS ANDRE GORDILLO SAIRE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FCBCE8A7-60A0-0F40-862C-97C5E760BA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3053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12700</xdr:colOff>
      <xdr:row>202</xdr:row>
      <xdr:rowOff>12700</xdr:rowOff>
    </xdr:to>
    <xdr:pic>
      <xdr:nvPicPr>
        <xdr:cNvPr id="225" name="Imagen 224">
          <a:extLst>
            <a:ext uri="{FF2B5EF4-FFF2-40B4-BE49-F238E27FC236}">
              <a16:creationId xmlns:a16="http://schemas.microsoft.com/office/drawing/2014/main" id="{F1406016-F732-124A-870A-93DF0FABA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305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444500</xdr:colOff>
      <xdr:row>204</xdr:row>
      <xdr:rowOff>63500</xdr:rowOff>
    </xdr:to>
    <xdr:pic>
      <xdr:nvPicPr>
        <xdr:cNvPr id="226" name="Imagen 225" descr="Imagen de ANGEL FABRIZIO GUILLEN PUMA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E1F54ADE-3A77-BD46-9175-EBD34833E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3434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12700</xdr:colOff>
      <xdr:row>202</xdr:row>
      <xdr:rowOff>12700</xdr:rowOff>
    </xdr:to>
    <xdr:pic>
      <xdr:nvPicPr>
        <xdr:cNvPr id="227" name="Imagen 226">
          <a:extLst>
            <a:ext uri="{FF2B5EF4-FFF2-40B4-BE49-F238E27FC236}">
              <a16:creationId xmlns:a16="http://schemas.microsoft.com/office/drawing/2014/main" id="{626FFEF9-6BE2-E843-B2B7-41841A47F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343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444500</xdr:colOff>
      <xdr:row>204</xdr:row>
      <xdr:rowOff>63500</xdr:rowOff>
    </xdr:to>
    <xdr:pic>
      <xdr:nvPicPr>
        <xdr:cNvPr id="228" name="Imagen 227" descr="Imagen de PIERO DE JESÚS ROSALES LAURENTE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2D73C3D3-8110-4649-B146-9236343ED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3815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12700</xdr:colOff>
      <xdr:row>202</xdr:row>
      <xdr:rowOff>12700</xdr:rowOff>
    </xdr:to>
    <xdr:pic>
      <xdr:nvPicPr>
        <xdr:cNvPr id="229" name="Imagen 228">
          <a:extLst>
            <a:ext uri="{FF2B5EF4-FFF2-40B4-BE49-F238E27FC236}">
              <a16:creationId xmlns:a16="http://schemas.microsoft.com/office/drawing/2014/main" id="{CC3CD091-4E75-3D48-80BE-5C4A36A83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381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444500</xdr:colOff>
      <xdr:row>204</xdr:row>
      <xdr:rowOff>63500</xdr:rowOff>
    </xdr:to>
    <xdr:pic>
      <xdr:nvPicPr>
        <xdr:cNvPr id="230" name="Imagen 229" descr="Imagen de ANTONIO ALONSO ARQUIÑO TEJAD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757DC8B1-46B2-5E47-A9FC-1EC9F5773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4196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12700</xdr:colOff>
      <xdr:row>202</xdr:row>
      <xdr:rowOff>12700</xdr:rowOff>
    </xdr:to>
    <xdr:pic>
      <xdr:nvPicPr>
        <xdr:cNvPr id="231" name="Imagen 230">
          <a:extLst>
            <a:ext uri="{FF2B5EF4-FFF2-40B4-BE49-F238E27FC236}">
              <a16:creationId xmlns:a16="http://schemas.microsoft.com/office/drawing/2014/main" id="{89558847-B67C-ED45-94CB-11BEEA9E4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4196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444500</xdr:colOff>
      <xdr:row>204</xdr:row>
      <xdr:rowOff>63500</xdr:rowOff>
    </xdr:to>
    <xdr:pic>
      <xdr:nvPicPr>
        <xdr:cNvPr id="232" name="Imagen 231" descr="Imagen de MIGUEL ANGEL AGUIRRE CCUNO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4DFD790-F9AF-294F-9FCD-C3A637B95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4577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12700</xdr:colOff>
      <xdr:row>202</xdr:row>
      <xdr:rowOff>12700</xdr:rowOff>
    </xdr:to>
    <xdr:pic>
      <xdr:nvPicPr>
        <xdr:cNvPr id="233" name="Imagen 232">
          <a:extLst>
            <a:ext uri="{FF2B5EF4-FFF2-40B4-BE49-F238E27FC236}">
              <a16:creationId xmlns:a16="http://schemas.microsoft.com/office/drawing/2014/main" id="{F4AF629B-F094-1F47-9F85-C65A9E8A2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457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444500</xdr:colOff>
      <xdr:row>204</xdr:row>
      <xdr:rowOff>63500</xdr:rowOff>
    </xdr:to>
    <xdr:pic>
      <xdr:nvPicPr>
        <xdr:cNvPr id="234" name="Imagen 233" descr="Imagen de JUAN JOSE CUNO MIRAND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9D22B83D-921E-5B45-B1F6-47C8DAAD26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4958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12700</xdr:colOff>
      <xdr:row>202</xdr:row>
      <xdr:rowOff>12700</xdr:rowOff>
    </xdr:to>
    <xdr:pic>
      <xdr:nvPicPr>
        <xdr:cNvPr id="235" name="Imagen 234">
          <a:extLst>
            <a:ext uri="{FF2B5EF4-FFF2-40B4-BE49-F238E27FC236}">
              <a16:creationId xmlns:a16="http://schemas.microsoft.com/office/drawing/2014/main" id="{FFFDA616-07F7-894B-A552-3978161D7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495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444500</xdr:colOff>
      <xdr:row>204</xdr:row>
      <xdr:rowOff>63500</xdr:rowOff>
    </xdr:to>
    <xdr:pic>
      <xdr:nvPicPr>
        <xdr:cNvPr id="236" name="Imagen 235" descr="Imagen de CANDY YAMILE CALCINA CORICAZA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8D417908-7F6D-854C-B64E-961FBEC3A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339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12700</xdr:colOff>
      <xdr:row>202</xdr:row>
      <xdr:rowOff>12700</xdr:rowOff>
    </xdr:to>
    <xdr:pic>
      <xdr:nvPicPr>
        <xdr:cNvPr id="237" name="Imagen 236">
          <a:extLst>
            <a:ext uri="{FF2B5EF4-FFF2-40B4-BE49-F238E27FC236}">
              <a16:creationId xmlns:a16="http://schemas.microsoft.com/office/drawing/2014/main" id="{A029FA15-C104-9045-9AD4-938BAFBA1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53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444500</xdr:colOff>
      <xdr:row>204</xdr:row>
      <xdr:rowOff>63500</xdr:rowOff>
    </xdr:to>
    <xdr:pic>
      <xdr:nvPicPr>
        <xdr:cNvPr id="238" name="Imagen 237" descr="Imagen de LINO EULER CHAMBI BENITEZ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242E618B-F15F-AF46-A16C-DF50C1C64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720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12700</xdr:colOff>
      <xdr:row>202</xdr:row>
      <xdr:rowOff>12700</xdr:rowOff>
    </xdr:to>
    <xdr:pic>
      <xdr:nvPicPr>
        <xdr:cNvPr id="239" name="Imagen 238">
          <a:extLst>
            <a:ext uri="{FF2B5EF4-FFF2-40B4-BE49-F238E27FC236}">
              <a16:creationId xmlns:a16="http://schemas.microsoft.com/office/drawing/2014/main" id="{CA7E7365-CCB2-7742-80EF-F6BA69A75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572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444500</xdr:colOff>
      <xdr:row>204</xdr:row>
      <xdr:rowOff>63500</xdr:rowOff>
    </xdr:to>
    <xdr:pic>
      <xdr:nvPicPr>
        <xdr:cNvPr id="240" name="Imagen 239" descr="Imagen de PIERO CHIRINOS COARITE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D11847DF-DDDC-3647-AA24-D714AC7B9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6101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12700</xdr:colOff>
      <xdr:row>202</xdr:row>
      <xdr:rowOff>12700</xdr:rowOff>
    </xdr:to>
    <xdr:pic>
      <xdr:nvPicPr>
        <xdr:cNvPr id="241" name="Imagen 240">
          <a:extLst>
            <a:ext uri="{FF2B5EF4-FFF2-40B4-BE49-F238E27FC236}">
              <a16:creationId xmlns:a16="http://schemas.microsoft.com/office/drawing/2014/main" id="{57D7DE09-2D8C-6C4A-BEDD-C6DEBF239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610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444500</xdr:colOff>
      <xdr:row>204</xdr:row>
      <xdr:rowOff>63500</xdr:rowOff>
    </xdr:to>
    <xdr:pic>
      <xdr:nvPicPr>
        <xdr:cNvPr id="242" name="Imagen 241" descr="Imagen de MARIA FERNANDA VALVERDE RIVEROS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7DA7213B-2F12-7D4B-A8A4-3E72DEEA0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6482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12700</xdr:colOff>
      <xdr:row>202</xdr:row>
      <xdr:rowOff>12700</xdr:rowOff>
    </xdr:to>
    <xdr:pic>
      <xdr:nvPicPr>
        <xdr:cNvPr id="243" name="Imagen 242">
          <a:extLst>
            <a:ext uri="{FF2B5EF4-FFF2-40B4-BE49-F238E27FC236}">
              <a16:creationId xmlns:a16="http://schemas.microsoft.com/office/drawing/2014/main" id="{B47EF0E1-A469-A844-A864-98AD5089C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648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444500</xdr:colOff>
      <xdr:row>204</xdr:row>
      <xdr:rowOff>63500</xdr:rowOff>
    </xdr:to>
    <xdr:pic>
      <xdr:nvPicPr>
        <xdr:cNvPr id="244" name="Imagen 243" descr="Imagen de LUIS MARIANO TERRONES ORTEG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AA849018-86BD-6A41-A0B1-FAAA7B998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6863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12700</xdr:colOff>
      <xdr:row>202</xdr:row>
      <xdr:rowOff>12700</xdr:rowOff>
    </xdr:to>
    <xdr:pic>
      <xdr:nvPicPr>
        <xdr:cNvPr id="245" name="Imagen 244">
          <a:extLst>
            <a:ext uri="{FF2B5EF4-FFF2-40B4-BE49-F238E27FC236}">
              <a16:creationId xmlns:a16="http://schemas.microsoft.com/office/drawing/2014/main" id="{F314432B-9CD4-5E4D-AB71-C7314A6A7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686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444500</xdr:colOff>
      <xdr:row>204</xdr:row>
      <xdr:rowOff>63500</xdr:rowOff>
    </xdr:to>
    <xdr:pic>
      <xdr:nvPicPr>
        <xdr:cNvPr id="246" name="Imagen 245" descr="Imagen de RICARDO ALFREDO RIVERO CALDERON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8FDF01C5-9F13-4845-A539-240B4F0B0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7244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12700</xdr:colOff>
      <xdr:row>202</xdr:row>
      <xdr:rowOff>12700</xdr:rowOff>
    </xdr:to>
    <xdr:pic>
      <xdr:nvPicPr>
        <xdr:cNvPr id="247" name="Imagen 246">
          <a:extLst>
            <a:ext uri="{FF2B5EF4-FFF2-40B4-BE49-F238E27FC236}">
              <a16:creationId xmlns:a16="http://schemas.microsoft.com/office/drawing/2014/main" id="{EFBAF9BD-81A4-D64D-BBCC-BC7E04E1C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724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444500</xdr:colOff>
      <xdr:row>204</xdr:row>
      <xdr:rowOff>63500</xdr:rowOff>
    </xdr:to>
    <xdr:pic>
      <xdr:nvPicPr>
        <xdr:cNvPr id="248" name="Imagen 247" descr="Imagen de SANTIAGO ALONSO SALINAS SALAS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6FBCBC50-1981-7A41-A3CA-0F03FAB8A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7625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12700</xdr:colOff>
      <xdr:row>202</xdr:row>
      <xdr:rowOff>12700</xdr:rowOff>
    </xdr:to>
    <xdr:pic>
      <xdr:nvPicPr>
        <xdr:cNvPr id="249" name="Imagen 248">
          <a:extLst>
            <a:ext uri="{FF2B5EF4-FFF2-40B4-BE49-F238E27FC236}">
              <a16:creationId xmlns:a16="http://schemas.microsoft.com/office/drawing/2014/main" id="{52FC2AC3-5F85-BC48-8DD3-0CD87BF92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762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444500</xdr:colOff>
      <xdr:row>204</xdr:row>
      <xdr:rowOff>63500</xdr:rowOff>
    </xdr:to>
    <xdr:pic>
      <xdr:nvPicPr>
        <xdr:cNvPr id="250" name="Imagen 249" descr="Imagen de JOEL YAMIR PINTO HERENCIA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5E2490A5-96ED-0342-AB48-1256DB7E6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006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12700</xdr:colOff>
      <xdr:row>202</xdr:row>
      <xdr:rowOff>12700</xdr:rowOff>
    </xdr:to>
    <xdr:pic>
      <xdr:nvPicPr>
        <xdr:cNvPr id="251" name="Imagen 250">
          <a:extLst>
            <a:ext uri="{FF2B5EF4-FFF2-40B4-BE49-F238E27FC236}">
              <a16:creationId xmlns:a16="http://schemas.microsoft.com/office/drawing/2014/main" id="{759BEB5D-B445-C84C-A091-E9691FF5A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8006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444500</xdr:colOff>
      <xdr:row>204</xdr:row>
      <xdr:rowOff>63500</xdr:rowOff>
    </xdr:to>
    <xdr:pic>
      <xdr:nvPicPr>
        <xdr:cNvPr id="252" name="Imagen 251" descr="Imagen de RAFAEL ENRIQUE MEZA GUILLEN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AE373AE4-E1A1-9E43-ADCB-3D1DF81237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387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12700</xdr:colOff>
      <xdr:row>202</xdr:row>
      <xdr:rowOff>12700</xdr:rowOff>
    </xdr:to>
    <xdr:pic>
      <xdr:nvPicPr>
        <xdr:cNvPr id="253" name="Imagen 252">
          <a:extLst>
            <a:ext uri="{FF2B5EF4-FFF2-40B4-BE49-F238E27FC236}">
              <a16:creationId xmlns:a16="http://schemas.microsoft.com/office/drawing/2014/main" id="{786ECDB2-80BE-4A46-8B5A-C2027E65E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838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444500</xdr:colOff>
      <xdr:row>204</xdr:row>
      <xdr:rowOff>63500</xdr:rowOff>
    </xdr:to>
    <xdr:pic>
      <xdr:nvPicPr>
        <xdr:cNvPr id="254" name="Imagen 253" descr="Imagen de FERNANDO ALEJANDRO PAREDES ALARCON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8653F288-2637-5C48-BD22-53055B4E0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768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12700</xdr:colOff>
      <xdr:row>202</xdr:row>
      <xdr:rowOff>12700</xdr:rowOff>
    </xdr:to>
    <xdr:pic>
      <xdr:nvPicPr>
        <xdr:cNvPr id="255" name="Imagen 254">
          <a:extLst>
            <a:ext uri="{FF2B5EF4-FFF2-40B4-BE49-F238E27FC236}">
              <a16:creationId xmlns:a16="http://schemas.microsoft.com/office/drawing/2014/main" id="{4673CC75-3512-FB43-B17F-83271B452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876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444500</xdr:colOff>
      <xdr:row>204</xdr:row>
      <xdr:rowOff>63500</xdr:rowOff>
    </xdr:to>
    <xdr:pic>
      <xdr:nvPicPr>
        <xdr:cNvPr id="256" name="Imagen 255" descr="Imagen de JOSE GUILLERMO CAHUE SALHU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690C0110-50F7-654C-8786-C7A8B57B7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9149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12700</xdr:colOff>
      <xdr:row>202</xdr:row>
      <xdr:rowOff>12700</xdr:rowOff>
    </xdr:to>
    <xdr:pic>
      <xdr:nvPicPr>
        <xdr:cNvPr id="257" name="Imagen 256">
          <a:extLst>
            <a:ext uri="{FF2B5EF4-FFF2-40B4-BE49-F238E27FC236}">
              <a16:creationId xmlns:a16="http://schemas.microsoft.com/office/drawing/2014/main" id="{1D026BF8-1DE9-C04A-8CF8-3DE86B6E8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914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444500</xdr:colOff>
      <xdr:row>204</xdr:row>
      <xdr:rowOff>63500</xdr:rowOff>
    </xdr:to>
    <xdr:pic>
      <xdr:nvPicPr>
        <xdr:cNvPr id="258" name="Imagen 257" descr="Imagen de LOLO ARNOLD ZAA FERNÁNDEZ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120B224B-3101-2D4E-AA7C-14085BD32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9530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12700</xdr:colOff>
      <xdr:row>202</xdr:row>
      <xdr:rowOff>12700</xdr:rowOff>
    </xdr:to>
    <xdr:pic>
      <xdr:nvPicPr>
        <xdr:cNvPr id="259" name="Imagen 258">
          <a:extLst>
            <a:ext uri="{FF2B5EF4-FFF2-40B4-BE49-F238E27FC236}">
              <a16:creationId xmlns:a16="http://schemas.microsoft.com/office/drawing/2014/main" id="{6E727FF2-363D-C64F-AAB9-890F43025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953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444500</xdr:colOff>
      <xdr:row>204</xdr:row>
      <xdr:rowOff>63500</xdr:rowOff>
    </xdr:to>
    <xdr:pic>
      <xdr:nvPicPr>
        <xdr:cNvPr id="260" name="Imagen 259" descr="Imagen de ENRIQUE ADAN CUARESMA APARICIO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721053F4-53A0-D049-BDD8-7074F1D0C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9911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12700</xdr:colOff>
      <xdr:row>202</xdr:row>
      <xdr:rowOff>12700</xdr:rowOff>
    </xdr:to>
    <xdr:pic>
      <xdr:nvPicPr>
        <xdr:cNvPr id="261" name="Imagen 260">
          <a:extLst>
            <a:ext uri="{FF2B5EF4-FFF2-40B4-BE49-F238E27FC236}">
              <a16:creationId xmlns:a16="http://schemas.microsoft.com/office/drawing/2014/main" id="{524A863A-7AB2-9B41-8912-F2A6C38F22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991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444500</xdr:colOff>
      <xdr:row>204</xdr:row>
      <xdr:rowOff>63500</xdr:rowOff>
    </xdr:to>
    <xdr:pic>
      <xdr:nvPicPr>
        <xdr:cNvPr id="262" name="Imagen 261" descr="Imagen de BRUNO VALENTINO RODRIGUEZ MANCHEGO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1A1F2CCD-6A5B-3E4D-8E04-931599335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292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12700</xdr:colOff>
      <xdr:row>202</xdr:row>
      <xdr:rowOff>12700</xdr:rowOff>
    </xdr:to>
    <xdr:pic>
      <xdr:nvPicPr>
        <xdr:cNvPr id="263" name="Imagen 262">
          <a:extLst>
            <a:ext uri="{FF2B5EF4-FFF2-40B4-BE49-F238E27FC236}">
              <a16:creationId xmlns:a16="http://schemas.microsoft.com/office/drawing/2014/main" id="{0F1DFF48-4C11-4641-A0F7-C965877D2A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5029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444500</xdr:colOff>
      <xdr:row>204</xdr:row>
      <xdr:rowOff>63500</xdr:rowOff>
    </xdr:to>
    <xdr:pic>
      <xdr:nvPicPr>
        <xdr:cNvPr id="264" name="Imagen 263" descr="Imagen de CINTHYA DANIELA YANARICO SUYO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C4C3698E-AE19-E64A-8A47-DC559EE94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673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12700</xdr:colOff>
      <xdr:row>202</xdr:row>
      <xdr:rowOff>12700</xdr:rowOff>
    </xdr:to>
    <xdr:pic>
      <xdr:nvPicPr>
        <xdr:cNvPr id="265" name="Imagen 264">
          <a:extLst>
            <a:ext uri="{FF2B5EF4-FFF2-40B4-BE49-F238E27FC236}">
              <a16:creationId xmlns:a16="http://schemas.microsoft.com/office/drawing/2014/main" id="{7A339E0D-881A-8342-9724-637238E2F3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5067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444500</xdr:colOff>
      <xdr:row>204</xdr:row>
      <xdr:rowOff>63500</xdr:rowOff>
    </xdr:to>
    <xdr:pic>
      <xdr:nvPicPr>
        <xdr:cNvPr id="266" name="Imagen 265" descr="Imagen de SEBASTIAN ANTONIO GARNICA JUAREZ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1AA95DEC-9583-554C-8693-AD87A51A9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1054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12700</xdr:colOff>
      <xdr:row>202</xdr:row>
      <xdr:rowOff>12700</xdr:rowOff>
    </xdr:to>
    <xdr:pic>
      <xdr:nvPicPr>
        <xdr:cNvPr id="267" name="Imagen 266">
          <a:extLst>
            <a:ext uri="{FF2B5EF4-FFF2-40B4-BE49-F238E27FC236}">
              <a16:creationId xmlns:a16="http://schemas.microsoft.com/office/drawing/2014/main" id="{0D4B84A8-52E2-DC42-9639-636F8E95C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5105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444500</xdr:colOff>
      <xdr:row>204</xdr:row>
      <xdr:rowOff>63500</xdr:rowOff>
    </xdr:to>
    <xdr:pic>
      <xdr:nvPicPr>
        <xdr:cNvPr id="268" name="Imagen 267" descr="Imagen de LUIS FABRICIO PORTILLA CACERES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37428ECD-E38A-894C-A3CC-CFACA5832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1435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0</xdr:row>
      <xdr:rowOff>0</xdr:rowOff>
    </xdr:from>
    <xdr:ext cx="12700" cy="12700"/>
    <xdr:pic>
      <xdr:nvPicPr>
        <xdr:cNvPr id="269" name="Imagen 268">
          <a:extLst>
            <a:ext uri="{FF2B5EF4-FFF2-40B4-BE49-F238E27FC236}">
              <a16:creationId xmlns:a16="http://schemas.microsoft.com/office/drawing/2014/main" id="{B8A249E6-8A88-6042-B4ED-E41DDC403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</xdr:row>
      <xdr:rowOff>0</xdr:rowOff>
    </xdr:from>
    <xdr:ext cx="12700" cy="12700"/>
    <xdr:pic>
      <xdr:nvPicPr>
        <xdr:cNvPr id="270" name="Imagen 269">
          <a:extLst>
            <a:ext uri="{FF2B5EF4-FFF2-40B4-BE49-F238E27FC236}">
              <a16:creationId xmlns:a16="http://schemas.microsoft.com/office/drawing/2014/main" id="{A01B6373-F7E0-EC48-B269-0B5575A7E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57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</xdr:row>
      <xdr:rowOff>0</xdr:rowOff>
    </xdr:from>
    <xdr:ext cx="12700" cy="12700"/>
    <xdr:pic>
      <xdr:nvPicPr>
        <xdr:cNvPr id="271" name="Imagen 270">
          <a:extLst>
            <a:ext uri="{FF2B5EF4-FFF2-40B4-BE49-F238E27FC236}">
              <a16:creationId xmlns:a16="http://schemas.microsoft.com/office/drawing/2014/main" id="{6342418C-E192-E749-8F5E-0A007C325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114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</xdr:row>
      <xdr:rowOff>0</xdr:rowOff>
    </xdr:from>
    <xdr:ext cx="12700" cy="12700"/>
    <xdr:pic>
      <xdr:nvPicPr>
        <xdr:cNvPr id="272" name="Imagen 271">
          <a:extLst>
            <a:ext uri="{FF2B5EF4-FFF2-40B4-BE49-F238E27FC236}">
              <a16:creationId xmlns:a16="http://schemas.microsoft.com/office/drawing/2014/main" id="{C474E0DC-6638-C24A-A378-C2996C643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</xdr:row>
      <xdr:rowOff>0</xdr:rowOff>
    </xdr:from>
    <xdr:ext cx="12700" cy="12700"/>
    <xdr:pic>
      <xdr:nvPicPr>
        <xdr:cNvPr id="273" name="Imagen 272">
          <a:extLst>
            <a:ext uri="{FF2B5EF4-FFF2-40B4-BE49-F238E27FC236}">
              <a16:creationId xmlns:a16="http://schemas.microsoft.com/office/drawing/2014/main" id="{4B86E138-CFEF-284E-A676-B26BB2CE0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2286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15</xdr:row>
      <xdr:rowOff>0</xdr:rowOff>
    </xdr:from>
    <xdr:ext cx="12700" cy="12700"/>
    <xdr:pic>
      <xdr:nvPicPr>
        <xdr:cNvPr id="274" name="Imagen 273">
          <a:extLst>
            <a:ext uri="{FF2B5EF4-FFF2-40B4-BE49-F238E27FC236}">
              <a16:creationId xmlns:a16="http://schemas.microsoft.com/office/drawing/2014/main" id="{C21AF019-0E87-224F-B73C-915BE8AD4E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285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20</xdr:row>
      <xdr:rowOff>0</xdr:rowOff>
    </xdr:from>
    <xdr:ext cx="12700" cy="12700"/>
    <xdr:pic>
      <xdr:nvPicPr>
        <xdr:cNvPr id="275" name="Imagen 274">
          <a:extLst>
            <a:ext uri="{FF2B5EF4-FFF2-40B4-BE49-F238E27FC236}">
              <a16:creationId xmlns:a16="http://schemas.microsoft.com/office/drawing/2014/main" id="{5FB17141-D991-D248-9907-7B9B3DAAE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381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23</xdr:row>
      <xdr:rowOff>0</xdr:rowOff>
    </xdr:from>
    <xdr:ext cx="12700" cy="12700"/>
    <xdr:pic>
      <xdr:nvPicPr>
        <xdr:cNvPr id="276" name="Imagen 275">
          <a:extLst>
            <a:ext uri="{FF2B5EF4-FFF2-40B4-BE49-F238E27FC236}">
              <a16:creationId xmlns:a16="http://schemas.microsoft.com/office/drawing/2014/main" id="{7C57A12D-8631-4F4C-84BA-074BE2C2D5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438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28</xdr:row>
      <xdr:rowOff>0</xdr:rowOff>
    </xdr:from>
    <xdr:ext cx="12700" cy="12700"/>
    <xdr:pic>
      <xdr:nvPicPr>
        <xdr:cNvPr id="277" name="Imagen 276">
          <a:extLst>
            <a:ext uri="{FF2B5EF4-FFF2-40B4-BE49-F238E27FC236}">
              <a16:creationId xmlns:a16="http://schemas.microsoft.com/office/drawing/2014/main" id="{FBB91EB6-4F0C-7249-9087-32DABFCF8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533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31</xdr:row>
      <xdr:rowOff>0</xdr:rowOff>
    </xdr:from>
    <xdr:ext cx="12700" cy="12700"/>
    <xdr:pic>
      <xdr:nvPicPr>
        <xdr:cNvPr id="278" name="Imagen 277">
          <a:extLst>
            <a:ext uri="{FF2B5EF4-FFF2-40B4-BE49-F238E27FC236}">
              <a16:creationId xmlns:a16="http://schemas.microsoft.com/office/drawing/2014/main" id="{00639F1B-2E77-2B4F-A21E-40147E4CA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590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34</xdr:row>
      <xdr:rowOff>0</xdr:rowOff>
    </xdr:from>
    <xdr:ext cx="12700" cy="12700"/>
    <xdr:pic>
      <xdr:nvPicPr>
        <xdr:cNvPr id="279" name="Imagen 278">
          <a:extLst>
            <a:ext uri="{FF2B5EF4-FFF2-40B4-BE49-F238E27FC236}">
              <a16:creationId xmlns:a16="http://schemas.microsoft.com/office/drawing/2014/main" id="{F73558C2-48CD-7C4A-8FB6-AD3EC7617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647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37</xdr:row>
      <xdr:rowOff>0</xdr:rowOff>
    </xdr:from>
    <xdr:ext cx="12700" cy="12700"/>
    <xdr:pic>
      <xdr:nvPicPr>
        <xdr:cNvPr id="280" name="Imagen 279">
          <a:extLst>
            <a:ext uri="{FF2B5EF4-FFF2-40B4-BE49-F238E27FC236}">
              <a16:creationId xmlns:a16="http://schemas.microsoft.com/office/drawing/2014/main" id="{308EC45D-B99D-8F44-83F1-94A178E00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704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42</xdr:row>
      <xdr:rowOff>0</xdr:rowOff>
    </xdr:from>
    <xdr:ext cx="12700" cy="12700"/>
    <xdr:pic>
      <xdr:nvPicPr>
        <xdr:cNvPr id="281" name="Imagen 280">
          <a:extLst>
            <a:ext uri="{FF2B5EF4-FFF2-40B4-BE49-F238E27FC236}">
              <a16:creationId xmlns:a16="http://schemas.microsoft.com/office/drawing/2014/main" id="{FF1C174E-B882-154C-A609-9E70550D7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800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45</xdr:row>
      <xdr:rowOff>0</xdr:rowOff>
    </xdr:from>
    <xdr:ext cx="12700" cy="12700"/>
    <xdr:pic>
      <xdr:nvPicPr>
        <xdr:cNvPr id="282" name="Imagen 281">
          <a:extLst>
            <a:ext uri="{FF2B5EF4-FFF2-40B4-BE49-F238E27FC236}">
              <a16:creationId xmlns:a16="http://schemas.microsoft.com/office/drawing/2014/main" id="{D1F62877-D004-3C4D-ACA6-9D90EB5F6C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857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48</xdr:row>
      <xdr:rowOff>0</xdr:rowOff>
    </xdr:from>
    <xdr:ext cx="12700" cy="12700"/>
    <xdr:pic>
      <xdr:nvPicPr>
        <xdr:cNvPr id="283" name="Imagen 282">
          <a:extLst>
            <a:ext uri="{FF2B5EF4-FFF2-40B4-BE49-F238E27FC236}">
              <a16:creationId xmlns:a16="http://schemas.microsoft.com/office/drawing/2014/main" id="{A25A615F-11B2-5A44-8EF4-7B237018A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914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51</xdr:row>
      <xdr:rowOff>0</xdr:rowOff>
    </xdr:from>
    <xdr:ext cx="12700" cy="12700"/>
    <xdr:pic>
      <xdr:nvPicPr>
        <xdr:cNvPr id="284" name="Imagen 283">
          <a:extLst>
            <a:ext uri="{FF2B5EF4-FFF2-40B4-BE49-F238E27FC236}">
              <a16:creationId xmlns:a16="http://schemas.microsoft.com/office/drawing/2014/main" id="{4BF97494-B925-5946-A222-D6F5F3483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971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56</xdr:row>
      <xdr:rowOff>0</xdr:rowOff>
    </xdr:from>
    <xdr:ext cx="12700" cy="12700"/>
    <xdr:pic>
      <xdr:nvPicPr>
        <xdr:cNvPr id="285" name="Imagen 284">
          <a:extLst>
            <a:ext uri="{FF2B5EF4-FFF2-40B4-BE49-F238E27FC236}">
              <a16:creationId xmlns:a16="http://schemas.microsoft.com/office/drawing/2014/main" id="{A7EDC4D1-379C-B247-A9FF-B77DC2181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1066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59</xdr:row>
      <xdr:rowOff>0</xdr:rowOff>
    </xdr:from>
    <xdr:ext cx="12700" cy="12700"/>
    <xdr:pic>
      <xdr:nvPicPr>
        <xdr:cNvPr id="286" name="Imagen 285">
          <a:extLst>
            <a:ext uri="{FF2B5EF4-FFF2-40B4-BE49-F238E27FC236}">
              <a16:creationId xmlns:a16="http://schemas.microsoft.com/office/drawing/2014/main" id="{A1FC9FA1-02DA-5247-8247-47F1071AC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11239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62</xdr:row>
      <xdr:rowOff>0</xdr:rowOff>
    </xdr:from>
    <xdr:ext cx="12700" cy="12700"/>
    <xdr:pic>
      <xdr:nvPicPr>
        <xdr:cNvPr id="287" name="Imagen 286">
          <a:extLst>
            <a:ext uri="{FF2B5EF4-FFF2-40B4-BE49-F238E27FC236}">
              <a16:creationId xmlns:a16="http://schemas.microsoft.com/office/drawing/2014/main" id="{79257B17-77AE-DE4C-BB3C-0C609C8C4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1181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65</xdr:row>
      <xdr:rowOff>0</xdr:rowOff>
    </xdr:from>
    <xdr:ext cx="12700" cy="12700"/>
    <xdr:pic>
      <xdr:nvPicPr>
        <xdr:cNvPr id="288" name="Imagen 287">
          <a:extLst>
            <a:ext uri="{FF2B5EF4-FFF2-40B4-BE49-F238E27FC236}">
              <a16:creationId xmlns:a16="http://schemas.microsoft.com/office/drawing/2014/main" id="{E41D1337-EF14-934F-962B-BA1448F1B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1238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68</xdr:row>
      <xdr:rowOff>0</xdr:rowOff>
    </xdr:from>
    <xdr:ext cx="12700" cy="12700"/>
    <xdr:pic>
      <xdr:nvPicPr>
        <xdr:cNvPr id="289" name="Imagen 288">
          <a:extLst>
            <a:ext uri="{FF2B5EF4-FFF2-40B4-BE49-F238E27FC236}">
              <a16:creationId xmlns:a16="http://schemas.microsoft.com/office/drawing/2014/main" id="{39AA13E3-FBDA-AE40-A748-C31973ECE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1295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71</xdr:row>
      <xdr:rowOff>0</xdr:rowOff>
    </xdr:from>
    <xdr:ext cx="12700" cy="12700"/>
    <xdr:pic>
      <xdr:nvPicPr>
        <xdr:cNvPr id="290" name="Imagen 289">
          <a:extLst>
            <a:ext uri="{FF2B5EF4-FFF2-40B4-BE49-F238E27FC236}">
              <a16:creationId xmlns:a16="http://schemas.microsoft.com/office/drawing/2014/main" id="{1977CCFB-CA1D-3C43-8893-CB5C8A9E1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1352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74</xdr:row>
      <xdr:rowOff>0</xdr:rowOff>
    </xdr:from>
    <xdr:ext cx="12700" cy="12700"/>
    <xdr:pic>
      <xdr:nvPicPr>
        <xdr:cNvPr id="291" name="Imagen 290">
          <a:extLst>
            <a:ext uri="{FF2B5EF4-FFF2-40B4-BE49-F238E27FC236}">
              <a16:creationId xmlns:a16="http://schemas.microsoft.com/office/drawing/2014/main" id="{CA05C82F-4D21-094A-8969-647D687D1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1409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77</xdr:row>
      <xdr:rowOff>0</xdr:rowOff>
    </xdr:from>
    <xdr:ext cx="12700" cy="12700"/>
    <xdr:pic>
      <xdr:nvPicPr>
        <xdr:cNvPr id="292" name="Imagen 291">
          <a:extLst>
            <a:ext uri="{FF2B5EF4-FFF2-40B4-BE49-F238E27FC236}">
              <a16:creationId xmlns:a16="http://schemas.microsoft.com/office/drawing/2014/main" id="{6819EE16-3B74-A442-8E64-035E8B4FA9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1466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80</xdr:row>
      <xdr:rowOff>0</xdr:rowOff>
    </xdr:from>
    <xdr:ext cx="12700" cy="12700"/>
    <xdr:pic>
      <xdr:nvPicPr>
        <xdr:cNvPr id="293" name="Imagen 292">
          <a:extLst>
            <a:ext uri="{FF2B5EF4-FFF2-40B4-BE49-F238E27FC236}">
              <a16:creationId xmlns:a16="http://schemas.microsoft.com/office/drawing/2014/main" id="{AC9C0B37-14D0-2F4B-9A8C-A6C1CC359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1524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83</xdr:row>
      <xdr:rowOff>0</xdr:rowOff>
    </xdr:from>
    <xdr:ext cx="12700" cy="12700"/>
    <xdr:pic>
      <xdr:nvPicPr>
        <xdr:cNvPr id="294" name="Imagen 293">
          <a:extLst>
            <a:ext uri="{FF2B5EF4-FFF2-40B4-BE49-F238E27FC236}">
              <a16:creationId xmlns:a16="http://schemas.microsoft.com/office/drawing/2014/main" id="{1C73657E-9811-2B4E-A44B-AEEBD4A16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1581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86</xdr:row>
      <xdr:rowOff>0</xdr:rowOff>
    </xdr:from>
    <xdr:ext cx="12700" cy="12700"/>
    <xdr:pic>
      <xdr:nvPicPr>
        <xdr:cNvPr id="295" name="Imagen 294">
          <a:extLst>
            <a:ext uri="{FF2B5EF4-FFF2-40B4-BE49-F238E27FC236}">
              <a16:creationId xmlns:a16="http://schemas.microsoft.com/office/drawing/2014/main" id="{501CE853-4CA2-B444-9FC6-BE265ECD8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1638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89</xdr:row>
      <xdr:rowOff>0</xdr:rowOff>
    </xdr:from>
    <xdr:ext cx="12700" cy="12700"/>
    <xdr:pic>
      <xdr:nvPicPr>
        <xdr:cNvPr id="296" name="Imagen 295">
          <a:extLst>
            <a:ext uri="{FF2B5EF4-FFF2-40B4-BE49-F238E27FC236}">
              <a16:creationId xmlns:a16="http://schemas.microsoft.com/office/drawing/2014/main" id="{15C3AC8B-8D9D-744C-B1AE-F88DBD473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1695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92</xdr:row>
      <xdr:rowOff>0</xdr:rowOff>
    </xdr:from>
    <xdr:ext cx="12700" cy="12700"/>
    <xdr:pic>
      <xdr:nvPicPr>
        <xdr:cNvPr id="297" name="Imagen 296">
          <a:extLst>
            <a:ext uri="{FF2B5EF4-FFF2-40B4-BE49-F238E27FC236}">
              <a16:creationId xmlns:a16="http://schemas.microsoft.com/office/drawing/2014/main" id="{A8F12BB0-C696-5B4F-AC6C-376BFE135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17526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94</xdr:row>
      <xdr:rowOff>0</xdr:rowOff>
    </xdr:from>
    <xdr:ext cx="12700" cy="12700"/>
    <xdr:pic>
      <xdr:nvPicPr>
        <xdr:cNvPr id="298" name="Imagen 297">
          <a:extLst>
            <a:ext uri="{FF2B5EF4-FFF2-40B4-BE49-F238E27FC236}">
              <a16:creationId xmlns:a16="http://schemas.microsoft.com/office/drawing/2014/main" id="{0AA9B7DF-1319-CA4E-8FD9-78FA7CB14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1790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97</xdr:row>
      <xdr:rowOff>0</xdr:rowOff>
    </xdr:from>
    <xdr:ext cx="12700" cy="12700"/>
    <xdr:pic>
      <xdr:nvPicPr>
        <xdr:cNvPr id="299" name="Imagen 298">
          <a:extLst>
            <a:ext uri="{FF2B5EF4-FFF2-40B4-BE49-F238E27FC236}">
              <a16:creationId xmlns:a16="http://schemas.microsoft.com/office/drawing/2014/main" id="{80C453B9-DACD-604B-978C-A6CCE636A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1847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100</xdr:row>
      <xdr:rowOff>0</xdr:rowOff>
    </xdr:from>
    <xdr:ext cx="12700" cy="12700"/>
    <xdr:pic>
      <xdr:nvPicPr>
        <xdr:cNvPr id="300" name="Imagen 299">
          <a:extLst>
            <a:ext uri="{FF2B5EF4-FFF2-40B4-BE49-F238E27FC236}">
              <a16:creationId xmlns:a16="http://schemas.microsoft.com/office/drawing/2014/main" id="{79C07E92-1135-C248-A7D8-87364B5E8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1905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103</xdr:row>
      <xdr:rowOff>0</xdr:rowOff>
    </xdr:from>
    <xdr:ext cx="12700" cy="12700"/>
    <xdr:pic>
      <xdr:nvPicPr>
        <xdr:cNvPr id="301" name="Imagen 300">
          <a:extLst>
            <a:ext uri="{FF2B5EF4-FFF2-40B4-BE49-F238E27FC236}">
              <a16:creationId xmlns:a16="http://schemas.microsoft.com/office/drawing/2014/main" id="{178F9174-FBCB-5341-99A1-FE6406150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1962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106</xdr:row>
      <xdr:rowOff>0</xdr:rowOff>
    </xdr:from>
    <xdr:ext cx="12700" cy="12700"/>
    <xdr:pic>
      <xdr:nvPicPr>
        <xdr:cNvPr id="302" name="Imagen 301">
          <a:extLst>
            <a:ext uri="{FF2B5EF4-FFF2-40B4-BE49-F238E27FC236}">
              <a16:creationId xmlns:a16="http://schemas.microsoft.com/office/drawing/2014/main" id="{81BCE960-6CAA-3C47-8DCB-B993196BE4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2019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109</xdr:row>
      <xdr:rowOff>0</xdr:rowOff>
    </xdr:from>
    <xdr:ext cx="12700" cy="12700"/>
    <xdr:pic>
      <xdr:nvPicPr>
        <xdr:cNvPr id="303" name="Imagen 302">
          <a:extLst>
            <a:ext uri="{FF2B5EF4-FFF2-40B4-BE49-F238E27FC236}">
              <a16:creationId xmlns:a16="http://schemas.microsoft.com/office/drawing/2014/main" id="{05D351A4-BF3C-824E-97D0-C93ED43D9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2076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112</xdr:row>
      <xdr:rowOff>0</xdr:rowOff>
    </xdr:from>
    <xdr:ext cx="12700" cy="12700"/>
    <xdr:pic>
      <xdr:nvPicPr>
        <xdr:cNvPr id="304" name="Imagen 303">
          <a:extLst>
            <a:ext uri="{FF2B5EF4-FFF2-40B4-BE49-F238E27FC236}">
              <a16:creationId xmlns:a16="http://schemas.microsoft.com/office/drawing/2014/main" id="{682DD7D8-FFB7-0D43-8171-73E02DB2D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21336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115</xdr:row>
      <xdr:rowOff>0</xdr:rowOff>
    </xdr:from>
    <xdr:ext cx="12700" cy="12700"/>
    <xdr:pic>
      <xdr:nvPicPr>
        <xdr:cNvPr id="305" name="Imagen 304">
          <a:extLst>
            <a:ext uri="{FF2B5EF4-FFF2-40B4-BE49-F238E27FC236}">
              <a16:creationId xmlns:a16="http://schemas.microsoft.com/office/drawing/2014/main" id="{B8810937-AA17-A04E-AE0B-EEFAD9F07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2190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118</xdr:row>
      <xdr:rowOff>0</xdr:rowOff>
    </xdr:from>
    <xdr:ext cx="12700" cy="12700"/>
    <xdr:pic>
      <xdr:nvPicPr>
        <xdr:cNvPr id="306" name="Imagen 305">
          <a:extLst>
            <a:ext uri="{FF2B5EF4-FFF2-40B4-BE49-F238E27FC236}">
              <a16:creationId xmlns:a16="http://schemas.microsoft.com/office/drawing/2014/main" id="{213A3BE5-FFEA-F347-BEAC-2DB483808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2247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121</xdr:row>
      <xdr:rowOff>0</xdr:rowOff>
    </xdr:from>
    <xdr:ext cx="12700" cy="12700"/>
    <xdr:pic>
      <xdr:nvPicPr>
        <xdr:cNvPr id="307" name="Imagen 306">
          <a:extLst>
            <a:ext uri="{FF2B5EF4-FFF2-40B4-BE49-F238E27FC236}">
              <a16:creationId xmlns:a16="http://schemas.microsoft.com/office/drawing/2014/main" id="{7FA02457-1310-0949-BFE8-CA449A5B6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23050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124</xdr:row>
      <xdr:rowOff>0</xdr:rowOff>
    </xdr:from>
    <xdr:ext cx="12700" cy="12700"/>
    <xdr:pic>
      <xdr:nvPicPr>
        <xdr:cNvPr id="308" name="Imagen 307">
          <a:extLst>
            <a:ext uri="{FF2B5EF4-FFF2-40B4-BE49-F238E27FC236}">
              <a16:creationId xmlns:a16="http://schemas.microsoft.com/office/drawing/2014/main" id="{87C2826D-B449-584D-AE25-0AEFAB549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2362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127</xdr:row>
      <xdr:rowOff>0</xdr:rowOff>
    </xdr:from>
    <xdr:ext cx="12700" cy="12700"/>
    <xdr:pic>
      <xdr:nvPicPr>
        <xdr:cNvPr id="309" name="Imagen 308">
          <a:extLst>
            <a:ext uri="{FF2B5EF4-FFF2-40B4-BE49-F238E27FC236}">
              <a16:creationId xmlns:a16="http://schemas.microsoft.com/office/drawing/2014/main" id="{80312D0B-02C9-514B-9ED7-E8FA8FE53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2419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130</xdr:row>
      <xdr:rowOff>0</xdr:rowOff>
    </xdr:from>
    <xdr:ext cx="12700" cy="12700"/>
    <xdr:pic>
      <xdr:nvPicPr>
        <xdr:cNvPr id="310" name="Imagen 309">
          <a:extLst>
            <a:ext uri="{FF2B5EF4-FFF2-40B4-BE49-F238E27FC236}">
              <a16:creationId xmlns:a16="http://schemas.microsoft.com/office/drawing/2014/main" id="{ADFD259A-595D-8049-9C1D-F84F16430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2476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133</xdr:row>
      <xdr:rowOff>0</xdr:rowOff>
    </xdr:from>
    <xdr:ext cx="12700" cy="12700"/>
    <xdr:pic>
      <xdr:nvPicPr>
        <xdr:cNvPr id="311" name="Imagen 310">
          <a:extLst>
            <a:ext uri="{FF2B5EF4-FFF2-40B4-BE49-F238E27FC236}">
              <a16:creationId xmlns:a16="http://schemas.microsoft.com/office/drawing/2014/main" id="{F809CFF9-0BF9-4E44-A3B7-703166A5B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2533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136</xdr:row>
      <xdr:rowOff>0</xdr:rowOff>
    </xdr:from>
    <xdr:ext cx="12700" cy="12700"/>
    <xdr:pic>
      <xdr:nvPicPr>
        <xdr:cNvPr id="312" name="Imagen 311">
          <a:extLst>
            <a:ext uri="{FF2B5EF4-FFF2-40B4-BE49-F238E27FC236}">
              <a16:creationId xmlns:a16="http://schemas.microsoft.com/office/drawing/2014/main" id="{B8FEA014-E599-4C42-90E0-7A232D0FC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2590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139</xdr:row>
      <xdr:rowOff>0</xdr:rowOff>
    </xdr:from>
    <xdr:ext cx="12700" cy="12700"/>
    <xdr:pic>
      <xdr:nvPicPr>
        <xdr:cNvPr id="313" name="Imagen 312">
          <a:extLst>
            <a:ext uri="{FF2B5EF4-FFF2-40B4-BE49-F238E27FC236}">
              <a16:creationId xmlns:a16="http://schemas.microsoft.com/office/drawing/2014/main" id="{D2915B00-AE94-5648-9D3E-2951E3D93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26479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142</xdr:row>
      <xdr:rowOff>0</xdr:rowOff>
    </xdr:from>
    <xdr:ext cx="12700" cy="12700"/>
    <xdr:pic>
      <xdr:nvPicPr>
        <xdr:cNvPr id="314" name="Imagen 313">
          <a:extLst>
            <a:ext uri="{FF2B5EF4-FFF2-40B4-BE49-F238E27FC236}">
              <a16:creationId xmlns:a16="http://schemas.microsoft.com/office/drawing/2014/main" id="{0CA364D1-5849-C540-8714-7ADF2C6956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2705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145</xdr:row>
      <xdr:rowOff>0</xdr:rowOff>
    </xdr:from>
    <xdr:ext cx="12700" cy="12700"/>
    <xdr:pic>
      <xdr:nvPicPr>
        <xdr:cNvPr id="315" name="Imagen 314">
          <a:extLst>
            <a:ext uri="{FF2B5EF4-FFF2-40B4-BE49-F238E27FC236}">
              <a16:creationId xmlns:a16="http://schemas.microsoft.com/office/drawing/2014/main" id="{13E40B1C-0458-6B4F-BBB8-15FC91321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2762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148</xdr:row>
      <xdr:rowOff>0</xdr:rowOff>
    </xdr:from>
    <xdr:ext cx="12700" cy="12700"/>
    <xdr:pic>
      <xdr:nvPicPr>
        <xdr:cNvPr id="316" name="Imagen 315">
          <a:extLst>
            <a:ext uri="{FF2B5EF4-FFF2-40B4-BE49-F238E27FC236}">
              <a16:creationId xmlns:a16="http://schemas.microsoft.com/office/drawing/2014/main" id="{EB25A49E-1D7D-B94A-9A19-DA1C05F2A5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2819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151</xdr:row>
      <xdr:rowOff>0</xdr:rowOff>
    </xdr:from>
    <xdr:ext cx="12700" cy="12700"/>
    <xdr:pic>
      <xdr:nvPicPr>
        <xdr:cNvPr id="317" name="Imagen 316">
          <a:extLst>
            <a:ext uri="{FF2B5EF4-FFF2-40B4-BE49-F238E27FC236}">
              <a16:creationId xmlns:a16="http://schemas.microsoft.com/office/drawing/2014/main" id="{9E625AE4-04B8-CA48-8893-33C8E647B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2876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154</xdr:row>
      <xdr:rowOff>0</xdr:rowOff>
    </xdr:from>
    <xdr:ext cx="12700" cy="12700"/>
    <xdr:pic>
      <xdr:nvPicPr>
        <xdr:cNvPr id="318" name="Imagen 317">
          <a:extLst>
            <a:ext uri="{FF2B5EF4-FFF2-40B4-BE49-F238E27FC236}">
              <a16:creationId xmlns:a16="http://schemas.microsoft.com/office/drawing/2014/main" id="{DAD4EBFF-146E-4842-9031-A7863FF35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2933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157</xdr:row>
      <xdr:rowOff>0</xdr:rowOff>
    </xdr:from>
    <xdr:ext cx="12700" cy="12700"/>
    <xdr:pic>
      <xdr:nvPicPr>
        <xdr:cNvPr id="319" name="Imagen 318">
          <a:extLst>
            <a:ext uri="{FF2B5EF4-FFF2-40B4-BE49-F238E27FC236}">
              <a16:creationId xmlns:a16="http://schemas.microsoft.com/office/drawing/2014/main" id="{04B8FB37-D384-A045-B5ED-0582A9E3F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2990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160</xdr:row>
      <xdr:rowOff>0</xdr:rowOff>
    </xdr:from>
    <xdr:ext cx="12700" cy="12700"/>
    <xdr:pic>
      <xdr:nvPicPr>
        <xdr:cNvPr id="320" name="Imagen 319">
          <a:extLst>
            <a:ext uri="{FF2B5EF4-FFF2-40B4-BE49-F238E27FC236}">
              <a16:creationId xmlns:a16="http://schemas.microsoft.com/office/drawing/2014/main" id="{8472589D-714E-DA44-8059-6C0FB7C3E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3048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163</xdr:row>
      <xdr:rowOff>0</xdr:rowOff>
    </xdr:from>
    <xdr:ext cx="12700" cy="12700"/>
    <xdr:pic>
      <xdr:nvPicPr>
        <xdr:cNvPr id="321" name="Imagen 320">
          <a:extLst>
            <a:ext uri="{FF2B5EF4-FFF2-40B4-BE49-F238E27FC236}">
              <a16:creationId xmlns:a16="http://schemas.microsoft.com/office/drawing/2014/main" id="{6B567EDC-8CE9-F344-B2E7-5BE467F000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3105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166</xdr:row>
      <xdr:rowOff>0</xdr:rowOff>
    </xdr:from>
    <xdr:ext cx="12700" cy="12700"/>
    <xdr:pic>
      <xdr:nvPicPr>
        <xdr:cNvPr id="322" name="Imagen 321">
          <a:extLst>
            <a:ext uri="{FF2B5EF4-FFF2-40B4-BE49-F238E27FC236}">
              <a16:creationId xmlns:a16="http://schemas.microsoft.com/office/drawing/2014/main" id="{596443D4-B2BC-9546-9900-57D94F101A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3162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169</xdr:row>
      <xdr:rowOff>0</xdr:rowOff>
    </xdr:from>
    <xdr:ext cx="12700" cy="12700"/>
    <xdr:pic>
      <xdr:nvPicPr>
        <xdr:cNvPr id="323" name="Imagen 322">
          <a:extLst>
            <a:ext uri="{FF2B5EF4-FFF2-40B4-BE49-F238E27FC236}">
              <a16:creationId xmlns:a16="http://schemas.microsoft.com/office/drawing/2014/main" id="{C00FC8E7-D4CF-7844-A906-498394FFA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3219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172</xdr:row>
      <xdr:rowOff>0</xdr:rowOff>
    </xdr:from>
    <xdr:ext cx="12700" cy="12700"/>
    <xdr:pic>
      <xdr:nvPicPr>
        <xdr:cNvPr id="324" name="Imagen 323">
          <a:extLst>
            <a:ext uri="{FF2B5EF4-FFF2-40B4-BE49-F238E27FC236}">
              <a16:creationId xmlns:a16="http://schemas.microsoft.com/office/drawing/2014/main" id="{F9E82860-B055-1345-8FAB-B295A973C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32766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175</xdr:row>
      <xdr:rowOff>0</xdr:rowOff>
    </xdr:from>
    <xdr:ext cx="12700" cy="12700"/>
    <xdr:pic>
      <xdr:nvPicPr>
        <xdr:cNvPr id="325" name="Imagen 324">
          <a:extLst>
            <a:ext uri="{FF2B5EF4-FFF2-40B4-BE49-F238E27FC236}">
              <a16:creationId xmlns:a16="http://schemas.microsoft.com/office/drawing/2014/main" id="{C2F49E62-88EF-A945-B095-5DEA4253C5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3333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178</xdr:row>
      <xdr:rowOff>0</xdr:rowOff>
    </xdr:from>
    <xdr:ext cx="12700" cy="12700"/>
    <xdr:pic>
      <xdr:nvPicPr>
        <xdr:cNvPr id="326" name="Imagen 325">
          <a:extLst>
            <a:ext uri="{FF2B5EF4-FFF2-40B4-BE49-F238E27FC236}">
              <a16:creationId xmlns:a16="http://schemas.microsoft.com/office/drawing/2014/main" id="{E7EC32A1-2C3F-194B-A621-08CCB8D4E9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3390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181</xdr:row>
      <xdr:rowOff>0</xdr:rowOff>
    </xdr:from>
    <xdr:ext cx="12700" cy="12700"/>
    <xdr:pic>
      <xdr:nvPicPr>
        <xdr:cNvPr id="327" name="Imagen 326">
          <a:extLst>
            <a:ext uri="{FF2B5EF4-FFF2-40B4-BE49-F238E27FC236}">
              <a16:creationId xmlns:a16="http://schemas.microsoft.com/office/drawing/2014/main" id="{4227CBA4-D815-2744-808C-BD331B23F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34480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184</xdr:row>
      <xdr:rowOff>0</xdr:rowOff>
    </xdr:from>
    <xdr:ext cx="12700" cy="12700"/>
    <xdr:pic>
      <xdr:nvPicPr>
        <xdr:cNvPr id="328" name="Imagen 327">
          <a:extLst>
            <a:ext uri="{FF2B5EF4-FFF2-40B4-BE49-F238E27FC236}">
              <a16:creationId xmlns:a16="http://schemas.microsoft.com/office/drawing/2014/main" id="{C9DC853A-AEA7-0145-A43F-27763C9A9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3505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187</xdr:row>
      <xdr:rowOff>0</xdr:rowOff>
    </xdr:from>
    <xdr:ext cx="12700" cy="12700"/>
    <xdr:pic>
      <xdr:nvPicPr>
        <xdr:cNvPr id="329" name="Imagen 328">
          <a:extLst>
            <a:ext uri="{FF2B5EF4-FFF2-40B4-BE49-F238E27FC236}">
              <a16:creationId xmlns:a16="http://schemas.microsoft.com/office/drawing/2014/main" id="{8ABA332B-3D2A-864C-A24C-FBD0D30D9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3562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190</xdr:row>
      <xdr:rowOff>0</xdr:rowOff>
    </xdr:from>
    <xdr:ext cx="12700" cy="12700"/>
    <xdr:pic>
      <xdr:nvPicPr>
        <xdr:cNvPr id="330" name="Imagen 329">
          <a:extLst>
            <a:ext uri="{FF2B5EF4-FFF2-40B4-BE49-F238E27FC236}">
              <a16:creationId xmlns:a16="http://schemas.microsoft.com/office/drawing/2014/main" id="{654620C7-7AA7-5841-A220-5500E5973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3619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193</xdr:row>
      <xdr:rowOff>0</xdr:rowOff>
    </xdr:from>
    <xdr:ext cx="12700" cy="12700"/>
    <xdr:pic>
      <xdr:nvPicPr>
        <xdr:cNvPr id="331" name="Imagen 330">
          <a:extLst>
            <a:ext uri="{FF2B5EF4-FFF2-40B4-BE49-F238E27FC236}">
              <a16:creationId xmlns:a16="http://schemas.microsoft.com/office/drawing/2014/main" id="{B8037D35-BDA9-8D46-93F0-91999C600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3676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196</xdr:row>
      <xdr:rowOff>0</xdr:rowOff>
    </xdr:from>
    <xdr:ext cx="12700" cy="12700"/>
    <xdr:pic>
      <xdr:nvPicPr>
        <xdr:cNvPr id="332" name="Imagen 331">
          <a:extLst>
            <a:ext uri="{FF2B5EF4-FFF2-40B4-BE49-F238E27FC236}">
              <a16:creationId xmlns:a16="http://schemas.microsoft.com/office/drawing/2014/main" id="{8310CE30-DF11-A54F-9811-D8765DF18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3733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199</xdr:row>
      <xdr:rowOff>0</xdr:rowOff>
    </xdr:from>
    <xdr:ext cx="12700" cy="12700"/>
    <xdr:pic>
      <xdr:nvPicPr>
        <xdr:cNvPr id="333" name="Imagen 332">
          <a:extLst>
            <a:ext uri="{FF2B5EF4-FFF2-40B4-BE49-F238E27FC236}">
              <a16:creationId xmlns:a16="http://schemas.microsoft.com/office/drawing/2014/main" id="{5DC1BB89-4C52-E546-80FD-D73940150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37909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202</xdr:row>
      <xdr:rowOff>0</xdr:rowOff>
    </xdr:from>
    <xdr:ext cx="12700" cy="12700"/>
    <xdr:pic>
      <xdr:nvPicPr>
        <xdr:cNvPr id="334" name="Imagen 333">
          <a:extLst>
            <a:ext uri="{FF2B5EF4-FFF2-40B4-BE49-F238E27FC236}">
              <a16:creationId xmlns:a16="http://schemas.microsoft.com/office/drawing/2014/main" id="{533A9195-B376-5A41-BA2B-7910D43006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3848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202</xdr:row>
      <xdr:rowOff>0</xdr:rowOff>
    </xdr:from>
    <xdr:ext cx="12700" cy="12700"/>
    <xdr:pic>
      <xdr:nvPicPr>
        <xdr:cNvPr id="335" name="Imagen 334">
          <a:extLst>
            <a:ext uri="{FF2B5EF4-FFF2-40B4-BE49-F238E27FC236}">
              <a16:creationId xmlns:a16="http://schemas.microsoft.com/office/drawing/2014/main" id="{D6C5C30F-7D32-EE44-BA78-7646C4F06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3886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202</xdr:row>
      <xdr:rowOff>0</xdr:rowOff>
    </xdr:from>
    <xdr:ext cx="12700" cy="12700"/>
    <xdr:pic>
      <xdr:nvPicPr>
        <xdr:cNvPr id="336" name="Imagen 335">
          <a:extLst>
            <a:ext uri="{FF2B5EF4-FFF2-40B4-BE49-F238E27FC236}">
              <a16:creationId xmlns:a16="http://schemas.microsoft.com/office/drawing/2014/main" id="{841C0371-4435-764D-A79A-039D7C18C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3924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202</xdr:row>
      <xdr:rowOff>0</xdr:rowOff>
    </xdr:from>
    <xdr:ext cx="12700" cy="12700"/>
    <xdr:pic>
      <xdr:nvPicPr>
        <xdr:cNvPr id="337" name="Imagen 336">
          <a:extLst>
            <a:ext uri="{FF2B5EF4-FFF2-40B4-BE49-F238E27FC236}">
              <a16:creationId xmlns:a16="http://schemas.microsoft.com/office/drawing/2014/main" id="{1AA57FBC-CCA7-4B49-BC80-022EE4170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3962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202</xdr:row>
      <xdr:rowOff>0</xdr:rowOff>
    </xdr:from>
    <xdr:ext cx="12700" cy="12700"/>
    <xdr:pic>
      <xdr:nvPicPr>
        <xdr:cNvPr id="338" name="Imagen 337">
          <a:extLst>
            <a:ext uri="{FF2B5EF4-FFF2-40B4-BE49-F238E27FC236}">
              <a16:creationId xmlns:a16="http://schemas.microsoft.com/office/drawing/2014/main" id="{9D0BCAA2-A0B9-A047-9463-71BD900FE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4000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202</xdr:row>
      <xdr:rowOff>0</xdr:rowOff>
    </xdr:from>
    <xdr:ext cx="12700" cy="12700"/>
    <xdr:pic>
      <xdr:nvPicPr>
        <xdr:cNvPr id="339" name="Imagen 338">
          <a:extLst>
            <a:ext uri="{FF2B5EF4-FFF2-40B4-BE49-F238E27FC236}">
              <a16:creationId xmlns:a16="http://schemas.microsoft.com/office/drawing/2014/main" id="{5E8FC870-82B2-8147-9A3E-60181FEB5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40386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202</xdr:row>
      <xdr:rowOff>0</xdr:rowOff>
    </xdr:from>
    <xdr:ext cx="12700" cy="12700"/>
    <xdr:pic>
      <xdr:nvPicPr>
        <xdr:cNvPr id="340" name="Imagen 339">
          <a:extLst>
            <a:ext uri="{FF2B5EF4-FFF2-40B4-BE49-F238E27FC236}">
              <a16:creationId xmlns:a16="http://schemas.microsoft.com/office/drawing/2014/main" id="{01D5CC1C-68D5-3F4A-9368-3F04A7A49E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407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202</xdr:row>
      <xdr:rowOff>0</xdr:rowOff>
    </xdr:from>
    <xdr:ext cx="12700" cy="12700"/>
    <xdr:pic>
      <xdr:nvPicPr>
        <xdr:cNvPr id="341" name="Imagen 340">
          <a:extLst>
            <a:ext uri="{FF2B5EF4-FFF2-40B4-BE49-F238E27FC236}">
              <a16:creationId xmlns:a16="http://schemas.microsoft.com/office/drawing/2014/main" id="{4C2AD791-EC84-9C47-8734-75BD3E4B7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4114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202</xdr:row>
      <xdr:rowOff>0</xdr:rowOff>
    </xdr:from>
    <xdr:ext cx="12700" cy="12700"/>
    <xdr:pic>
      <xdr:nvPicPr>
        <xdr:cNvPr id="342" name="Imagen 341">
          <a:extLst>
            <a:ext uri="{FF2B5EF4-FFF2-40B4-BE49-F238E27FC236}">
              <a16:creationId xmlns:a16="http://schemas.microsoft.com/office/drawing/2014/main" id="{B95CE3DC-C824-B640-90B5-60D658255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4152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202</xdr:row>
      <xdr:rowOff>0</xdr:rowOff>
    </xdr:from>
    <xdr:ext cx="12700" cy="12700"/>
    <xdr:pic>
      <xdr:nvPicPr>
        <xdr:cNvPr id="343" name="Imagen 342">
          <a:extLst>
            <a:ext uri="{FF2B5EF4-FFF2-40B4-BE49-F238E27FC236}">
              <a16:creationId xmlns:a16="http://schemas.microsoft.com/office/drawing/2014/main" id="{8D507674-76CB-A540-BD40-2A2CCE4EA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4191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202</xdr:row>
      <xdr:rowOff>0</xdr:rowOff>
    </xdr:from>
    <xdr:ext cx="12700" cy="12700"/>
    <xdr:pic>
      <xdr:nvPicPr>
        <xdr:cNvPr id="344" name="Imagen 343">
          <a:extLst>
            <a:ext uri="{FF2B5EF4-FFF2-40B4-BE49-F238E27FC236}">
              <a16:creationId xmlns:a16="http://schemas.microsoft.com/office/drawing/2014/main" id="{E866E0CD-0B0D-0747-89CE-087921770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4229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202</xdr:row>
      <xdr:rowOff>0</xdr:rowOff>
    </xdr:from>
    <xdr:ext cx="12700" cy="12700"/>
    <xdr:pic>
      <xdr:nvPicPr>
        <xdr:cNvPr id="345" name="Imagen 344">
          <a:extLst>
            <a:ext uri="{FF2B5EF4-FFF2-40B4-BE49-F238E27FC236}">
              <a16:creationId xmlns:a16="http://schemas.microsoft.com/office/drawing/2014/main" id="{0BBB34CF-E57A-C841-9D1A-FE46A9265F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4267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202</xdr:row>
      <xdr:rowOff>0</xdr:rowOff>
    </xdr:from>
    <xdr:ext cx="12700" cy="12700"/>
    <xdr:pic>
      <xdr:nvPicPr>
        <xdr:cNvPr id="346" name="Imagen 345">
          <a:extLst>
            <a:ext uri="{FF2B5EF4-FFF2-40B4-BE49-F238E27FC236}">
              <a16:creationId xmlns:a16="http://schemas.microsoft.com/office/drawing/2014/main" id="{E66339E0-302B-3B41-95FC-7013613A8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4305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202</xdr:row>
      <xdr:rowOff>0</xdr:rowOff>
    </xdr:from>
    <xdr:ext cx="12700" cy="12700"/>
    <xdr:pic>
      <xdr:nvPicPr>
        <xdr:cNvPr id="347" name="Imagen 346">
          <a:extLst>
            <a:ext uri="{FF2B5EF4-FFF2-40B4-BE49-F238E27FC236}">
              <a16:creationId xmlns:a16="http://schemas.microsoft.com/office/drawing/2014/main" id="{EA269C7B-1FA9-EC4D-8B14-B42144FC7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4343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202</xdr:row>
      <xdr:rowOff>0</xdr:rowOff>
    </xdr:from>
    <xdr:ext cx="12700" cy="12700"/>
    <xdr:pic>
      <xdr:nvPicPr>
        <xdr:cNvPr id="348" name="Imagen 347">
          <a:extLst>
            <a:ext uri="{FF2B5EF4-FFF2-40B4-BE49-F238E27FC236}">
              <a16:creationId xmlns:a16="http://schemas.microsoft.com/office/drawing/2014/main" id="{2BB8CA3B-09D7-9149-9020-D8C1FD583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4381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202</xdr:row>
      <xdr:rowOff>0</xdr:rowOff>
    </xdr:from>
    <xdr:ext cx="12700" cy="12700"/>
    <xdr:pic>
      <xdr:nvPicPr>
        <xdr:cNvPr id="349" name="Imagen 348">
          <a:extLst>
            <a:ext uri="{FF2B5EF4-FFF2-40B4-BE49-F238E27FC236}">
              <a16:creationId xmlns:a16="http://schemas.microsoft.com/office/drawing/2014/main" id="{1FEE09D1-026B-6144-B4C7-6C7E45C93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44196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202</xdr:row>
      <xdr:rowOff>0</xdr:rowOff>
    </xdr:from>
    <xdr:ext cx="12700" cy="12700"/>
    <xdr:pic>
      <xdr:nvPicPr>
        <xdr:cNvPr id="350" name="Imagen 349">
          <a:extLst>
            <a:ext uri="{FF2B5EF4-FFF2-40B4-BE49-F238E27FC236}">
              <a16:creationId xmlns:a16="http://schemas.microsoft.com/office/drawing/2014/main" id="{AE4CDCCB-04D7-D042-AA3F-375BF0616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4457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202</xdr:row>
      <xdr:rowOff>0</xdr:rowOff>
    </xdr:from>
    <xdr:ext cx="12700" cy="12700"/>
    <xdr:pic>
      <xdr:nvPicPr>
        <xdr:cNvPr id="351" name="Imagen 350">
          <a:extLst>
            <a:ext uri="{FF2B5EF4-FFF2-40B4-BE49-F238E27FC236}">
              <a16:creationId xmlns:a16="http://schemas.microsoft.com/office/drawing/2014/main" id="{8CF31DF0-0238-B845-9C39-D4462D4EC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4495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202</xdr:row>
      <xdr:rowOff>0</xdr:rowOff>
    </xdr:from>
    <xdr:ext cx="12700" cy="12700"/>
    <xdr:pic>
      <xdr:nvPicPr>
        <xdr:cNvPr id="352" name="Imagen 351">
          <a:extLst>
            <a:ext uri="{FF2B5EF4-FFF2-40B4-BE49-F238E27FC236}">
              <a16:creationId xmlns:a16="http://schemas.microsoft.com/office/drawing/2014/main" id="{415F8C34-90F8-DE46-9595-31ADD2A5F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453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202</xdr:row>
      <xdr:rowOff>0</xdr:rowOff>
    </xdr:from>
    <xdr:ext cx="12700" cy="12700"/>
    <xdr:pic>
      <xdr:nvPicPr>
        <xdr:cNvPr id="353" name="Imagen 352">
          <a:extLst>
            <a:ext uri="{FF2B5EF4-FFF2-40B4-BE49-F238E27FC236}">
              <a16:creationId xmlns:a16="http://schemas.microsoft.com/office/drawing/2014/main" id="{5A03B74D-DD40-354D-884B-2DE2E87BA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4572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202</xdr:row>
      <xdr:rowOff>0</xdr:rowOff>
    </xdr:from>
    <xdr:ext cx="12700" cy="12700"/>
    <xdr:pic>
      <xdr:nvPicPr>
        <xdr:cNvPr id="354" name="Imagen 353">
          <a:extLst>
            <a:ext uri="{FF2B5EF4-FFF2-40B4-BE49-F238E27FC236}">
              <a16:creationId xmlns:a16="http://schemas.microsoft.com/office/drawing/2014/main" id="{C485BBB3-BAB2-064F-8985-91C149B34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4610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202</xdr:row>
      <xdr:rowOff>0</xdr:rowOff>
    </xdr:from>
    <xdr:ext cx="12700" cy="12700"/>
    <xdr:pic>
      <xdr:nvPicPr>
        <xdr:cNvPr id="355" name="Imagen 354">
          <a:extLst>
            <a:ext uri="{FF2B5EF4-FFF2-40B4-BE49-F238E27FC236}">
              <a16:creationId xmlns:a16="http://schemas.microsoft.com/office/drawing/2014/main" id="{8E0BC67D-33F8-4745-A7B4-03493779D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4648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202</xdr:row>
      <xdr:rowOff>0</xdr:rowOff>
    </xdr:from>
    <xdr:ext cx="12700" cy="12700"/>
    <xdr:pic>
      <xdr:nvPicPr>
        <xdr:cNvPr id="356" name="Imagen 355">
          <a:extLst>
            <a:ext uri="{FF2B5EF4-FFF2-40B4-BE49-F238E27FC236}">
              <a16:creationId xmlns:a16="http://schemas.microsoft.com/office/drawing/2014/main" id="{FDC428D6-9AFD-A343-BAE2-E78D917B36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4686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202</xdr:row>
      <xdr:rowOff>0</xdr:rowOff>
    </xdr:from>
    <xdr:ext cx="12700" cy="12700"/>
    <xdr:pic>
      <xdr:nvPicPr>
        <xdr:cNvPr id="357" name="Imagen 356">
          <a:extLst>
            <a:ext uri="{FF2B5EF4-FFF2-40B4-BE49-F238E27FC236}">
              <a16:creationId xmlns:a16="http://schemas.microsoft.com/office/drawing/2014/main" id="{F9825565-BDB7-1F4E-9A24-625F6B8EC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4724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202</xdr:row>
      <xdr:rowOff>0</xdr:rowOff>
    </xdr:from>
    <xdr:ext cx="12700" cy="12700"/>
    <xdr:pic>
      <xdr:nvPicPr>
        <xdr:cNvPr id="358" name="Imagen 357">
          <a:extLst>
            <a:ext uri="{FF2B5EF4-FFF2-40B4-BE49-F238E27FC236}">
              <a16:creationId xmlns:a16="http://schemas.microsoft.com/office/drawing/2014/main" id="{A7AEF8E4-3110-8A4B-A17D-28A94250A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4762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202</xdr:row>
      <xdr:rowOff>0</xdr:rowOff>
    </xdr:from>
    <xdr:ext cx="12700" cy="12700"/>
    <xdr:pic>
      <xdr:nvPicPr>
        <xdr:cNvPr id="359" name="Imagen 358">
          <a:extLst>
            <a:ext uri="{FF2B5EF4-FFF2-40B4-BE49-F238E27FC236}">
              <a16:creationId xmlns:a16="http://schemas.microsoft.com/office/drawing/2014/main" id="{D43379F2-CF1B-894B-9350-E05F5AF4D2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48006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202</xdr:row>
      <xdr:rowOff>0</xdr:rowOff>
    </xdr:from>
    <xdr:ext cx="12700" cy="12700"/>
    <xdr:pic>
      <xdr:nvPicPr>
        <xdr:cNvPr id="360" name="Imagen 359">
          <a:extLst>
            <a:ext uri="{FF2B5EF4-FFF2-40B4-BE49-F238E27FC236}">
              <a16:creationId xmlns:a16="http://schemas.microsoft.com/office/drawing/2014/main" id="{E1E5125F-ED85-9A4F-AB04-90481D9F9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4838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202</xdr:row>
      <xdr:rowOff>0</xdr:rowOff>
    </xdr:from>
    <xdr:ext cx="12700" cy="12700"/>
    <xdr:pic>
      <xdr:nvPicPr>
        <xdr:cNvPr id="361" name="Imagen 360">
          <a:extLst>
            <a:ext uri="{FF2B5EF4-FFF2-40B4-BE49-F238E27FC236}">
              <a16:creationId xmlns:a16="http://schemas.microsoft.com/office/drawing/2014/main" id="{2724A995-C1CC-3544-A8BB-1965ED4DC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4876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202</xdr:row>
      <xdr:rowOff>0</xdr:rowOff>
    </xdr:from>
    <xdr:ext cx="12700" cy="12700"/>
    <xdr:pic>
      <xdr:nvPicPr>
        <xdr:cNvPr id="362" name="Imagen 361">
          <a:extLst>
            <a:ext uri="{FF2B5EF4-FFF2-40B4-BE49-F238E27FC236}">
              <a16:creationId xmlns:a16="http://schemas.microsoft.com/office/drawing/2014/main" id="{E401E384-7133-8A43-A391-D37E441508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4914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202</xdr:row>
      <xdr:rowOff>0</xdr:rowOff>
    </xdr:from>
    <xdr:ext cx="12700" cy="12700"/>
    <xdr:pic>
      <xdr:nvPicPr>
        <xdr:cNvPr id="363" name="Imagen 362">
          <a:extLst>
            <a:ext uri="{FF2B5EF4-FFF2-40B4-BE49-F238E27FC236}">
              <a16:creationId xmlns:a16="http://schemas.microsoft.com/office/drawing/2014/main" id="{1F8F154A-F91E-5A4F-8B92-4AC80A8115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4953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202</xdr:row>
      <xdr:rowOff>0</xdr:rowOff>
    </xdr:from>
    <xdr:ext cx="12700" cy="12700"/>
    <xdr:pic>
      <xdr:nvPicPr>
        <xdr:cNvPr id="364" name="Imagen 363">
          <a:extLst>
            <a:ext uri="{FF2B5EF4-FFF2-40B4-BE49-F238E27FC236}">
              <a16:creationId xmlns:a16="http://schemas.microsoft.com/office/drawing/2014/main" id="{BC00E248-C239-D54B-8CD6-626305305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4991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202</xdr:row>
      <xdr:rowOff>0</xdr:rowOff>
    </xdr:from>
    <xdr:ext cx="12700" cy="12700"/>
    <xdr:pic>
      <xdr:nvPicPr>
        <xdr:cNvPr id="365" name="Imagen 364">
          <a:extLst>
            <a:ext uri="{FF2B5EF4-FFF2-40B4-BE49-F238E27FC236}">
              <a16:creationId xmlns:a16="http://schemas.microsoft.com/office/drawing/2014/main" id="{E865482D-14F9-434A-B9B6-63F89CD1C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5029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202</xdr:row>
      <xdr:rowOff>0</xdr:rowOff>
    </xdr:from>
    <xdr:ext cx="12700" cy="12700"/>
    <xdr:pic>
      <xdr:nvPicPr>
        <xdr:cNvPr id="366" name="Imagen 365">
          <a:extLst>
            <a:ext uri="{FF2B5EF4-FFF2-40B4-BE49-F238E27FC236}">
              <a16:creationId xmlns:a16="http://schemas.microsoft.com/office/drawing/2014/main" id="{6EA38647-1ED0-D84E-BCB0-0AD16E7FC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5067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202</xdr:row>
      <xdr:rowOff>0</xdr:rowOff>
    </xdr:from>
    <xdr:ext cx="12700" cy="12700"/>
    <xdr:pic>
      <xdr:nvPicPr>
        <xdr:cNvPr id="367" name="Imagen 366">
          <a:extLst>
            <a:ext uri="{FF2B5EF4-FFF2-40B4-BE49-F238E27FC236}">
              <a16:creationId xmlns:a16="http://schemas.microsoft.com/office/drawing/2014/main" id="{8F2E6454-78A2-1B4C-8B33-0A6A37EBA6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5105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</xdr:row>
      <xdr:rowOff>0</xdr:rowOff>
    </xdr:from>
    <xdr:ext cx="12700" cy="12700"/>
    <xdr:pic>
      <xdr:nvPicPr>
        <xdr:cNvPr id="368" name="Imagen 367">
          <a:extLst>
            <a:ext uri="{FF2B5EF4-FFF2-40B4-BE49-F238E27FC236}">
              <a16:creationId xmlns:a16="http://schemas.microsoft.com/office/drawing/2014/main" id="{6461E93B-D1CE-C943-8959-18C710C06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57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</xdr:row>
      <xdr:rowOff>0</xdr:rowOff>
    </xdr:from>
    <xdr:ext cx="12700" cy="12700"/>
    <xdr:pic>
      <xdr:nvPicPr>
        <xdr:cNvPr id="369" name="Imagen 368">
          <a:extLst>
            <a:ext uri="{FF2B5EF4-FFF2-40B4-BE49-F238E27FC236}">
              <a16:creationId xmlns:a16="http://schemas.microsoft.com/office/drawing/2014/main" id="{5176244F-B8BA-BA4D-AB17-0DFEAEA3C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15</xdr:row>
      <xdr:rowOff>0</xdr:rowOff>
    </xdr:from>
    <xdr:ext cx="12700" cy="12700"/>
    <xdr:pic>
      <xdr:nvPicPr>
        <xdr:cNvPr id="370" name="Imagen 369">
          <a:extLst>
            <a:ext uri="{FF2B5EF4-FFF2-40B4-BE49-F238E27FC236}">
              <a16:creationId xmlns:a16="http://schemas.microsoft.com/office/drawing/2014/main" id="{1059E01C-A152-8640-AC31-7A125EC81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20</xdr:row>
      <xdr:rowOff>0</xdr:rowOff>
    </xdr:from>
    <xdr:ext cx="12700" cy="12700"/>
    <xdr:pic>
      <xdr:nvPicPr>
        <xdr:cNvPr id="371" name="Imagen 370">
          <a:extLst>
            <a:ext uri="{FF2B5EF4-FFF2-40B4-BE49-F238E27FC236}">
              <a16:creationId xmlns:a16="http://schemas.microsoft.com/office/drawing/2014/main" id="{8AD25E1E-CB77-A64C-9E87-9D8EC0150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23</xdr:row>
      <xdr:rowOff>0</xdr:rowOff>
    </xdr:from>
    <xdr:ext cx="12700" cy="12700"/>
    <xdr:pic>
      <xdr:nvPicPr>
        <xdr:cNvPr id="372" name="Imagen 371">
          <a:extLst>
            <a:ext uri="{FF2B5EF4-FFF2-40B4-BE49-F238E27FC236}">
              <a16:creationId xmlns:a16="http://schemas.microsoft.com/office/drawing/2014/main" id="{AAAF2E69-5A6A-624A-B8F9-733AABB31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28</xdr:row>
      <xdr:rowOff>0</xdr:rowOff>
    </xdr:from>
    <xdr:ext cx="12700" cy="12700"/>
    <xdr:pic>
      <xdr:nvPicPr>
        <xdr:cNvPr id="373" name="Imagen 372">
          <a:extLst>
            <a:ext uri="{FF2B5EF4-FFF2-40B4-BE49-F238E27FC236}">
              <a16:creationId xmlns:a16="http://schemas.microsoft.com/office/drawing/2014/main" id="{2209C75F-5BCA-8A4F-8658-A07FCB7E0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31</xdr:row>
      <xdr:rowOff>0</xdr:rowOff>
    </xdr:from>
    <xdr:ext cx="12700" cy="12700"/>
    <xdr:pic>
      <xdr:nvPicPr>
        <xdr:cNvPr id="374" name="Imagen 373">
          <a:extLst>
            <a:ext uri="{FF2B5EF4-FFF2-40B4-BE49-F238E27FC236}">
              <a16:creationId xmlns:a16="http://schemas.microsoft.com/office/drawing/2014/main" id="{F6D197CB-B870-2F4F-9E44-E161FB623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34</xdr:row>
      <xdr:rowOff>0</xdr:rowOff>
    </xdr:from>
    <xdr:ext cx="12700" cy="12700"/>
    <xdr:pic>
      <xdr:nvPicPr>
        <xdr:cNvPr id="375" name="Imagen 374">
          <a:extLst>
            <a:ext uri="{FF2B5EF4-FFF2-40B4-BE49-F238E27FC236}">
              <a16:creationId xmlns:a16="http://schemas.microsoft.com/office/drawing/2014/main" id="{FC7326D9-D1AD-4A45-B65C-FF123F11C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37</xdr:row>
      <xdr:rowOff>0</xdr:rowOff>
    </xdr:from>
    <xdr:ext cx="12700" cy="12700"/>
    <xdr:pic>
      <xdr:nvPicPr>
        <xdr:cNvPr id="376" name="Imagen 375">
          <a:extLst>
            <a:ext uri="{FF2B5EF4-FFF2-40B4-BE49-F238E27FC236}">
              <a16:creationId xmlns:a16="http://schemas.microsoft.com/office/drawing/2014/main" id="{8A69B5AB-0173-7649-9846-7CD8ABE7E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42</xdr:row>
      <xdr:rowOff>0</xdr:rowOff>
    </xdr:from>
    <xdr:ext cx="12700" cy="12700"/>
    <xdr:pic>
      <xdr:nvPicPr>
        <xdr:cNvPr id="377" name="Imagen 376">
          <a:extLst>
            <a:ext uri="{FF2B5EF4-FFF2-40B4-BE49-F238E27FC236}">
              <a16:creationId xmlns:a16="http://schemas.microsoft.com/office/drawing/2014/main" id="{40DC70EF-DAB8-A34F-A7DC-0FAF0732B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45</xdr:row>
      <xdr:rowOff>0</xdr:rowOff>
    </xdr:from>
    <xdr:ext cx="12700" cy="12700"/>
    <xdr:pic>
      <xdr:nvPicPr>
        <xdr:cNvPr id="378" name="Imagen 377">
          <a:extLst>
            <a:ext uri="{FF2B5EF4-FFF2-40B4-BE49-F238E27FC236}">
              <a16:creationId xmlns:a16="http://schemas.microsoft.com/office/drawing/2014/main" id="{7D0226A1-48FD-D54D-9FBD-0039ADD2E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48</xdr:row>
      <xdr:rowOff>0</xdr:rowOff>
    </xdr:from>
    <xdr:ext cx="12700" cy="12700"/>
    <xdr:pic>
      <xdr:nvPicPr>
        <xdr:cNvPr id="379" name="Imagen 378">
          <a:extLst>
            <a:ext uri="{FF2B5EF4-FFF2-40B4-BE49-F238E27FC236}">
              <a16:creationId xmlns:a16="http://schemas.microsoft.com/office/drawing/2014/main" id="{1566DDC6-AF69-D645-8400-3C6C979E8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51</xdr:row>
      <xdr:rowOff>0</xdr:rowOff>
    </xdr:from>
    <xdr:ext cx="12700" cy="12700"/>
    <xdr:pic>
      <xdr:nvPicPr>
        <xdr:cNvPr id="380" name="Imagen 379">
          <a:extLst>
            <a:ext uri="{FF2B5EF4-FFF2-40B4-BE49-F238E27FC236}">
              <a16:creationId xmlns:a16="http://schemas.microsoft.com/office/drawing/2014/main" id="{54FD89F1-A760-354A-88BF-ECE8A323C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56</xdr:row>
      <xdr:rowOff>0</xdr:rowOff>
    </xdr:from>
    <xdr:ext cx="12700" cy="12700"/>
    <xdr:pic>
      <xdr:nvPicPr>
        <xdr:cNvPr id="381" name="Imagen 380">
          <a:extLst>
            <a:ext uri="{FF2B5EF4-FFF2-40B4-BE49-F238E27FC236}">
              <a16:creationId xmlns:a16="http://schemas.microsoft.com/office/drawing/2014/main" id="{934649DF-43C7-694B-AE83-531686778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59</xdr:row>
      <xdr:rowOff>0</xdr:rowOff>
    </xdr:from>
    <xdr:ext cx="12700" cy="12700"/>
    <xdr:pic>
      <xdr:nvPicPr>
        <xdr:cNvPr id="382" name="Imagen 381">
          <a:extLst>
            <a:ext uri="{FF2B5EF4-FFF2-40B4-BE49-F238E27FC236}">
              <a16:creationId xmlns:a16="http://schemas.microsoft.com/office/drawing/2014/main" id="{BBFDD012-A078-7946-A683-B3EF7A4A5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62</xdr:row>
      <xdr:rowOff>0</xdr:rowOff>
    </xdr:from>
    <xdr:ext cx="12700" cy="12700"/>
    <xdr:pic>
      <xdr:nvPicPr>
        <xdr:cNvPr id="383" name="Imagen 382">
          <a:extLst>
            <a:ext uri="{FF2B5EF4-FFF2-40B4-BE49-F238E27FC236}">
              <a16:creationId xmlns:a16="http://schemas.microsoft.com/office/drawing/2014/main" id="{FF26DB1C-5C7B-134C-82C0-0208AEC3D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65</xdr:row>
      <xdr:rowOff>0</xdr:rowOff>
    </xdr:from>
    <xdr:ext cx="12700" cy="12700"/>
    <xdr:pic>
      <xdr:nvPicPr>
        <xdr:cNvPr id="384" name="Imagen 383">
          <a:extLst>
            <a:ext uri="{FF2B5EF4-FFF2-40B4-BE49-F238E27FC236}">
              <a16:creationId xmlns:a16="http://schemas.microsoft.com/office/drawing/2014/main" id="{5973424E-8868-D848-8B61-5FB01B88B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68</xdr:row>
      <xdr:rowOff>0</xdr:rowOff>
    </xdr:from>
    <xdr:ext cx="12700" cy="12700"/>
    <xdr:pic>
      <xdr:nvPicPr>
        <xdr:cNvPr id="385" name="Imagen 384">
          <a:extLst>
            <a:ext uri="{FF2B5EF4-FFF2-40B4-BE49-F238E27FC236}">
              <a16:creationId xmlns:a16="http://schemas.microsoft.com/office/drawing/2014/main" id="{F33E6E2F-AF54-8C46-B0E2-559547BA1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71</xdr:row>
      <xdr:rowOff>0</xdr:rowOff>
    </xdr:from>
    <xdr:ext cx="12700" cy="12700"/>
    <xdr:pic>
      <xdr:nvPicPr>
        <xdr:cNvPr id="386" name="Imagen 385">
          <a:extLst>
            <a:ext uri="{FF2B5EF4-FFF2-40B4-BE49-F238E27FC236}">
              <a16:creationId xmlns:a16="http://schemas.microsoft.com/office/drawing/2014/main" id="{D1CD67F8-C716-0549-9314-7F6C3740A3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74</xdr:row>
      <xdr:rowOff>0</xdr:rowOff>
    </xdr:from>
    <xdr:ext cx="12700" cy="12700"/>
    <xdr:pic>
      <xdr:nvPicPr>
        <xdr:cNvPr id="387" name="Imagen 386">
          <a:extLst>
            <a:ext uri="{FF2B5EF4-FFF2-40B4-BE49-F238E27FC236}">
              <a16:creationId xmlns:a16="http://schemas.microsoft.com/office/drawing/2014/main" id="{EB99744A-A1BA-044E-8A3B-61502D0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77</xdr:row>
      <xdr:rowOff>0</xdr:rowOff>
    </xdr:from>
    <xdr:ext cx="12700" cy="12700"/>
    <xdr:pic>
      <xdr:nvPicPr>
        <xdr:cNvPr id="388" name="Imagen 387">
          <a:extLst>
            <a:ext uri="{FF2B5EF4-FFF2-40B4-BE49-F238E27FC236}">
              <a16:creationId xmlns:a16="http://schemas.microsoft.com/office/drawing/2014/main" id="{76AE9620-95AD-6042-AE43-A23A919EA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80</xdr:row>
      <xdr:rowOff>0</xdr:rowOff>
    </xdr:from>
    <xdr:ext cx="12700" cy="12700"/>
    <xdr:pic>
      <xdr:nvPicPr>
        <xdr:cNvPr id="389" name="Imagen 388">
          <a:extLst>
            <a:ext uri="{FF2B5EF4-FFF2-40B4-BE49-F238E27FC236}">
              <a16:creationId xmlns:a16="http://schemas.microsoft.com/office/drawing/2014/main" id="{E5645581-1F53-0A42-B270-94E3871166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83</xdr:row>
      <xdr:rowOff>0</xdr:rowOff>
    </xdr:from>
    <xdr:ext cx="12700" cy="12700"/>
    <xdr:pic>
      <xdr:nvPicPr>
        <xdr:cNvPr id="390" name="Imagen 389">
          <a:extLst>
            <a:ext uri="{FF2B5EF4-FFF2-40B4-BE49-F238E27FC236}">
              <a16:creationId xmlns:a16="http://schemas.microsoft.com/office/drawing/2014/main" id="{BCD8AF58-03F8-2A4B-B751-AA815BC11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86</xdr:row>
      <xdr:rowOff>0</xdr:rowOff>
    </xdr:from>
    <xdr:ext cx="12700" cy="12700"/>
    <xdr:pic>
      <xdr:nvPicPr>
        <xdr:cNvPr id="391" name="Imagen 390">
          <a:extLst>
            <a:ext uri="{FF2B5EF4-FFF2-40B4-BE49-F238E27FC236}">
              <a16:creationId xmlns:a16="http://schemas.microsoft.com/office/drawing/2014/main" id="{C64658C1-D354-204C-9540-A9263C9F8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89</xdr:row>
      <xdr:rowOff>0</xdr:rowOff>
    </xdr:from>
    <xdr:ext cx="12700" cy="12700"/>
    <xdr:pic>
      <xdr:nvPicPr>
        <xdr:cNvPr id="392" name="Imagen 391">
          <a:extLst>
            <a:ext uri="{FF2B5EF4-FFF2-40B4-BE49-F238E27FC236}">
              <a16:creationId xmlns:a16="http://schemas.microsoft.com/office/drawing/2014/main" id="{6CA8660C-8214-3A4F-934C-F9DF52FF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92</xdr:row>
      <xdr:rowOff>0</xdr:rowOff>
    </xdr:from>
    <xdr:ext cx="12700" cy="12700"/>
    <xdr:pic>
      <xdr:nvPicPr>
        <xdr:cNvPr id="393" name="Imagen 392">
          <a:extLst>
            <a:ext uri="{FF2B5EF4-FFF2-40B4-BE49-F238E27FC236}">
              <a16:creationId xmlns:a16="http://schemas.microsoft.com/office/drawing/2014/main" id="{E314E6AC-2DDD-124A-844A-6B1A7F42C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94</xdr:row>
      <xdr:rowOff>0</xdr:rowOff>
    </xdr:from>
    <xdr:ext cx="12700" cy="12700"/>
    <xdr:pic>
      <xdr:nvPicPr>
        <xdr:cNvPr id="394" name="Imagen 393">
          <a:extLst>
            <a:ext uri="{FF2B5EF4-FFF2-40B4-BE49-F238E27FC236}">
              <a16:creationId xmlns:a16="http://schemas.microsoft.com/office/drawing/2014/main" id="{48D23A7E-156D-BE4C-AD5C-9D9D79A4C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97</xdr:row>
      <xdr:rowOff>0</xdr:rowOff>
    </xdr:from>
    <xdr:ext cx="12700" cy="12700"/>
    <xdr:pic>
      <xdr:nvPicPr>
        <xdr:cNvPr id="395" name="Imagen 394">
          <a:extLst>
            <a:ext uri="{FF2B5EF4-FFF2-40B4-BE49-F238E27FC236}">
              <a16:creationId xmlns:a16="http://schemas.microsoft.com/office/drawing/2014/main" id="{03486896-095A-6140-A659-22BCC4A40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100</xdr:row>
      <xdr:rowOff>0</xdr:rowOff>
    </xdr:from>
    <xdr:ext cx="12700" cy="12700"/>
    <xdr:pic>
      <xdr:nvPicPr>
        <xdr:cNvPr id="396" name="Imagen 395">
          <a:extLst>
            <a:ext uri="{FF2B5EF4-FFF2-40B4-BE49-F238E27FC236}">
              <a16:creationId xmlns:a16="http://schemas.microsoft.com/office/drawing/2014/main" id="{2665B4AC-34B5-004F-B40E-9E1D2200B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103</xdr:row>
      <xdr:rowOff>0</xdr:rowOff>
    </xdr:from>
    <xdr:ext cx="12700" cy="12700"/>
    <xdr:pic>
      <xdr:nvPicPr>
        <xdr:cNvPr id="397" name="Imagen 396">
          <a:extLst>
            <a:ext uri="{FF2B5EF4-FFF2-40B4-BE49-F238E27FC236}">
              <a16:creationId xmlns:a16="http://schemas.microsoft.com/office/drawing/2014/main" id="{21DE586A-A9D8-8340-8A90-503D1369A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106</xdr:row>
      <xdr:rowOff>0</xdr:rowOff>
    </xdr:from>
    <xdr:ext cx="12700" cy="12700"/>
    <xdr:pic>
      <xdr:nvPicPr>
        <xdr:cNvPr id="398" name="Imagen 397">
          <a:extLst>
            <a:ext uri="{FF2B5EF4-FFF2-40B4-BE49-F238E27FC236}">
              <a16:creationId xmlns:a16="http://schemas.microsoft.com/office/drawing/2014/main" id="{1EAFCB73-1CF9-F44F-904E-B194430D5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109</xdr:row>
      <xdr:rowOff>0</xdr:rowOff>
    </xdr:from>
    <xdr:ext cx="12700" cy="12700"/>
    <xdr:pic>
      <xdr:nvPicPr>
        <xdr:cNvPr id="399" name="Imagen 398">
          <a:extLst>
            <a:ext uri="{FF2B5EF4-FFF2-40B4-BE49-F238E27FC236}">
              <a16:creationId xmlns:a16="http://schemas.microsoft.com/office/drawing/2014/main" id="{F5711D13-C49B-CF4D-A404-3D3C7571E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112</xdr:row>
      <xdr:rowOff>0</xdr:rowOff>
    </xdr:from>
    <xdr:ext cx="12700" cy="12700"/>
    <xdr:pic>
      <xdr:nvPicPr>
        <xdr:cNvPr id="400" name="Imagen 399">
          <a:extLst>
            <a:ext uri="{FF2B5EF4-FFF2-40B4-BE49-F238E27FC236}">
              <a16:creationId xmlns:a16="http://schemas.microsoft.com/office/drawing/2014/main" id="{4033F7F4-0AB9-EB43-B4B4-5D19BAF47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115</xdr:row>
      <xdr:rowOff>0</xdr:rowOff>
    </xdr:from>
    <xdr:ext cx="12700" cy="12700"/>
    <xdr:pic>
      <xdr:nvPicPr>
        <xdr:cNvPr id="401" name="Imagen 400">
          <a:extLst>
            <a:ext uri="{FF2B5EF4-FFF2-40B4-BE49-F238E27FC236}">
              <a16:creationId xmlns:a16="http://schemas.microsoft.com/office/drawing/2014/main" id="{265FABB6-656C-144C-800B-74B9C254D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118</xdr:row>
      <xdr:rowOff>0</xdr:rowOff>
    </xdr:from>
    <xdr:ext cx="12700" cy="12700"/>
    <xdr:pic>
      <xdr:nvPicPr>
        <xdr:cNvPr id="402" name="Imagen 401">
          <a:extLst>
            <a:ext uri="{FF2B5EF4-FFF2-40B4-BE49-F238E27FC236}">
              <a16:creationId xmlns:a16="http://schemas.microsoft.com/office/drawing/2014/main" id="{09FB8C88-A136-764F-B49E-74EDA8C3D6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121</xdr:row>
      <xdr:rowOff>0</xdr:rowOff>
    </xdr:from>
    <xdr:ext cx="12700" cy="12700"/>
    <xdr:pic>
      <xdr:nvPicPr>
        <xdr:cNvPr id="403" name="Imagen 402">
          <a:extLst>
            <a:ext uri="{FF2B5EF4-FFF2-40B4-BE49-F238E27FC236}">
              <a16:creationId xmlns:a16="http://schemas.microsoft.com/office/drawing/2014/main" id="{C7EAC087-244E-5D41-A8CC-1F711CEEEC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124</xdr:row>
      <xdr:rowOff>0</xdr:rowOff>
    </xdr:from>
    <xdr:ext cx="12700" cy="12700"/>
    <xdr:pic>
      <xdr:nvPicPr>
        <xdr:cNvPr id="404" name="Imagen 403">
          <a:extLst>
            <a:ext uri="{FF2B5EF4-FFF2-40B4-BE49-F238E27FC236}">
              <a16:creationId xmlns:a16="http://schemas.microsoft.com/office/drawing/2014/main" id="{996E795A-1948-8349-BF86-30556FC44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127</xdr:row>
      <xdr:rowOff>0</xdr:rowOff>
    </xdr:from>
    <xdr:ext cx="12700" cy="12700"/>
    <xdr:pic>
      <xdr:nvPicPr>
        <xdr:cNvPr id="405" name="Imagen 404">
          <a:extLst>
            <a:ext uri="{FF2B5EF4-FFF2-40B4-BE49-F238E27FC236}">
              <a16:creationId xmlns:a16="http://schemas.microsoft.com/office/drawing/2014/main" id="{C03ADF9A-A377-7E4D-871C-09E5E73AC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130</xdr:row>
      <xdr:rowOff>0</xdr:rowOff>
    </xdr:from>
    <xdr:ext cx="12700" cy="12700"/>
    <xdr:pic>
      <xdr:nvPicPr>
        <xdr:cNvPr id="406" name="Imagen 405">
          <a:extLst>
            <a:ext uri="{FF2B5EF4-FFF2-40B4-BE49-F238E27FC236}">
              <a16:creationId xmlns:a16="http://schemas.microsoft.com/office/drawing/2014/main" id="{E275CD95-F253-E044-A477-9ACDEF45C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133</xdr:row>
      <xdr:rowOff>0</xdr:rowOff>
    </xdr:from>
    <xdr:ext cx="12700" cy="12700"/>
    <xdr:pic>
      <xdr:nvPicPr>
        <xdr:cNvPr id="407" name="Imagen 406">
          <a:extLst>
            <a:ext uri="{FF2B5EF4-FFF2-40B4-BE49-F238E27FC236}">
              <a16:creationId xmlns:a16="http://schemas.microsoft.com/office/drawing/2014/main" id="{F1AEF92B-0F63-2E48-B126-5D80A4F30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136</xdr:row>
      <xdr:rowOff>0</xdr:rowOff>
    </xdr:from>
    <xdr:ext cx="12700" cy="12700"/>
    <xdr:pic>
      <xdr:nvPicPr>
        <xdr:cNvPr id="408" name="Imagen 407">
          <a:extLst>
            <a:ext uri="{FF2B5EF4-FFF2-40B4-BE49-F238E27FC236}">
              <a16:creationId xmlns:a16="http://schemas.microsoft.com/office/drawing/2014/main" id="{6438C8C7-7C18-AE4D-8CC0-7741582FE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139</xdr:row>
      <xdr:rowOff>0</xdr:rowOff>
    </xdr:from>
    <xdr:ext cx="12700" cy="12700"/>
    <xdr:pic>
      <xdr:nvPicPr>
        <xdr:cNvPr id="409" name="Imagen 408">
          <a:extLst>
            <a:ext uri="{FF2B5EF4-FFF2-40B4-BE49-F238E27FC236}">
              <a16:creationId xmlns:a16="http://schemas.microsoft.com/office/drawing/2014/main" id="{167C8FF5-61DE-2044-B120-8FFDB60A45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142</xdr:row>
      <xdr:rowOff>0</xdr:rowOff>
    </xdr:from>
    <xdr:ext cx="12700" cy="12700"/>
    <xdr:pic>
      <xdr:nvPicPr>
        <xdr:cNvPr id="410" name="Imagen 409">
          <a:extLst>
            <a:ext uri="{FF2B5EF4-FFF2-40B4-BE49-F238E27FC236}">
              <a16:creationId xmlns:a16="http://schemas.microsoft.com/office/drawing/2014/main" id="{D9B14E6E-347B-0C46-B6AD-D4B348F99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145</xdr:row>
      <xdr:rowOff>0</xdr:rowOff>
    </xdr:from>
    <xdr:ext cx="12700" cy="12700"/>
    <xdr:pic>
      <xdr:nvPicPr>
        <xdr:cNvPr id="411" name="Imagen 410">
          <a:extLst>
            <a:ext uri="{FF2B5EF4-FFF2-40B4-BE49-F238E27FC236}">
              <a16:creationId xmlns:a16="http://schemas.microsoft.com/office/drawing/2014/main" id="{AEC11A3A-F978-A241-AD97-BB8783166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148</xdr:row>
      <xdr:rowOff>0</xdr:rowOff>
    </xdr:from>
    <xdr:ext cx="12700" cy="12700"/>
    <xdr:pic>
      <xdr:nvPicPr>
        <xdr:cNvPr id="412" name="Imagen 411">
          <a:extLst>
            <a:ext uri="{FF2B5EF4-FFF2-40B4-BE49-F238E27FC236}">
              <a16:creationId xmlns:a16="http://schemas.microsoft.com/office/drawing/2014/main" id="{D36E2338-AC21-AE4D-B8D1-31DE94B73C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151</xdr:row>
      <xdr:rowOff>0</xdr:rowOff>
    </xdr:from>
    <xdr:ext cx="12700" cy="12700"/>
    <xdr:pic>
      <xdr:nvPicPr>
        <xdr:cNvPr id="413" name="Imagen 412">
          <a:extLst>
            <a:ext uri="{FF2B5EF4-FFF2-40B4-BE49-F238E27FC236}">
              <a16:creationId xmlns:a16="http://schemas.microsoft.com/office/drawing/2014/main" id="{4BE6E3F2-E169-8345-B87F-ABC6C3CDC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154</xdr:row>
      <xdr:rowOff>0</xdr:rowOff>
    </xdr:from>
    <xdr:ext cx="12700" cy="12700"/>
    <xdr:pic>
      <xdr:nvPicPr>
        <xdr:cNvPr id="414" name="Imagen 413">
          <a:extLst>
            <a:ext uri="{FF2B5EF4-FFF2-40B4-BE49-F238E27FC236}">
              <a16:creationId xmlns:a16="http://schemas.microsoft.com/office/drawing/2014/main" id="{42F884B7-EC78-924E-A4C9-31D2882D9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157</xdr:row>
      <xdr:rowOff>0</xdr:rowOff>
    </xdr:from>
    <xdr:ext cx="12700" cy="12700"/>
    <xdr:pic>
      <xdr:nvPicPr>
        <xdr:cNvPr id="415" name="Imagen 414">
          <a:extLst>
            <a:ext uri="{FF2B5EF4-FFF2-40B4-BE49-F238E27FC236}">
              <a16:creationId xmlns:a16="http://schemas.microsoft.com/office/drawing/2014/main" id="{5F22813F-FA32-B14E-8D68-606FCF6819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160</xdr:row>
      <xdr:rowOff>0</xdr:rowOff>
    </xdr:from>
    <xdr:ext cx="12700" cy="12700"/>
    <xdr:pic>
      <xdr:nvPicPr>
        <xdr:cNvPr id="416" name="Imagen 415">
          <a:extLst>
            <a:ext uri="{FF2B5EF4-FFF2-40B4-BE49-F238E27FC236}">
              <a16:creationId xmlns:a16="http://schemas.microsoft.com/office/drawing/2014/main" id="{92452EE7-534E-AA42-BDE6-1BCBEC886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163</xdr:row>
      <xdr:rowOff>0</xdr:rowOff>
    </xdr:from>
    <xdr:ext cx="12700" cy="12700"/>
    <xdr:pic>
      <xdr:nvPicPr>
        <xdr:cNvPr id="417" name="Imagen 416">
          <a:extLst>
            <a:ext uri="{FF2B5EF4-FFF2-40B4-BE49-F238E27FC236}">
              <a16:creationId xmlns:a16="http://schemas.microsoft.com/office/drawing/2014/main" id="{02C0F699-B9AD-F648-A567-9B44F0111B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166</xdr:row>
      <xdr:rowOff>0</xdr:rowOff>
    </xdr:from>
    <xdr:ext cx="12700" cy="12700"/>
    <xdr:pic>
      <xdr:nvPicPr>
        <xdr:cNvPr id="418" name="Imagen 417">
          <a:extLst>
            <a:ext uri="{FF2B5EF4-FFF2-40B4-BE49-F238E27FC236}">
              <a16:creationId xmlns:a16="http://schemas.microsoft.com/office/drawing/2014/main" id="{4717A7E2-3041-BF45-B9DF-1F464BC52B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169</xdr:row>
      <xdr:rowOff>0</xdr:rowOff>
    </xdr:from>
    <xdr:ext cx="12700" cy="12700"/>
    <xdr:pic>
      <xdr:nvPicPr>
        <xdr:cNvPr id="419" name="Imagen 418">
          <a:extLst>
            <a:ext uri="{FF2B5EF4-FFF2-40B4-BE49-F238E27FC236}">
              <a16:creationId xmlns:a16="http://schemas.microsoft.com/office/drawing/2014/main" id="{6F6A6AB8-29EC-A449-94DB-522FE2378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172</xdr:row>
      <xdr:rowOff>0</xdr:rowOff>
    </xdr:from>
    <xdr:ext cx="12700" cy="12700"/>
    <xdr:pic>
      <xdr:nvPicPr>
        <xdr:cNvPr id="420" name="Imagen 419">
          <a:extLst>
            <a:ext uri="{FF2B5EF4-FFF2-40B4-BE49-F238E27FC236}">
              <a16:creationId xmlns:a16="http://schemas.microsoft.com/office/drawing/2014/main" id="{65F7AFD3-348E-0E4E-BCCC-B225D93B4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175</xdr:row>
      <xdr:rowOff>0</xdr:rowOff>
    </xdr:from>
    <xdr:ext cx="12700" cy="12700"/>
    <xdr:pic>
      <xdr:nvPicPr>
        <xdr:cNvPr id="421" name="Imagen 420">
          <a:extLst>
            <a:ext uri="{FF2B5EF4-FFF2-40B4-BE49-F238E27FC236}">
              <a16:creationId xmlns:a16="http://schemas.microsoft.com/office/drawing/2014/main" id="{5EFED643-0885-3442-BA7E-31B1BC0B8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178</xdr:row>
      <xdr:rowOff>0</xdr:rowOff>
    </xdr:from>
    <xdr:ext cx="12700" cy="12700"/>
    <xdr:pic>
      <xdr:nvPicPr>
        <xdr:cNvPr id="422" name="Imagen 421">
          <a:extLst>
            <a:ext uri="{FF2B5EF4-FFF2-40B4-BE49-F238E27FC236}">
              <a16:creationId xmlns:a16="http://schemas.microsoft.com/office/drawing/2014/main" id="{7F61B199-464F-D946-8A3F-D9CEBA099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181</xdr:row>
      <xdr:rowOff>0</xdr:rowOff>
    </xdr:from>
    <xdr:ext cx="12700" cy="12700"/>
    <xdr:pic>
      <xdr:nvPicPr>
        <xdr:cNvPr id="423" name="Imagen 422">
          <a:extLst>
            <a:ext uri="{FF2B5EF4-FFF2-40B4-BE49-F238E27FC236}">
              <a16:creationId xmlns:a16="http://schemas.microsoft.com/office/drawing/2014/main" id="{E0815C41-8668-F04F-9C27-F4D864723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184</xdr:row>
      <xdr:rowOff>0</xdr:rowOff>
    </xdr:from>
    <xdr:ext cx="12700" cy="12700"/>
    <xdr:pic>
      <xdr:nvPicPr>
        <xdr:cNvPr id="424" name="Imagen 423">
          <a:extLst>
            <a:ext uri="{FF2B5EF4-FFF2-40B4-BE49-F238E27FC236}">
              <a16:creationId xmlns:a16="http://schemas.microsoft.com/office/drawing/2014/main" id="{6AEF8189-1265-A247-890B-7F389DE30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187</xdr:row>
      <xdr:rowOff>0</xdr:rowOff>
    </xdr:from>
    <xdr:ext cx="12700" cy="12700"/>
    <xdr:pic>
      <xdr:nvPicPr>
        <xdr:cNvPr id="425" name="Imagen 424">
          <a:extLst>
            <a:ext uri="{FF2B5EF4-FFF2-40B4-BE49-F238E27FC236}">
              <a16:creationId xmlns:a16="http://schemas.microsoft.com/office/drawing/2014/main" id="{16A0E34D-FF77-B346-929E-A24928C8F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190</xdr:row>
      <xdr:rowOff>0</xdr:rowOff>
    </xdr:from>
    <xdr:ext cx="12700" cy="12700"/>
    <xdr:pic>
      <xdr:nvPicPr>
        <xdr:cNvPr id="426" name="Imagen 425">
          <a:extLst>
            <a:ext uri="{FF2B5EF4-FFF2-40B4-BE49-F238E27FC236}">
              <a16:creationId xmlns:a16="http://schemas.microsoft.com/office/drawing/2014/main" id="{BD486FC3-FB28-1F47-9A83-F2D15333A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193</xdr:row>
      <xdr:rowOff>0</xdr:rowOff>
    </xdr:from>
    <xdr:ext cx="12700" cy="12700"/>
    <xdr:pic>
      <xdr:nvPicPr>
        <xdr:cNvPr id="427" name="Imagen 426">
          <a:extLst>
            <a:ext uri="{FF2B5EF4-FFF2-40B4-BE49-F238E27FC236}">
              <a16:creationId xmlns:a16="http://schemas.microsoft.com/office/drawing/2014/main" id="{328099A3-AA10-164C-9B93-F6E617F22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444500</xdr:colOff>
      <xdr:row>2</xdr:row>
      <xdr:rowOff>63500</xdr:rowOff>
    </xdr:to>
    <xdr:pic>
      <xdr:nvPicPr>
        <xdr:cNvPr id="2" name="Imagen 1" descr="Imagen de ANDRE SEBASTIAN BARREDA GONZALE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883A0-3AD4-E249-87E9-E53FA2BB2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12700</xdr:colOff>
      <xdr:row>0</xdr:row>
      <xdr:rowOff>12700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2D59760-E6B2-614B-9414-4C426026F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203200</xdr:colOff>
      <xdr:row>1</xdr:row>
      <xdr:rowOff>12700</xdr:rowOff>
    </xdr:to>
    <xdr:pic>
      <xdr:nvPicPr>
        <xdr:cNvPr id="4" name="Imagen 3" descr="formato-presentacion-documentos-normas-ieee (2).doc">
          <a:extLst>
            <a:ext uri="{FF2B5EF4-FFF2-40B4-BE49-F238E27FC236}">
              <a16:creationId xmlns:a16="http://schemas.microsoft.com/office/drawing/2014/main" id="{EAB23AD4-94B8-364F-ADF3-592A1B857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444500</xdr:colOff>
      <xdr:row>5</xdr:row>
      <xdr:rowOff>63500</xdr:rowOff>
    </xdr:to>
    <xdr:pic>
      <xdr:nvPicPr>
        <xdr:cNvPr id="5" name="Imagen 4" descr="Imagen de GUSTAVO ALONSO LIÑAN SALINA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C397E26-34F2-7147-8BEA-A2C241702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71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12700</xdr:colOff>
      <xdr:row>3</xdr:row>
      <xdr:rowOff>12700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B511DE1-EA74-7044-90ED-98EDDA52B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57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203200</xdr:colOff>
      <xdr:row>4</xdr:row>
      <xdr:rowOff>12700</xdr:rowOff>
    </xdr:to>
    <xdr:pic>
      <xdr:nvPicPr>
        <xdr:cNvPr id="7" name="Imagen 6" descr="Resumen Habilidades Blandas Grupo 01 Liñán Salinas Gustavo Alonso.pdf">
          <a:extLst>
            <a:ext uri="{FF2B5EF4-FFF2-40B4-BE49-F238E27FC236}">
              <a16:creationId xmlns:a16="http://schemas.microsoft.com/office/drawing/2014/main" id="{B48E00B1-3E03-DD4A-9898-819159E4D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571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444500</xdr:colOff>
      <xdr:row>8</xdr:row>
      <xdr:rowOff>63500</xdr:rowOff>
    </xdr:to>
    <xdr:pic>
      <xdr:nvPicPr>
        <xdr:cNvPr id="8" name="Imagen 7" descr="Imagen de SEBASTIAN MANUEL CERVANTES PINT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3FD1200-E7BD-9045-8A30-0C239CCA0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43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12700</xdr:colOff>
      <xdr:row>6</xdr:row>
      <xdr:rowOff>12700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65257C8C-44A8-9647-82C7-6BDBE09F4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14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203200</xdr:colOff>
      <xdr:row>7</xdr:row>
      <xdr:rowOff>12700</xdr:rowOff>
    </xdr:to>
    <xdr:pic>
      <xdr:nvPicPr>
        <xdr:cNvPr id="10" name="Imagen 9" descr="Practica IISI-F1-Trabajo Final-CERVANTES.P-2020-1.pdf">
          <a:extLst>
            <a:ext uri="{FF2B5EF4-FFF2-40B4-BE49-F238E27FC236}">
              <a16:creationId xmlns:a16="http://schemas.microsoft.com/office/drawing/2014/main" id="{D87E569C-F78A-374B-915D-51E3611DB4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143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444500</xdr:colOff>
      <xdr:row>11</xdr:row>
      <xdr:rowOff>63500</xdr:rowOff>
    </xdr:to>
    <xdr:pic>
      <xdr:nvPicPr>
        <xdr:cNvPr id="11" name="Imagen 10" descr="Imagen de GIANFRANCO LOZADA BEDREGAL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D88AD8D-751F-0640-8A45-EFDA7589B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14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12700</xdr:colOff>
      <xdr:row>9</xdr:row>
      <xdr:rowOff>12700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811BEF1A-C90F-9C45-AC5A-3E8C3FFEE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203200</xdr:colOff>
      <xdr:row>10</xdr:row>
      <xdr:rowOff>12700</xdr:rowOff>
    </xdr:to>
    <xdr:pic>
      <xdr:nvPicPr>
        <xdr:cNvPr id="13" name="Imagen 12" descr="Actividad Final- Habilidades Blandas (Resumen).doc">
          <a:extLst>
            <a:ext uri="{FF2B5EF4-FFF2-40B4-BE49-F238E27FC236}">
              <a16:creationId xmlns:a16="http://schemas.microsoft.com/office/drawing/2014/main" id="{D9E00EFD-0155-764C-99DB-BFDBA4A1E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714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444500</xdr:colOff>
      <xdr:row>14</xdr:row>
      <xdr:rowOff>63500</xdr:rowOff>
    </xdr:to>
    <xdr:pic>
      <xdr:nvPicPr>
        <xdr:cNvPr id="14" name="Imagen 13" descr="Imagen de JUAN DIEGO CASTILLO OX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F9F2A9E-3277-0644-8AB6-6A9876388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86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12700</xdr:colOff>
      <xdr:row>12</xdr:row>
      <xdr:rowOff>12700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7D9BFC97-6704-004A-BC26-C367DC6AA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286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203200</xdr:colOff>
      <xdr:row>13</xdr:row>
      <xdr:rowOff>12700</xdr:rowOff>
    </xdr:to>
    <xdr:pic>
      <xdr:nvPicPr>
        <xdr:cNvPr id="16" name="Imagen 15" descr="TRABAJO FINAL HABILIDADES BLANDAS.pdf">
          <a:extLst>
            <a:ext uri="{FF2B5EF4-FFF2-40B4-BE49-F238E27FC236}">
              <a16:creationId xmlns:a16="http://schemas.microsoft.com/office/drawing/2014/main" id="{FC040DE1-E53E-F540-BC0F-53A287260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28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444500</xdr:colOff>
      <xdr:row>17</xdr:row>
      <xdr:rowOff>63500</xdr:rowOff>
    </xdr:to>
    <xdr:pic>
      <xdr:nvPicPr>
        <xdr:cNvPr id="17" name="Imagen 16" descr="Imagen de PABLO CESAR VELARDE COND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BC5D6E9-B94E-AF45-99F0-087252FEC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57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12700</xdr:colOff>
      <xdr:row>15</xdr:row>
      <xdr:rowOff>12700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47CC8A00-3800-1445-BA6D-D76C9379C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85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203200</xdr:colOff>
      <xdr:row>16</xdr:row>
      <xdr:rowOff>12700</xdr:rowOff>
    </xdr:to>
    <xdr:pic>
      <xdr:nvPicPr>
        <xdr:cNvPr id="19" name="Imagen 18" descr="Ensayo Habilidades blandas IEEE - Pablo Velarde Condo.docx">
          <a:extLst>
            <a:ext uri="{FF2B5EF4-FFF2-40B4-BE49-F238E27FC236}">
              <a16:creationId xmlns:a16="http://schemas.microsoft.com/office/drawing/2014/main" id="{3F83A34E-51DB-1447-9C63-174306903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857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444500</xdr:colOff>
      <xdr:row>20</xdr:row>
      <xdr:rowOff>63500</xdr:rowOff>
    </xdr:to>
    <xdr:pic>
      <xdr:nvPicPr>
        <xdr:cNvPr id="20" name="Imagen 19" descr="Imagen de MILENE NICOLE DEL CARPIO ROJA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48CC8BE-5B4E-7542-BF1A-C4DF04794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29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12700</xdr:colOff>
      <xdr:row>18</xdr:row>
      <xdr:rowOff>12700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21FCCDD2-AB04-8A4F-9ED5-F91A0ABFD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42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203200</xdr:colOff>
      <xdr:row>19</xdr:row>
      <xdr:rowOff>12700</xdr:rowOff>
    </xdr:to>
    <xdr:pic>
      <xdr:nvPicPr>
        <xdr:cNvPr id="22" name="Imagen 21" descr="TAREA FINAL habilidades blandas.docx">
          <a:extLst>
            <a:ext uri="{FF2B5EF4-FFF2-40B4-BE49-F238E27FC236}">
              <a16:creationId xmlns:a16="http://schemas.microsoft.com/office/drawing/2014/main" id="{99DFD9FD-0E5A-0B4D-AC32-CF570AADF3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42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444500</xdr:colOff>
      <xdr:row>23</xdr:row>
      <xdr:rowOff>63500</xdr:rowOff>
    </xdr:to>
    <xdr:pic>
      <xdr:nvPicPr>
        <xdr:cNvPr id="23" name="Imagen 22" descr="Imagen de JOSSE MANUEL ORMACHEA CAYLLAHUA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7025905-D827-6946-9885-2615D0144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000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12700</xdr:colOff>
      <xdr:row>21</xdr:row>
      <xdr:rowOff>12700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2D7C8135-3521-0346-8AF9-01B390CFF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000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203200</xdr:colOff>
      <xdr:row>22</xdr:row>
      <xdr:rowOff>12700</xdr:rowOff>
    </xdr:to>
    <xdr:pic>
      <xdr:nvPicPr>
        <xdr:cNvPr id="25" name="Imagen 24" descr="ISII Resumen de Habilidades Blandas Josse Manuel Ormachea Cayllahua.doc">
          <a:extLst>
            <a:ext uri="{FF2B5EF4-FFF2-40B4-BE49-F238E27FC236}">
              <a16:creationId xmlns:a16="http://schemas.microsoft.com/office/drawing/2014/main" id="{B89115A5-77D8-774C-AEEF-DA104F35B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000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444500</xdr:colOff>
      <xdr:row>26</xdr:row>
      <xdr:rowOff>63500</xdr:rowOff>
    </xdr:to>
    <xdr:pic>
      <xdr:nvPicPr>
        <xdr:cNvPr id="26" name="Imagen 25" descr="Imagen de GIANELLA NAHOMI ALVAREZ TINAJERO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E9B0649D-B765-5942-BF73-92DB1AA6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72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12700</xdr:colOff>
      <xdr:row>24</xdr:row>
      <xdr:rowOff>12700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C1F99EE9-C214-204B-8704-BDD7A5BBF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57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203200</xdr:colOff>
      <xdr:row>25</xdr:row>
      <xdr:rowOff>12700</xdr:rowOff>
    </xdr:to>
    <xdr:pic>
      <xdr:nvPicPr>
        <xdr:cNvPr id="28" name="Imagen 27" descr="IISI-TareaFinal-ALVAREZ_TINAJEROS-2020-1.pdf">
          <a:extLst>
            <a:ext uri="{FF2B5EF4-FFF2-40B4-BE49-F238E27FC236}">
              <a16:creationId xmlns:a16="http://schemas.microsoft.com/office/drawing/2014/main" id="{A6FD1735-FF8B-3548-B016-54F0978F2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57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444500</xdr:colOff>
      <xdr:row>29</xdr:row>
      <xdr:rowOff>63500</xdr:rowOff>
    </xdr:to>
    <xdr:pic>
      <xdr:nvPicPr>
        <xdr:cNvPr id="29" name="Imagen 28" descr="Imagen de ANDERSON XAVIER HUAMAN VALENCIA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A8DF657F-FAE0-B74F-BAFD-53C4C4876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143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12700</xdr:colOff>
      <xdr:row>27</xdr:row>
      <xdr:rowOff>12700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7CBBFA90-91B1-B94C-96AB-F8A5DD2A9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514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203200</xdr:colOff>
      <xdr:row>28</xdr:row>
      <xdr:rowOff>12700</xdr:rowOff>
    </xdr:to>
    <xdr:pic>
      <xdr:nvPicPr>
        <xdr:cNvPr id="31" name="Imagen 30" descr="Resumen-Habilidades-Blandas-Huaman-Valencia.pdf">
          <a:extLst>
            <a:ext uri="{FF2B5EF4-FFF2-40B4-BE49-F238E27FC236}">
              <a16:creationId xmlns:a16="http://schemas.microsoft.com/office/drawing/2014/main" id="{AC482D55-5360-9743-8C69-D55A46455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5143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444500</xdr:colOff>
      <xdr:row>32</xdr:row>
      <xdr:rowOff>63500</xdr:rowOff>
    </xdr:to>
    <xdr:pic>
      <xdr:nvPicPr>
        <xdr:cNvPr id="32" name="Imagen 31" descr="Imagen de NICOLL STHEFFANY SOTO SANA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F3368B29-8279-1A4F-90E3-FF42657C5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715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12700</xdr:colOff>
      <xdr:row>30</xdr:row>
      <xdr:rowOff>12700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2F36C861-0709-D345-9942-2B478EBC7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571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203200</xdr:colOff>
      <xdr:row>31</xdr:row>
      <xdr:rowOff>12700</xdr:rowOff>
    </xdr:to>
    <xdr:pic>
      <xdr:nvPicPr>
        <xdr:cNvPr id="34" name="Imagen 33" descr="HABILIDADES BLANDAS.docx.doc">
          <a:extLst>
            <a:ext uri="{FF2B5EF4-FFF2-40B4-BE49-F238E27FC236}">
              <a16:creationId xmlns:a16="http://schemas.microsoft.com/office/drawing/2014/main" id="{30A1F101-2935-E148-943E-B264B24E3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5715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444500</xdr:colOff>
      <xdr:row>35</xdr:row>
      <xdr:rowOff>63500</xdr:rowOff>
    </xdr:to>
    <xdr:pic>
      <xdr:nvPicPr>
        <xdr:cNvPr id="35" name="Imagen 34" descr="Imagen de FREDY ALEXANDER MAMANI ZARAT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36D3D4B-94C9-6946-8DA0-7EBC29AFB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286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12700</xdr:colOff>
      <xdr:row>33</xdr:row>
      <xdr:rowOff>12700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7FAD1A1C-4E2F-104D-AA46-34D84330A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628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203200</xdr:colOff>
      <xdr:row>34</xdr:row>
      <xdr:rowOff>12700</xdr:rowOff>
    </xdr:to>
    <xdr:pic>
      <xdr:nvPicPr>
        <xdr:cNvPr id="37" name="Imagen 36" descr="Trabajo IISI Hbilidades Blandas Mamani.pdf">
          <a:extLst>
            <a:ext uri="{FF2B5EF4-FFF2-40B4-BE49-F238E27FC236}">
              <a16:creationId xmlns:a16="http://schemas.microsoft.com/office/drawing/2014/main" id="{86F00FA1-CDA3-8B45-8B2F-5984E49E3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286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444500</xdr:colOff>
      <xdr:row>38</xdr:row>
      <xdr:rowOff>63500</xdr:rowOff>
    </xdr:to>
    <xdr:pic>
      <xdr:nvPicPr>
        <xdr:cNvPr id="38" name="Imagen 37" descr="Imagen de YORKS YENSYNC VILCA QUISC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6B2C7D82-701D-B14C-A8F4-70E3EE6A8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858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12700</xdr:colOff>
      <xdr:row>36</xdr:row>
      <xdr:rowOff>12700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4F3D9518-D2B2-F94E-96DC-28310371E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685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203200</xdr:colOff>
      <xdr:row>37</xdr:row>
      <xdr:rowOff>12700</xdr:rowOff>
    </xdr:to>
    <xdr:pic>
      <xdr:nvPicPr>
        <xdr:cNvPr id="40" name="Imagen 39" descr="IISI-P1-A1-GX-VILCA QUISCA-2020-1PDF.pdf">
          <a:extLst>
            <a:ext uri="{FF2B5EF4-FFF2-40B4-BE49-F238E27FC236}">
              <a16:creationId xmlns:a16="http://schemas.microsoft.com/office/drawing/2014/main" id="{9920FD1C-B264-A54F-BF96-FE00FCFF6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85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444500</xdr:colOff>
      <xdr:row>41</xdr:row>
      <xdr:rowOff>63500</xdr:rowOff>
    </xdr:to>
    <xdr:pic>
      <xdr:nvPicPr>
        <xdr:cNvPr id="41" name="Imagen 40" descr="Imagen de ADRIAN MANUEL BERLANGA SALAS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E1AA119A-6043-7441-9334-BB017B39E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429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12700</xdr:colOff>
      <xdr:row>39</xdr:row>
      <xdr:rowOff>12700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F4053807-AB36-2349-85F6-E96B93437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7429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203200</xdr:colOff>
      <xdr:row>40</xdr:row>
      <xdr:rowOff>12700</xdr:rowOff>
    </xdr:to>
    <xdr:pic>
      <xdr:nvPicPr>
        <xdr:cNvPr id="43" name="Imagen 42" descr="Trabajo Final.doc">
          <a:extLst>
            <a:ext uri="{FF2B5EF4-FFF2-40B4-BE49-F238E27FC236}">
              <a16:creationId xmlns:a16="http://schemas.microsoft.com/office/drawing/2014/main" id="{01433A4C-FA27-144A-932A-FA8CD2420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7429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444500</xdr:colOff>
      <xdr:row>44</xdr:row>
      <xdr:rowOff>63500</xdr:rowOff>
    </xdr:to>
    <xdr:pic>
      <xdr:nvPicPr>
        <xdr:cNvPr id="44" name="Imagen 43" descr="Imagen de YHAIR YHOMAR LEIVA CHUCUYA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E9095482-1828-864B-9351-1DD94219C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001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12700</xdr:colOff>
      <xdr:row>42</xdr:row>
      <xdr:rowOff>12700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1A673A15-F4AD-0641-83B9-43EE803CF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800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203200</xdr:colOff>
      <xdr:row>43</xdr:row>
      <xdr:rowOff>12700</xdr:rowOff>
    </xdr:to>
    <xdr:pic>
      <xdr:nvPicPr>
        <xdr:cNvPr id="46" name="Imagen 45" descr="Informe habilidades blandas - Yhair Leiva.doc">
          <a:extLst>
            <a:ext uri="{FF2B5EF4-FFF2-40B4-BE49-F238E27FC236}">
              <a16:creationId xmlns:a16="http://schemas.microsoft.com/office/drawing/2014/main" id="{AEC1DF75-450E-014F-A15C-72A5F1BE6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8001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444500</xdr:colOff>
      <xdr:row>47</xdr:row>
      <xdr:rowOff>63500</xdr:rowOff>
    </xdr:to>
    <xdr:pic>
      <xdr:nvPicPr>
        <xdr:cNvPr id="47" name="Imagen 46" descr="Imagen de LEONARDO JESÚS AMADO DUR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F65714E8-4CAD-5943-A585-9781574DA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572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12700</xdr:colOff>
      <xdr:row>45</xdr:row>
      <xdr:rowOff>12700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67F4B125-4A7B-854D-8621-57A9FC697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857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203200</xdr:colOff>
      <xdr:row>46</xdr:row>
      <xdr:rowOff>12700</xdr:rowOff>
    </xdr:to>
    <xdr:pic>
      <xdr:nvPicPr>
        <xdr:cNvPr id="49" name="Imagen 48" descr="Trabajo Final IISI.doc">
          <a:extLst>
            <a:ext uri="{FF2B5EF4-FFF2-40B4-BE49-F238E27FC236}">
              <a16:creationId xmlns:a16="http://schemas.microsoft.com/office/drawing/2014/main" id="{1FC2AF90-2756-6142-8188-84D256B85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8572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444500</xdr:colOff>
      <xdr:row>50</xdr:row>
      <xdr:rowOff>63500</xdr:rowOff>
    </xdr:to>
    <xdr:pic>
      <xdr:nvPicPr>
        <xdr:cNvPr id="50" name="Imagen 49" descr="Imagen de NILVER ADOLFO CONDORI HOLGADO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E1563B45-157C-F948-ADD6-5329A8D10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144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12700</xdr:colOff>
      <xdr:row>48</xdr:row>
      <xdr:rowOff>12700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9F087C2E-90F1-A141-8BC8-E421BA875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914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203200</xdr:colOff>
      <xdr:row>49</xdr:row>
      <xdr:rowOff>12700</xdr:rowOff>
    </xdr:to>
    <xdr:pic>
      <xdr:nvPicPr>
        <xdr:cNvPr id="52" name="Imagen 51" descr="formato-presentacion habilidades blandas-documentos-normas-ieee.doc">
          <a:extLst>
            <a:ext uri="{FF2B5EF4-FFF2-40B4-BE49-F238E27FC236}">
              <a16:creationId xmlns:a16="http://schemas.microsoft.com/office/drawing/2014/main" id="{A4D755BB-4C79-474A-9D85-A74FED17C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14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444500</xdr:colOff>
      <xdr:row>53</xdr:row>
      <xdr:rowOff>63500</xdr:rowOff>
    </xdr:to>
    <xdr:pic>
      <xdr:nvPicPr>
        <xdr:cNvPr id="53" name="Imagen 52" descr="Imagen de KERLYN ANTONIO LIPA PEREZ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EB1468AA-EE8F-CA45-AA20-D4F8960CA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715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12700</xdr:colOff>
      <xdr:row>51</xdr:row>
      <xdr:rowOff>12700</xdr:rowOff>
    </xdr:to>
    <xdr:pic>
      <xdr:nvPicPr>
        <xdr:cNvPr id="54" name="Imagen 53">
          <a:extLst>
            <a:ext uri="{FF2B5EF4-FFF2-40B4-BE49-F238E27FC236}">
              <a16:creationId xmlns:a16="http://schemas.microsoft.com/office/drawing/2014/main" id="{29566CFB-E807-A14F-AD58-DB1ED7CEFA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971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203200</xdr:colOff>
      <xdr:row>52</xdr:row>
      <xdr:rowOff>12700</xdr:rowOff>
    </xdr:to>
    <xdr:pic>
      <xdr:nvPicPr>
        <xdr:cNvPr id="55" name="Imagen 54" descr="TRABAJO FINAL.pdf">
          <a:extLst>
            <a:ext uri="{FF2B5EF4-FFF2-40B4-BE49-F238E27FC236}">
              <a16:creationId xmlns:a16="http://schemas.microsoft.com/office/drawing/2014/main" id="{E5DA7D02-34B0-9545-B307-C1B919F41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715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444500</xdr:colOff>
      <xdr:row>56</xdr:row>
      <xdr:rowOff>63500</xdr:rowOff>
    </xdr:to>
    <xdr:pic>
      <xdr:nvPicPr>
        <xdr:cNvPr id="56" name="Imagen 55" descr="Imagen de BRAULIO JOSUE LOPEZ SEBASTIANI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9DCB1655-823D-1C45-B74C-51FA2384C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287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12700</xdr:colOff>
      <xdr:row>54</xdr:row>
      <xdr:rowOff>12700</xdr:rowOff>
    </xdr:to>
    <xdr:pic>
      <xdr:nvPicPr>
        <xdr:cNvPr id="57" name="Imagen 56">
          <a:extLst>
            <a:ext uri="{FF2B5EF4-FFF2-40B4-BE49-F238E27FC236}">
              <a16:creationId xmlns:a16="http://schemas.microsoft.com/office/drawing/2014/main" id="{650F8DA7-72EB-1C44-86C0-2BC1972C9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028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203200</xdr:colOff>
      <xdr:row>55</xdr:row>
      <xdr:rowOff>12700</xdr:rowOff>
    </xdr:to>
    <xdr:pic>
      <xdr:nvPicPr>
        <xdr:cNvPr id="58" name="Imagen 57" descr="resumen.pdf">
          <a:extLst>
            <a:ext uri="{FF2B5EF4-FFF2-40B4-BE49-F238E27FC236}">
              <a16:creationId xmlns:a16="http://schemas.microsoft.com/office/drawing/2014/main" id="{D8DF0EED-5041-5A4B-A451-FC78AB8D2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0287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444500</xdr:colOff>
      <xdr:row>59</xdr:row>
      <xdr:rowOff>63500</xdr:rowOff>
    </xdr:to>
    <xdr:pic>
      <xdr:nvPicPr>
        <xdr:cNvPr id="59" name="Imagen 58" descr="Imagen de JOSEPH CARLOS APAZA SOLIS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64EAA0E7-E214-8742-BE8B-27E329794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858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12700</xdr:colOff>
      <xdr:row>57</xdr:row>
      <xdr:rowOff>12700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id="{3C77028C-7360-D64D-B6F3-FC7955DB40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085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57</xdr:row>
      <xdr:rowOff>0</xdr:rowOff>
    </xdr:from>
    <xdr:to>
      <xdr:col>3</xdr:col>
      <xdr:colOff>203200</xdr:colOff>
      <xdr:row>58</xdr:row>
      <xdr:rowOff>12700</xdr:rowOff>
    </xdr:to>
    <xdr:pic>
      <xdr:nvPicPr>
        <xdr:cNvPr id="61" name="Imagen 60" descr="IISI- Tarea Final.pdf">
          <a:extLst>
            <a:ext uri="{FF2B5EF4-FFF2-40B4-BE49-F238E27FC236}">
              <a16:creationId xmlns:a16="http://schemas.microsoft.com/office/drawing/2014/main" id="{D5AE6543-938A-E449-9007-BD955A932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0858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444500</xdr:colOff>
      <xdr:row>62</xdr:row>
      <xdr:rowOff>63500</xdr:rowOff>
    </xdr:to>
    <xdr:pic>
      <xdr:nvPicPr>
        <xdr:cNvPr id="62" name="Imagen 61" descr="Imagen de ALESSIO GONZALEZ POLAR AMPUERO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FFFF03D1-195C-D042-81DF-263D52540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430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2</xdr:col>
      <xdr:colOff>12700</xdr:colOff>
      <xdr:row>60</xdr:row>
      <xdr:rowOff>12700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id="{C19AC679-8ED0-B742-BBC1-E735D4BA1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143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60</xdr:row>
      <xdr:rowOff>0</xdr:rowOff>
    </xdr:from>
    <xdr:to>
      <xdr:col>3</xdr:col>
      <xdr:colOff>203200</xdr:colOff>
      <xdr:row>61</xdr:row>
      <xdr:rowOff>12700</xdr:rowOff>
    </xdr:to>
    <xdr:pic>
      <xdr:nvPicPr>
        <xdr:cNvPr id="64" name="Imagen 63" descr="RESUMEN DE FASE UNO IISI2 Alessio Gonzalez Polar Ampuero.docx">
          <a:extLst>
            <a:ext uri="{FF2B5EF4-FFF2-40B4-BE49-F238E27FC236}">
              <a16:creationId xmlns:a16="http://schemas.microsoft.com/office/drawing/2014/main" id="{D68732EA-22DF-5D4E-AA21-F4A4A9792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143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444500</xdr:colOff>
      <xdr:row>65</xdr:row>
      <xdr:rowOff>63500</xdr:rowOff>
    </xdr:to>
    <xdr:pic>
      <xdr:nvPicPr>
        <xdr:cNvPr id="65" name="Imagen 64" descr="Imagen de WILMAR ARMANDO PAREDES ROMERO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3CB15CC4-C9D7-A346-AE72-7611C7137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001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</xdr:row>
      <xdr:rowOff>0</xdr:rowOff>
    </xdr:from>
    <xdr:to>
      <xdr:col>2</xdr:col>
      <xdr:colOff>12700</xdr:colOff>
      <xdr:row>63</xdr:row>
      <xdr:rowOff>12700</xdr:rowOff>
    </xdr:to>
    <xdr:pic>
      <xdr:nvPicPr>
        <xdr:cNvPr id="66" name="Imagen 65">
          <a:extLst>
            <a:ext uri="{FF2B5EF4-FFF2-40B4-BE49-F238E27FC236}">
              <a16:creationId xmlns:a16="http://schemas.microsoft.com/office/drawing/2014/main" id="{C789CE16-662D-2D48-82B7-D505AC51E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200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63</xdr:row>
      <xdr:rowOff>0</xdr:rowOff>
    </xdr:from>
    <xdr:to>
      <xdr:col>3</xdr:col>
      <xdr:colOff>203200</xdr:colOff>
      <xdr:row>64</xdr:row>
      <xdr:rowOff>12700</xdr:rowOff>
    </xdr:to>
    <xdr:pic>
      <xdr:nvPicPr>
        <xdr:cNvPr id="67" name="Imagen 66" descr="Habilidades blandas importantes para el futuro profesional-Tabajo Final-Paredes Romero.pdf">
          <a:extLst>
            <a:ext uri="{FF2B5EF4-FFF2-40B4-BE49-F238E27FC236}">
              <a16:creationId xmlns:a16="http://schemas.microsoft.com/office/drawing/2014/main" id="{47328F71-4429-0849-B416-5F9AB1546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2001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444500</xdr:colOff>
      <xdr:row>68</xdr:row>
      <xdr:rowOff>63500</xdr:rowOff>
    </xdr:to>
    <xdr:pic>
      <xdr:nvPicPr>
        <xdr:cNvPr id="68" name="Imagen 67" descr="Imagen de TATYANA MYKAELA CHAVEZ BARRIOS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A699FDCE-25E4-D942-8902-21D5D683D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573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</xdr:row>
      <xdr:rowOff>0</xdr:rowOff>
    </xdr:from>
    <xdr:to>
      <xdr:col>2</xdr:col>
      <xdr:colOff>12700</xdr:colOff>
      <xdr:row>66</xdr:row>
      <xdr:rowOff>12700</xdr:rowOff>
    </xdr:to>
    <xdr:pic>
      <xdr:nvPicPr>
        <xdr:cNvPr id="69" name="Imagen 68">
          <a:extLst>
            <a:ext uri="{FF2B5EF4-FFF2-40B4-BE49-F238E27FC236}">
              <a16:creationId xmlns:a16="http://schemas.microsoft.com/office/drawing/2014/main" id="{D70D0744-C45D-4D4B-A7BB-396679DBB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257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66</xdr:row>
      <xdr:rowOff>0</xdr:rowOff>
    </xdr:from>
    <xdr:to>
      <xdr:col>3</xdr:col>
      <xdr:colOff>203200</xdr:colOff>
      <xdr:row>67</xdr:row>
      <xdr:rowOff>12700</xdr:rowOff>
    </xdr:to>
    <xdr:pic>
      <xdr:nvPicPr>
        <xdr:cNvPr id="70" name="Imagen 69" descr="Habilidades blandas para el futuro profesional - trabajo final - Chávez Barrios.pdf">
          <a:extLst>
            <a:ext uri="{FF2B5EF4-FFF2-40B4-BE49-F238E27FC236}">
              <a16:creationId xmlns:a16="http://schemas.microsoft.com/office/drawing/2014/main" id="{6DB5C0A7-8978-2447-8F13-F95D09BE6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2573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444500</xdr:colOff>
      <xdr:row>71</xdr:row>
      <xdr:rowOff>63500</xdr:rowOff>
    </xdr:to>
    <xdr:pic>
      <xdr:nvPicPr>
        <xdr:cNvPr id="71" name="Imagen 70" descr="Imagen de NADIA YUNORVI CHAVEZ SALAS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997F6946-1046-7F45-AF17-47B557CE2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144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</xdr:row>
      <xdr:rowOff>0</xdr:rowOff>
    </xdr:from>
    <xdr:to>
      <xdr:col>2</xdr:col>
      <xdr:colOff>12700</xdr:colOff>
      <xdr:row>69</xdr:row>
      <xdr:rowOff>12700</xdr:rowOff>
    </xdr:to>
    <xdr:pic>
      <xdr:nvPicPr>
        <xdr:cNvPr id="72" name="Imagen 71">
          <a:extLst>
            <a:ext uri="{FF2B5EF4-FFF2-40B4-BE49-F238E27FC236}">
              <a16:creationId xmlns:a16="http://schemas.microsoft.com/office/drawing/2014/main" id="{5E0E0025-8340-8F4D-A187-8DAAA2806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314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69</xdr:row>
      <xdr:rowOff>0</xdr:rowOff>
    </xdr:from>
    <xdr:to>
      <xdr:col>3</xdr:col>
      <xdr:colOff>203200</xdr:colOff>
      <xdr:row>70</xdr:row>
      <xdr:rowOff>12700</xdr:rowOff>
    </xdr:to>
    <xdr:pic>
      <xdr:nvPicPr>
        <xdr:cNvPr id="73" name="Imagen 72" descr="TAREA FINAL - HABILIDADES BLANDAS CHAVEZSALAS.pdf">
          <a:extLst>
            <a:ext uri="{FF2B5EF4-FFF2-40B4-BE49-F238E27FC236}">
              <a16:creationId xmlns:a16="http://schemas.microsoft.com/office/drawing/2014/main" id="{328E399E-38E7-B44B-8DE2-3115E292A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3144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444500</xdr:colOff>
      <xdr:row>74</xdr:row>
      <xdr:rowOff>63500</xdr:rowOff>
    </xdr:to>
    <xdr:pic>
      <xdr:nvPicPr>
        <xdr:cNvPr id="74" name="Imagen 73" descr="Imagen de SERGIO ADRIAN TERRAZAS GARC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7D0C8EF-EC95-4845-AC36-D8777CAC3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716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12700</xdr:colOff>
      <xdr:row>72</xdr:row>
      <xdr:rowOff>12700</xdr:rowOff>
    </xdr:to>
    <xdr:pic>
      <xdr:nvPicPr>
        <xdr:cNvPr id="75" name="Imagen 74">
          <a:extLst>
            <a:ext uri="{FF2B5EF4-FFF2-40B4-BE49-F238E27FC236}">
              <a16:creationId xmlns:a16="http://schemas.microsoft.com/office/drawing/2014/main" id="{EB944A9D-E6B7-0A45-B26D-A9D64EF02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3716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72</xdr:row>
      <xdr:rowOff>0</xdr:rowOff>
    </xdr:from>
    <xdr:to>
      <xdr:col>3</xdr:col>
      <xdr:colOff>203200</xdr:colOff>
      <xdr:row>73</xdr:row>
      <xdr:rowOff>12700</xdr:rowOff>
    </xdr:to>
    <xdr:pic>
      <xdr:nvPicPr>
        <xdr:cNvPr id="76" name="Imagen 75" descr="Trabajo final I Fase Habilidades Blandas P.docx">
          <a:extLst>
            <a:ext uri="{FF2B5EF4-FFF2-40B4-BE49-F238E27FC236}">
              <a16:creationId xmlns:a16="http://schemas.microsoft.com/office/drawing/2014/main" id="{113E0A68-43A5-B743-A66A-950F0E3D5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371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444500</xdr:colOff>
      <xdr:row>77</xdr:row>
      <xdr:rowOff>63500</xdr:rowOff>
    </xdr:to>
    <xdr:pic>
      <xdr:nvPicPr>
        <xdr:cNvPr id="77" name="Imagen 76" descr="Imagen de JOSEPH FERNANDO ORDOÑEZ ARRAT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B46730DD-7976-0142-8AA4-C58B80FDE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287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2</xdr:col>
      <xdr:colOff>12700</xdr:colOff>
      <xdr:row>75</xdr:row>
      <xdr:rowOff>12700</xdr:rowOff>
    </xdr:to>
    <xdr:pic>
      <xdr:nvPicPr>
        <xdr:cNvPr id="78" name="Imagen 77">
          <a:extLst>
            <a:ext uri="{FF2B5EF4-FFF2-40B4-BE49-F238E27FC236}">
              <a16:creationId xmlns:a16="http://schemas.microsoft.com/office/drawing/2014/main" id="{3CBF050A-0DCB-794C-9A05-1555183B6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428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203200</xdr:colOff>
      <xdr:row>76</xdr:row>
      <xdr:rowOff>12700</xdr:rowOff>
    </xdr:to>
    <xdr:pic>
      <xdr:nvPicPr>
        <xdr:cNvPr id="79" name="Imagen 78" descr="Tarea final - Ensayo sobre habilidades blandas tratadas y desarrolladas en clase - Joseph Ordoñez.pdf">
          <a:extLst>
            <a:ext uri="{FF2B5EF4-FFF2-40B4-BE49-F238E27FC236}">
              <a16:creationId xmlns:a16="http://schemas.microsoft.com/office/drawing/2014/main" id="{9EDE09C9-B623-4D40-97C0-87C37961D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4287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444500</xdr:colOff>
      <xdr:row>80</xdr:row>
      <xdr:rowOff>63500</xdr:rowOff>
    </xdr:to>
    <xdr:pic>
      <xdr:nvPicPr>
        <xdr:cNvPr id="80" name="Imagen 79" descr="Imagen de FRANCOIS RAUL ROJAS REYMER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8F5187A9-1001-EA41-919B-73804C3C8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859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2</xdr:col>
      <xdr:colOff>12700</xdr:colOff>
      <xdr:row>78</xdr:row>
      <xdr:rowOff>12700</xdr:rowOff>
    </xdr:to>
    <xdr:pic>
      <xdr:nvPicPr>
        <xdr:cNvPr id="81" name="Imagen 80">
          <a:extLst>
            <a:ext uri="{FF2B5EF4-FFF2-40B4-BE49-F238E27FC236}">
              <a16:creationId xmlns:a16="http://schemas.microsoft.com/office/drawing/2014/main" id="{2B5817E5-798C-EF4D-B4F9-607F86BD7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485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203200</xdr:colOff>
      <xdr:row>79</xdr:row>
      <xdr:rowOff>12700</xdr:rowOff>
    </xdr:to>
    <xdr:pic>
      <xdr:nvPicPr>
        <xdr:cNvPr id="82" name="Imagen 81" descr="practica IISI-S10-P05-2020-Actividad final.pdf">
          <a:extLst>
            <a:ext uri="{FF2B5EF4-FFF2-40B4-BE49-F238E27FC236}">
              <a16:creationId xmlns:a16="http://schemas.microsoft.com/office/drawing/2014/main" id="{6CC6BEEB-6FD1-C844-BE29-E77043041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485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444500</xdr:colOff>
      <xdr:row>83</xdr:row>
      <xdr:rowOff>63500</xdr:rowOff>
    </xdr:to>
    <xdr:pic>
      <xdr:nvPicPr>
        <xdr:cNvPr id="83" name="Imagen 82" descr="Imagen de JUAN MARTIN PARISACA RAMIREZ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82401F6F-91C5-7C43-93B1-411D0CC324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430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12700</xdr:colOff>
      <xdr:row>81</xdr:row>
      <xdr:rowOff>12700</xdr:rowOff>
    </xdr:to>
    <xdr:pic>
      <xdr:nvPicPr>
        <xdr:cNvPr id="84" name="Imagen 83">
          <a:extLst>
            <a:ext uri="{FF2B5EF4-FFF2-40B4-BE49-F238E27FC236}">
              <a16:creationId xmlns:a16="http://schemas.microsoft.com/office/drawing/2014/main" id="{7CF87AF7-5041-F041-ACC6-D124D3310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5430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3</xdr:col>
      <xdr:colOff>203200</xdr:colOff>
      <xdr:row>82</xdr:row>
      <xdr:rowOff>12700</xdr:rowOff>
    </xdr:to>
    <xdr:pic>
      <xdr:nvPicPr>
        <xdr:cNvPr id="85" name="Imagen 84" descr="LAS HABILIDADES BLANDAS.pdf">
          <a:extLst>
            <a:ext uri="{FF2B5EF4-FFF2-40B4-BE49-F238E27FC236}">
              <a16:creationId xmlns:a16="http://schemas.microsoft.com/office/drawing/2014/main" id="{54192BF3-7A04-4243-8A72-F179595AF8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5430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444500</xdr:colOff>
      <xdr:row>86</xdr:row>
      <xdr:rowOff>63500</xdr:rowOff>
    </xdr:to>
    <xdr:pic>
      <xdr:nvPicPr>
        <xdr:cNvPr id="86" name="Imagen 85" descr="Imagen de DANIEL DELMI DIAZ RUIZ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DEBA15C4-1A77-504F-874D-7A73EA7E7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002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84</xdr:row>
      <xdr:rowOff>0</xdr:rowOff>
    </xdr:from>
    <xdr:to>
      <xdr:col>2</xdr:col>
      <xdr:colOff>12700</xdr:colOff>
      <xdr:row>84</xdr:row>
      <xdr:rowOff>12700</xdr:rowOff>
    </xdr:to>
    <xdr:pic>
      <xdr:nvPicPr>
        <xdr:cNvPr id="87" name="Imagen 86">
          <a:extLst>
            <a:ext uri="{FF2B5EF4-FFF2-40B4-BE49-F238E27FC236}">
              <a16:creationId xmlns:a16="http://schemas.microsoft.com/office/drawing/2014/main" id="{4F3BC08D-F064-AB4A-BD86-F15AD3DF7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600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84</xdr:row>
      <xdr:rowOff>0</xdr:rowOff>
    </xdr:from>
    <xdr:to>
      <xdr:col>3</xdr:col>
      <xdr:colOff>203200</xdr:colOff>
      <xdr:row>85</xdr:row>
      <xdr:rowOff>12700</xdr:rowOff>
    </xdr:to>
    <xdr:pic>
      <xdr:nvPicPr>
        <xdr:cNvPr id="88" name="Imagen 87" descr="Resumen de Habilidades Blandas.docx">
          <a:extLst>
            <a:ext uri="{FF2B5EF4-FFF2-40B4-BE49-F238E27FC236}">
              <a16:creationId xmlns:a16="http://schemas.microsoft.com/office/drawing/2014/main" id="{AF928E3C-16D6-7643-BF5C-71B214AF1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600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444500</xdr:colOff>
      <xdr:row>89</xdr:row>
      <xdr:rowOff>63500</xdr:rowOff>
    </xdr:to>
    <xdr:pic>
      <xdr:nvPicPr>
        <xdr:cNvPr id="89" name="Imagen 88" descr="Imagen de SEBASTIAN FREDDY ANCAYFURO ALVAREZ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A9A0819F-41D7-404A-8057-A789BD7C5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573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87</xdr:row>
      <xdr:rowOff>0</xdr:rowOff>
    </xdr:from>
    <xdr:to>
      <xdr:col>2</xdr:col>
      <xdr:colOff>12700</xdr:colOff>
      <xdr:row>87</xdr:row>
      <xdr:rowOff>12700</xdr:rowOff>
    </xdr:to>
    <xdr:pic>
      <xdr:nvPicPr>
        <xdr:cNvPr id="90" name="Imagen 89">
          <a:extLst>
            <a:ext uri="{FF2B5EF4-FFF2-40B4-BE49-F238E27FC236}">
              <a16:creationId xmlns:a16="http://schemas.microsoft.com/office/drawing/2014/main" id="{ED642ABD-1E4B-A74A-A397-BF02B7DD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657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87</xdr:row>
      <xdr:rowOff>0</xdr:rowOff>
    </xdr:from>
    <xdr:to>
      <xdr:col>3</xdr:col>
      <xdr:colOff>203200</xdr:colOff>
      <xdr:row>88</xdr:row>
      <xdr:rowOff>12700</xdr:rowOff>
    </xdr:to>
    <xdr:pic>
      <xdr:nvPicPr>
        <xdr:cNvPr id="91" name="Imagen 90" descr="Tarea_Final.pdf">
          <a:extLst>
            <a:ext uri="{FF2B5EF4-FFF2-40B4-BE49-F238E27FC236}">
              <a16:creationId xmlns:a16="http://schemas.microsoft.com/office/drawing/2014/main" id="{79268DF3-7B12-BA47-BA18-B7D6B798A3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6573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444500</xdr:colOff>
      <xdr:row>92</xdr:row>
      <xdr:rowOff>63500</xdr:rowOff>
    </xdr:to>
    <xdr:pic>
      <xdr:nvPicPr>
        <xdr:cNvPr id="92" name="Imagen 91" descr="Imagen de EDISON CRISTIAN AMEZQUITA SOTO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5676860C-D3EC-0B4F-87AF-4B444C674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145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12700</xdr:colOff>
      <xdr:row>90</xdr:row>
      <xdr:rowOff>12700</xdr:rowOff>
    </xdr:to>
    <xdr:pic>
      <xdr:nvPicPr>
        <xdr:cNvPr id="93" name="Imagen 92">
          <a:extLst>
            <a:ext uri="{FF2B5EF4-FFF2-40B4-BE49-F238E27FC236}">
              <a16:creationId xmlns:a16="http://schemas.microsoft.com/office/drawing/2014/main" id="{8E55DF4C-C0DE-2349-93E6-A6407E1AB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714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90</xdr:row>
      <xdr:rowOff>0</xdr:rowOff>
    </xdr:from>
    <xdr:to>
      <xdr:col>3</xdr:col>
      <xdr:colOff>203200</xdr:colOff>
      <xdr:row>91</xdr:row>
      <xdr:rowOff>12700</xdr:rowOff>
    </xdr:to>
    <xdr:pic>
      <xdr:nvPicPr>
        <xdr:cNvPr id="94" name="Imagen 93" descr="Trabajo final.docx">
          <a:extLst>
            <a:ext uri="{FF2B5EF4-FFF2-40B4-BE49-F238E27FC236}">
              <a16:creationId xmlns:a16="http://schemas.microsoft.com/office/drawing/2014/main" id="{B875F65D-DF55-6944-93FF-29875D37A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7145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444500</xdr:colOff>
      <xdr:row>95</xdr:row>
      <xdr:rowOff>63500</xdr:rowOff>
    </xdr:to>
    <xdr:pic>
      <xdr:nvPicPr>
        <xdr:cNvPr id="95" name="Imagen 94" descr="Imagen de ALEJANDRO MILTON SERRANO PILCO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1B75EF6F-35AE-2C42-AD19-E077F5D8B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716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93</xdr:row>
      <xdr:rowOff>0</xdr:rowOff>
    </xdr:from>
    <xdr:to>
      <xdr:col>2</xdr:col>
      <xdr:colOff>12700</xdr:colOff>
      <xdr:row>93</xdr:row>
      <xdr:rowOff>12700</xdr:rowOff>
    </xdr:to>
    <xdr:pic>
      <xdr:nvPicPr>
        <xdr:cNvPr id="96" name="Imagen 95">
          <a:extLst>
            <a:ext uri="{FF2B5EF4-FFF2-40B4-BE49-F238E27FC236}">
              <a16:creationId xmlns:a16="http://schemas.microsoft.com/office/drawing/2014/main" id="{81455972-CADF-1C41-B1D1-3AB22F542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771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93</xdr:row>
      <xdr:rowOff>0</xdr:rowOff>
    </xdr:from>
    <xdr:to>
      <xdr:col>3</xdr:col>
      <xdr:colOff>203200</xdr:colOff>
      <xdr:row>94</xdr:row>
      <xdr:rowOff>12700</xdr:rowOff>
    </xdr:to>
    <xdr:pic>
      <xdr:nvPicPr>
        <xdr:cNvPr id="97" name="Imagen 96" descr="formato-presentacion-documentos-ieee-es.doc">
          <a:extLst>
            <a:ext uri="{FF2B5EF4-FFF2-40B4-BE49-F238E27FC236}">
              <a16:creationId xmlns:a16="http://schemas.microsoft.com/office/drawing/2014/main" id="{C394347C-0DB1-8549-A58C-A2B0BF5DD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7716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444500</xdr:colOff>
      <xdr:row>98</xdr:row>
      <xdr:rowOff>63500</xdr:rowOff>
    </xdr:to>
    <xdr:pic>
      <xdr:nvPicPr>
        <xdr:cNvPr id="98" name="Imagen 97" descr="Imagen de JOSUE VADIR  CORNEJO GONZALES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30E87ED-2455-6C45-A6AB-9E88F0150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288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96</xdr:row>
      <xdr:rowOff>0</xdr:rowOff>
    </xdr:from>
    <xdr:to>
      <xdr:col>2</xdr:col>
      <xdr:colOff>12700</xdr:colOff>
      <xdr:row>96</xdr:row>
      <xdr:rowOff>12700</xdr:rowOff>
    </xdr:to>
    <xdr:pic>
      <xdr:nvPicPr>
        <xdr:cNvPr id="99" name="Imagen 98">
          <a:extLst>
            <a:ext uri="{FF2B5EF4-FFF2-40B4-BE49-F238E27FC236}">
              <a16:creationId xmlns:a16="http://schemas.microsoft.com/office/drawing/2014/main" id="{2CBF0EB5-AB30-1542-9F50-A46CCB8E2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828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96</xdr:row>
      <xdr:rowOff>0</xdr:rowOff>
    </xdr:from>
    <xdr:to>
      <xdr:col>3</xdr:col>
      <xdr:colOff>203200</xdr:colOff>
      <xdr:row>97</xdr:row>
      <xdr:rowOff>12700</xdr:rowOff>
    </xdr:to>
    <xdr:pic>
      <xdr:nvPicPr>
        <xdr:cNvPr id="100" name="Imagen 99" descr="Documento sin título (1).pdf">
          <a:extLst>
            <a:ext uri="{FF2B5EF4-FFF2-40B4-BE49-F238E27FC236}">
              <a16:creationId xmlns:a16="http://schemas.microsoft.com/office/drawing/2014/main" id="{C31850A7-8A0C-CA44-9FA5-BE7D45450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828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444500</xdr:colOff>
      <xdr:row>101</xdr:row>
      <xdr:rowOff>63500</xdr:rowOff>
    </xdr:to>
    <xdr:pic>
      <xdr:nvPicPr>
        <xdr:cNvPr id="101" name="Imagen 100" descr="Imagen de JHON DARWIN CCAMA PILA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AEEF3513-6BA7-6D45-91EF-F6FF682CC7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859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99</xdr:row>
      <xdr:rowOff>0</xdr:rowOff>
    </xdr:from>
    <xdr:to>
      <xdr:col>2</xdr:col>
      <xdr:colOff>12700</xdr:colOff>
      <xdr:row>99</xdr:row>
      <xdr:rowOff>12700</xdr:rowOff>
    </xdr:to>
    <xdr:pic>
      <xdr:nvPicPr>
        <xdr:cNvPr id="102" name="Imagen 101">
          <a:extLst>
            <a:ext uri="{FF2B5EF4-FFF2-40B4-BE49-F238E27FC236}">
              <a16:creationId xmlns:a16="http://schemas.microsoft.com/office/drawing/2014/main" id="{C6CF45E9-3F90-3E4C-B5BF-8F1D693C9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8859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203200</xdr:colOff>
      <xdr:row>100</xdr:row>
      <xdr:rowOff>12700</xdr:rowOff>
    </xdr:to>
    <xdr:pic>
      <xdr:nvPicPr>
        <xdr:cNvPr id="103" name="Imagen 102" descr="HABILIDADES BLANDAS.docx">
          <a:extLst>
            <a:ext uri="{FF2B5EF4-FFF2-40B4-BE49-F238E27FC236}">
              <a16:creationId xmlns:a16="http://schemas.microsoft.com/office/drawing/2014/main" id="{A10CC60E-4451-6F42-882E-CA465E4AB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8859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444500</xdr:colOff>
      <xdr:row>104</xdr:row>
      <xdr:rowOff>63500</xdr:rowOff>
    </xdr:to>
    <xdr:pic>
      <xdr:nvPicPr>
        <xdr:cNvPr id="104" name="Imagen 103" descr="Imagen de ALEXANDER MARIO ALE CHOQU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C5F26F73-AC54-2342-9BF6-BFF16CD73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431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102</xdr:row>
      <xdr:rowOff>0</xdr:rowOff>
    </xdr:from>
    <xdr:to>
      <xdr:col>2</xdr:col>
      <xdr:colOff>12700</xdr:colOff>
      <xdr:row>102</xdr:row>
      <xdr:rowOff>12700</xdr:rowOff>
    </xdr:to>
    <xdr:pic>
      <xdr:nvPicPr>
        <xdr:cNvPr id="105" name="Imagen 104">
          <a:extLst>
            <a:ext uri="{FF2B5EF4-FFF2-40B4-BE49-F238E27FC236}">
              <a16:creationId xmlns:a16="http://schemas.microsoft.com/office/drawing/2014/main" id="{987378A9-8C23-264F-8DB4-F00C84CA7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943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102</xdr:row>
      <xdr:rowOff>0</xdr:rowOff>
    </xdr:from>
    <xdr:to>
      <xdr:col>3</xdr:col>
      <xdr:colOff>203200</xdr:colOff>
      <xdr:row>103</xdr:row>
      <xdr:rowOff>12700</xdr:rowOff>
    </xdr:to>
    <xdr:pic>
      <xdr:nvPicPr>
        <xdr:cNvPr id="106" name="Imagen 105" descr="INTRODUCCION A INGENERIA DE SISTEMAS Y DE INFORMACION.docx">
          <a:extLst>
            <a:ext uri="{FF2B5EF4-FFF2-40B4-BE49-F238E27FC236}">
              <a16:creationId xmlns:a16="http://schemas.microsoft.com/office/drawing/2014/main" id="{E0FD5CF0-044A-1240-9051-0E876972F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9431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444500</xdr:colOff>
      <xdr:row>107</xdr:row>
      <xdr:rowOff>63500</xdr:rowOff>
    </xdr:to>
    <xdr:pic>
      <xdr:nvPicPr>
        <xdr:cNvPr id="107" name="Imagen 106" descr="Imagen de JOSUE UZIEL ARISPE LOPEZ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BD8EDD34-205F-584D-94BE-EA249EA68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002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105</xdr:row>
      <xdr:rowOff>0</xdr:rowOff>
    </xdr:from>
    <xdr:to>
      <xdr:col>2</xdr:col>
      <xdr:colOff>12700</xdr:colOff>
      <xdr:row>105</xdr:row>
      <xdr:rowOff>12700</xdr:rowOff>
    </xdr:to>
    <xdr:pic>
      <xdr:nvPicPr>
        <xdr:cNvPr id="108" name="Imagen 107">
          <a:extLst>
            <a:ext uri="{FF2B5EF4-FFF2-40B4-BE49-F238E27FC236}">
              <a16:creationId xmlns:a16="http://schemas.microsoft.com/office/drawing/2014/main" id="{49DFD961-79DC-1449-B631-5527B4362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000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203200</xdr:colOff>
      <xdr:row>106</xdr:row>
      <xdr:rowOff>12700</xdr:rowOff>
    </xdr:to>
    <xdr:pic>
      <xdr:nvPicPr>
        <xdr:cNvPr id="109" name="Imagen 108" descr="Habilidades blandas-convertido.pdf">
          <a:extLst>
            <a:ext uri="{FF2B5EF4-FFF2-40B4-BE49-F238E27FC236}">
              <a16:creationId xmlns:a16="http://schemas.microsoft.com/office/drawing/2014/main" id="{3FBDE4EB-5182-B547-AC0A-83422E248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0002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444500</xdr:colOff>
      <xdr:row>110</xdr:row>
      <xdr:rowOff>63500</xdr:rowOff>
    </xdr:to>
    <xdr:pic>
      <xdr:nvPicPr>
        <xdr:cNvPr id="110" name="Imagen 109" descr="Imagen de SERGIO PAOLO SUAREZ FERNANDEZ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8428B774-837C-604A-A154-71A08B4A7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574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108</xdr:row>
      <xdr:rowOff>0</xdr:rowOff>
    </xdr:from>
    <xdr:to>
      <xdr:col>2</xdr:col>
      <xdr:colOff>12700</xdr:colOff>
      <xdr:row>108</xdr:row>
      <xdr:rowOff>12700</xdr:rowOff>
    </xdr:to>
    <xdr:pic>
      <xdr:nvPicPr>
        <xdr:cNvPr id="111" name="Imagen 110">
          <a:extLst>
            <a:ext uri="{FF2B5EF4-FFF2-40B4-BE49-F238E27FC236}">
              <a16:creationId xmlns:a16="http://schemas.microsoft.com/office/drawing/2014/main" id="{7D3145D0-959A-884F-A920-D3292D632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057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203200</xdr:colOff>
      <xdr:row>109</xdr:row>
      <xdr:rowOff>12700</xdr:rowOff>
    </xdr:to>
    <xdr:pic>
      <xdr:nvPicPr>
        <xdr:cNvPr id="112" name="Imagen 111" descr="IISI-ENSAYO FINAL-SERGIO SUÁREZ .docx">
          <a:extLst>
            <a:ext uri="{FF2B5EF4-FFF2-40B4-BE49-F238E27FC236}">
              <a16:creationId xmlns:a16="http://schemas.microsoft.com/office/drawing/2014/main" id="{05C82C87-8E7A-F348-8F8A-A02D08E5C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057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444500</xdr:colOff>
      <xdr:row>113</xdr:row>
      <xdr:rowOff>63500</xdr:rowOff>
    </xdr:to>
    <xdr:pic>
      <xdr:nvPicPr>
        <xdr:cNvPr id="113" name="Imagen 112" descr="Imagen de OSCAR DANIEL CHAMPI CORRALES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AFDD7AF6-AC84-C447-8AF3-EA944FFF6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145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12700</xdr:colOff>
      <xdr:row>111</xdr:row>
      <xdr:rowOff>12700</xdr:rowOff>
    </xdr:to>
    <xdr:pic>
      <xdr:nvPicPr>
        <xdr:cNvPr id="114" name="Imagen 113">
          <a:extLst>
            <a:ext uri="{FF2B5EF4-FFF2-40B4-BE49-F238E27FC236}">
              <a16:creationId xmlns:a16="http://schemas.microsoft.com/office/drawing/2014/main" id="{D6C5EBB1-3290-304D-A532-EA7AF137D0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114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203200</xdr:colOff>
      <xdr:row>112</xdr:row>
      <xdr:rowOff>12700</xdr:rowOff>
    </xdr:to>
    <xdr:pic>
      <xdr:nvPicPr>
        <xdr:cNvPr id="115" name="Imagen 114" descr="INTRODUCCION A INGENIERIA DE SISTEMAS DE INFORMACION.docx">
          <a:extLst>
            <a:ext uri="{FF2B5EF4-FFF2-40B4-BE49-F238E27FC236}">
              <a16:creationId xmlns:a16="http://schemas.microsoft.com/office/drawing/2014/main" id="{B56F2DCF-B674-B840-A744-FB7B3106B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1145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444500</xdr:colOff>
      <xdr:row>116</xdr:row>
      <xdr:rowOff>63500</xdr:rowOff>
    </xdr:to>
    <xdr:pic>
      <xdr:nvPicPr>
        <xdr:cNvPr id="116" name="Imagen 115" descr="Imagen de CARLOS ROSAS MAMANI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A4325C26-6097-6140-89DC-BA0C335B3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717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114</xdr:row>
      <xdr:rowOff>0</xdr:rowOff>
    </xdr:from>
    <xdr:to>
      <xdr:col>2</xdr:col>
      <xdr:colOff>12700</xdr:colOff>
      <xdr:row>114</xdr:row>
      <xdr:rowOff>12700</xdr:rowOff>
    </xdr:to>
    <xdr:pic>
      <xdr:nvPicPr>
        <xdr:cNvPr id="117" name="Imagen 116">
          <a:extLst>
            <a:ext uri="{FF2B5EF4-FFF2-40B4-BE49-F238E27FC236}">
              <a16:creationId xmlns:a16="http://schemas.microsoft.com/office/drawing/2014/main" id="{1EF73FB9-EBF5-9243-9729-8F1109867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171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203200</xdr:colOff>
      <xdr:row>115</xdr:row>
      <xdr:rowOff>12700</xdr:rowOff>
    </xdr:to>
    <xdr:pic>
      <xdr:nvPicPr>
        <xdr:cNvPr id="118" name="Imagen 117" descr="formato-presentacion-documentos-normas-ieee (2).doc">
          <a:extLst>
            <a:ext uri="{FF2B5EF4-FFF2-40B4-BE49-F238E27FC236}">
              <a16:creationId xmlns:a16="http://schemas.microsoft.com/office/drawing/2014/main" id="{0F749E08-816F-C543-AB5F-74F11EA53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1717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444500</xdr:colOff>
      <xdr:row>119</xdr:row>
      <xdr:rowOff>63500</xdr:rowOff>
    </xdr:to>
    <xdr:pic>
      <xdr:nvPicPr>
        <xdr:cNvPr id="119" name="Imagen 118" descr="Imagen de SEBASTIAN SALVADOR DIAZ HUACASI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D9E37670-DDFE-494F-9E54-F869BCCC13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288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117</xdr:row>
      <xdr:rowOff>0</xdr:rowOff>
    </xdr:from>
    <xdr:to>
      <xdr:col>2</xdr:col>
      <xdr:colOff>12700</xdr:colOff>
      <xdr:row>117</xdr:row>
      <xdr:rowOff>12700</xdr:rowOff>
    </xdr:to>
    <xdr:pic>
      <xdr:nvPicPr>
        <xdr:cNvPr id="120" name="Imagen 119">
          <a:extLst>
            <a:ext uri="{FF2B5EF4-FFF2-40B4-BE49-F238E27FC236}">
              <a16:creationId xmlns:a16="http://schemas.microsoft.com/office/drawing/2014/main" id="{AC0C3823-AE8E-DD4D-A04E-F3E0762AA3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228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117</xdr:row>
      <xdr:rowOff>0</xdr:rowOff>
    </xdr:from>
    <xdr:to>
      <xdr:col>3</xdr:col>
      <xdr:colOff>203200</xdr:colOff>
      <xdr:row>118</xdr:row>
      <xdr:rowOff>12700</xdr:rowOff>
    </xdr:to>
    <xdr:pic>
      <xdr:nvPicPr>
        <xdr:cNvPr id="121" name="Imagen 120" descr="Habilidades Blandas formate IEEE.docx">
          <a:extLst>
            <a:ext uri="{FF2B5EF4-FFF2-40B4-BE49-F238E27FC236}">
              <a16:creationId xmlns:a16="http://schemas.microsoft.com/office/drawing/2014/main" id="{CAA766D4-D0EE-1445-BE2F-C438AFCC7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2288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444500</xdr:colOff>
      <xdr:row>122</xdr:row>
      <xdr:rowOff>63500</xdr:rowOff>
    </xdr:to>
    <xdr:pic>
      <xdr:nvPicPr>
        <xdr:cNvPr id="122" name="Imagen 121" descr="Imagen de SEBASTIAN RAZIEL PEREZ GALDOS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4AF6B197-D041-A74E-93D5-4D6C1916AA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860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120</xdr:row>
      <xdr:rowOff>0</xdr:rowOff>
    </xdr:from>
    <xdr:to>
      <xdr:col>2</xdr:col>
      <xdr:colOff>12700</xdr:colOff>
      <xdr:row>120</xdr:row>
      <xdr:rowOff>12700</xdr:rowOff>
    </xdr:to>
    <xdr:pic>
      <xdr:nvPicPr>
        <xdr:cNvPr id="123" name="Imagen 122">
          <a:extLst>
            <a:ext uri="{FF2B5EF4-FFF2-40B4-BE49-F238E27FC236}">
              <a16:creationId xmlns:a16="http://schemas.microsoft.com/office/drawing/2014/main" id="{59848FFD-1323-6A46-AB3B-E3308EAF6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286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203200</xdr:colOff>
      <xdr:row>121</xdr:row>
      <xdr:rowOff>12700</xdr:rowOff>
    </xdr:to>
    <xdr:pic>
      <xdr:nvPicPr>
        <xdr:cNvPr id="124" name="Imagen 123" descr="Habilidades blandas final.docx">
          <a:extLst>
            <a:ext uri="{FF2B5EF4-FFF2-40B4-BE49-F238E27FC236}">
              <a16:creationId xmlns:a16="http://schemas.microsoft.com/office/drawing/2014/main" id="{3A6E1412-853D-8048-8D61-A0282A164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286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444500</xdr:colOff>
      <xdr:row>125</xdr:row>
      <xdr:rowOff>63500</xdr:rowOff>
    </xdr:to>
    <xdr:pic>
      <xdr:nvPicPr>
        <xdr:cNvPr id="125" name="Imagen 124" descr="Imagen de CRYS REY APAZA CRUZ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FE724949-FB39-6942-87DA-DB7ADC2AC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431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123</xdr:row>
      <xdr:rowOff>0</xdr:rowOff>
    </xdr:from>
    <xdr:to>
      <xdr:col>2</xdr:col>
      <xdr:colOff>12700</xdr:colOff>
      <xdr:row>123</xdr:row>
      <xdr:rowOff>12700</xdr:rowOff>
    </xdr:to>
    <xdr:pic>
      <xdr:nvPicPr>
        <xdr:cNvPr id="126" name="Imagen 125">
          <a:extLst>
            <a:ext uri="{FF2B5EF4-FFF2-40B4-BE49-F238E27FC236}">
              <a16:creationId xmlns:a16="http://schemas.microsoft.com/office/drawing/2014/main" id="{6872FD43-0B1E-6248-92D6-9D856EECE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343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123</xdr:row>
      <xdr:rowOff>0</xdr:rowOff>
    </xdr:from>
    <xdr:to>
      <xdr:col>3</xdr:col>
      <xdr:colOff>203200</xdr:colOff>
      <xdr:row>124</xdr:row>
      <xdr:rowOff>12700</xdr:rowOff>
    </xdr:to>
    <xdr:pic>
      <xdr:nvPicPr>
        <xdr:cNvPr id="127" name="Imagen 126" descr="TAREA FINAL.pptx">
          <a:extLst>
            <a:ext uri="{FF2B5EF4-FFF2-40B4-BE49-F238E27FC236}">
              <a16:creationId xmlns:a16="http://schemas.microsoft.com/office/drawing/2014/main" id="{CF0E7DDA-4984-564D-925B-13B62B565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3431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444500</xdr:colOff>
      <xdr:row>128</xdr:row>
      <xdr:rowOff>63500</xdr:rowOff>
    </xdr:to>
    <xdr:pic>
      <xdr:nvPicPr>
        <xdr:cNvPr id="128" name="Imagen 127" descr="Imagen de BRYAN CARLOS TARQUI GOMEZ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2BB3FFE6-318D-BC40-A8BE-B2004FB25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003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12700</xdr:colOff>
      <xdr:row>126</xdr:row>
      <xdr:rowOff>12700</xdr:rowOff>
    </xdr:to>
    <xdr:pic>
      <xdr:nvPicPr>
        <xdr:cNvPr id="129" name="Imagen 128">
          <a:extLst>
            <a:ext uri="{FF2B5EF4-FFF2-40B4-BE49-F238E27FC236}">
              <a16:creationId xmlns:a16="http://schemas.microsoft.com/office/drawing/2014/main" id="{FD87BFD0-0773-844D-A9C3-DAFBC877C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400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444500</xdr:colOff>
      <xdr:row>128</xdr:row>
      <xdr:rowOff>63500</xdr:rowOff>
    </xdr:to>
    <xdr:pic>
      <xdr:nvPicPr>
        <xdr:cNvPr id="130" name="Imagen 129" descr="Imagen de LUIS ANTONIO PARILLO PANCC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9C690CFD-F7EE-434F-A4DE-CC13A01E1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384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12700</xdr:colOff>
      <xdr:row>126</xdr:row>
      <xdr:rowOff>12700</xdr:rowOff>
    </xdr:to>
    <xdr:pic>
      <xdr:nvPicPr>
        <xdr:cNvPr id="131" name="Imagen 130">
          <a:extLst>
            <a:ext uri="{FF2B5EF4-FFF2-40B4-BE49-F238E27FC236}">
              <a16:creationId xmlns:a16="http://schemas.microsoft.com/office/drawing/2014/main" id="{7932DFF2-60D7-674F-97AD-CD502A190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438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444500</xdr:colOff>
      <xdr:row>128</xdr:row>
      <xdr:rowOff>63500</xdr:rowOff>
    </xdr:to>
    <xdr:pic>
      <xdr:nvPicPr>
        <xdr:cNvPr id="132" name="Imagen 131" descr="Imagen de NICOLE ALEXANDRA PINTO TICONA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3E2F8264-1AEC-0D46-BF06-55C7CE285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765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12700</xdr:colOff>
      <xdr:row>126</xdr:row>
      <xdr:rowOff>12700</xdr:rowOff>
    </xdr:to>
    <xdr:pic>
      <xdr:nvPicPr>
        <xdr:cNvPr id="133" name="Imagen 132">
          <a:extLst>
            <a:ext uri="{FF2B5EF4-FFF2-40B4-BE49-F238E27FC236}">
              <a16:creationId xmlns:a16="http://schemas.microsoft.com/office/drawing/2014/main" id="{E97B3624-9A90-6248-AB46-D4B11048B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476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126</xdr:row>
      <xdr:rowOff>0</xdr:rowOff>
    </xdr:from>
    <xdr:to>
      <xdr:col>3</xdr:col>
      <xdr:colOff>203200</xdr:colOff>
      <xdr:row>127</xdr:row>
      <xdr:rowOff>12700</xdr:rowOff>
    </xdr:to>
    <xdr:pic>
      <xdr:nvPicPr>
        <xdr:cNvPr id="134" name="Imagen 133" descr="Tarea Final - Grupo 4 - Ing. Corrales - HABILIDADES BLANDA- NICOLE ALEXANDRA PINTO TICONA.pdf">
          <a:extLst>
            <a:ext uri="{FF2B5EF4-FFF2-40B4-BE49-F238E27FC236}">
              <a16:creationId xmlns:a16="http://schemas.microsoft.com/office/drawing/2014/main" id="{00A1F813-570B-7F46-9EA1-330A8B196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4765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444500</xdr:colOff>
      <xdr:row>128</xdr:row>
      <xdr:rowOff>63500</xdr:rowOff>
    </xdr:to>
    <xdr:pic>
      <xdr:nvPicPr>
        <xdr:cNvPr id="135" name="Imagen 134" descr="Imagen de JHAIR STEVIE YAÑEZ SAAVEDRA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8164570B-00FE-0947-A95C-26CFCC3CB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336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12700</xdr:colOff>
      <xdr:row>126</xdr:row>
      <xdr:rowOff>12700</xdr:rowOff>
    </xdr:to>
    <xdr:pic>
      <xdr:nvPicPr>
        <xdr:cNvPr id="136" name="Imagen 135">
          <a:extLst>
            <a:ext uri="{FF2B5EF4-FFF2-40B4-BE49-F238E27FC236}">
              <a16:creationId xmlns:a16="http://schemas.microsoft.com/office/drawing/2014/main" id="{C7B7AEEA-1882-2848-98F4-BCAC56099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533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444500</xdr:colOff>
      <xdr:row>128</xdr:row>
      <xdr:rowOff>63500</xdr:rowOff>
    </xdr:to>
    <xdr:pic>
      <xdr:nvPicPr>
        <xdr:cNvPr id="137" name="Imagen 136" descr="Imagen de ADDERLY EDDY JAVIER MAMANI ARCE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440CF189-045C-AB49-8494-7F53522FD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717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12700</xdr:colOff>
      <xdr:row>126</xdr:row>
      <xdr:rowOff>12700</xdr:rowOff>
    </xdr:to>
    <xdr:pic>
      <xdr:nvPicPr>
        <xdr:cNvPr id="138" name="Imagen 137">
          <a:extLst>
            <a:ext uri="{FF2B5EF4-FFF2-40B4-BE49-F238E27FC236}">
              <a16:creationId xmlns:a16="http://schemas.microsoft.com/office/drawing/2014/main" id="{44829D4A-001F-9141-BC05-7A51BB26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571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444500</xdr:colOff>
      <xdr:row>128</xdr:row>
      <xdr:rowOff>63500</xdr:rowOff>
    </xdr:to>
    <xdr:pic>
      <xdr:nvPicPr>
        <xdr:cNvPr id="139" name="Imagen 138" descr="Imagen de LUCIANA ALEXANDRA FERNANDEZ LOPEZ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8BF61DA6-1C94-774A-9AC2-D291AD3FB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098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12700</xdr:colOff>
      <xdr:row>126</xdr:row>
      <xdr:rowOff>12700</xdr:rowOff>
    </xdr:to>
    <xdr:pic>
      <xdr:nvPicPr>
        <xdr:cNvPr id="140" name="Imagen 139">
          <a:extLst>
            <a:ext uri="{FF2B5EF4-FFF2-40B4-BE49-F238E27FC236}">
              <a16:creationId xmlns:a16="http://schemas.microsoft.com/office/drawing/2014/main" id="{BAA70B83-1DB2-0D49-8F80-9844C51EC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609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444500</xdr:colOff>
      <xdr:row>128</xdr:row>
      <xdr:rowOff>63500</xdr:rowOff>
    </xdr:to>
    <xdr:pic>
      <xdr:nvPicPr>
        <xdr:cNvPr id="141" name="Imagen 140" descr="Imagen de JOSE ADRIAN HUARI GORDILLO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5330A225-66C9-444C-BA2F-91CF48C19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479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12700</xdr:colOff>
      <xdr:row>126</xdr:row>
      <xdr:rowOff>12700</xdr:rowOff>
    </xdr:to>
    <xdr:pic>
      <xdr:nvPicPr>
        <xdr:cNvPr id="142" name="Imagen 141">
          <a:extLst>
            <a:ext uri="{FF2B5EF4-FFF2-40B4-BE49-F238E27FC236}">
              <a16:creationId xmlns:a16="http://schemas.microsoft.com/office/drawing/2014/main" id="{BBB71834-6FB0-834C-856A-1F2BF6F94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6479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444500</xdr:colOff>
      <xdr:row>128</xdr:row>
      <xdr:rowOff>63500</xdr:rowOff>
    </xdr:to>
    <xdr:pic>
      <xdr:nvPicPr>
        <xdr:cNvPr id="143" name="Imagen 142" descr="Imagen de MIGUEL ANGEL COAZACA HUARACA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56C941AD-590D-9C45-AD05-4091FE7F6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860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12700</xdr:colOff>
      <xdr:row>126</xdr:row>
      <xdr:rowOff>12700</xdr:rowOff>
    </xdr:to>
    <xdr:pic>
      <xdr:nvPicPr>
        <xdr:cNvPr id="144" name="Imagen 143">
          <a:extLst>
            <a:ext uri="{FF2B5EF4-FFF2-40B4-BE49-F238E27FC236}">
              <a16:creationId xmlns:a16="http://schemas.microsoft.com/office/drawing/2014/main" id="{BA0BAF30-D68D-494F-AE18-A019524D8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6860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444500</xdr:colOff>
      <xdr:row>128</xdr:row>
      <xdr:rowOff>63500</xdr:rowOff>
    </xdr:to>
    <xdr:pic>
      <xdr:nvPicPr>
        <xdr:cNvPr id="145" name="Imagen 144" descr="Imagen de JORGE ALEJANDRO HIDALGO MURILLO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DB21F9EC-8EBC-8841-BFE9-46036DAA9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241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12700</xdr:colOff>
      <xdr:row>126</xdr:row>
      <xdr:rowOff>12700</xdr:rowOff>
    </xdr:to>
    <xdr:pic>
      <xdr:nvPicPr>
        <xdr:cNvPr id="146" name="Imagen 145">
          <a:extLst>
            <a:ext uri="{FF2B5EF4-FFF2-40B4-BE49-F238E27FC236}">
              <a16:creationId xmlns:a16="http://schemas.microsoft.com/office/drawing/2014/main" id="{90F8FAD2-4536-5A47-B793-830E5C0FF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724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444500</xdr:colOff>
      <xdr:row>128</xdr:row>
      <xdr:rowOff>63500</xdr:rowOff>
    </xdr:to>
    <xdr:pic>
      <xdr:nvPicPr>
        <xdr:cNvPr id="147" name="Imagen 146" descr="Imagen de JAYRO EDISON CHOQUEHUANCA MANGO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69639C9A-CF14-F849-8E7F-DF2E12E3F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622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12700</xdr:colOff>
      <xdr:row>126</xdr:row>
      <xdr:rowOff>12700</xdr:rowOff>
    </xdr:to>
    <xdr:pic>
      <xdr:nvPicPr>
        <xdr:cNvPr id="148" name="Imagen 147">
          <a:extLst>
            <a:ext uri="{FF2B5EF4-FFF2-40B4-BE49-F238E27FC236}">
              <a16:creationId xmlns:a16="http://schemas.microsoft.com/office/drawing/2014/main" id="{C3E50569-E1F5-B34D-B970-BB6322F47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762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444500</xdr:colOff>
      <xdr:row>128</xdr:row>
      <xdr:rowOff>63500</xdr:rowOff>
    </xdr:to>
    <xdr:pic>
      <xdr:nvPicPr>
        <xdr:cNvPr id="149" name="Imagen 148" descr="Imagen de MAURICIO GENARO ALBARRACIN PAYE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B43E7AA2-737D-CE4E-B82C-5FF72E55B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003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12700</xdr:colOff>
      <xdr:row>126</xdr:row>
      <xdr:rowOff>12700</xdr:rowOff>
    </xdr:to>
    <xdr:pic>
      <xdr:nvPicPr>
        <xdr:cNvPr id="150" name="Imagen 149">
          <a:extLst>
            <a:ext uri="{FF2B5EF4-FFF2-40B4-BE49-F238E27FC236}">
              <a16:creationId xmlns:a16="http://schemas.microsoft.com/office/drawing/2014/main" id="{29C78016-CFDB-4E4C-A75C-F47861F23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800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444500</xdr:colOff>
      <xdr:row>128</xdr:row>
      <xdr:rowOff>63500</xdr:rowOff>
    </xdr:to>
    <xdr:pic>
      <xdr:nvPicPr>
        <xdr:cNvPr id="151" name="Imagen 150" descr="Imagen de RODRIGO ALEJANDRO DELGADILLO PACHECO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14CA2CDC-B1A9-C043-9188-A86C5315F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384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12700</xdr:colOff>
      <xdr:row>126</xdr:row>
      <xdr:rowOff>12700</xdr:rowOff>
    </xdr:to>
    <xdr:pic>
      <xdr:nvPicPr>
        <xdr:cNvPr id="152" name="Imagen 151">
          <a:extLst>
            <a:ext uri="{FF2B5EF4-FFF2-40B4-BE49-F238E27FC236}">
              <a16:creationId xmlns:a16="http://schemas.microsoft.com/office/drawing/2014/main" id="{9D40C02E-EFA1-2A48-8F19-FC8E83F4E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838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444500</xdr:colOff>
      <xdr:row>128</xdr:row>
      <xdr:rowOff>63500</xdr:rowOff>
    </xdr:to>
    <xdr:pic>
      <xdr:nvPicPr>
        <xdr:cNvPr id="153" name="Imagen 152" descr="Imagen de PERCY GERARDO ALVARO SANCHEZ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CAC49796-BB23-1B4D-A8CB-374DDD1B2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765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12700</xdr:colOff>
      <xdr:row>126</xdr:row>
      <xdr:rowOff>12700</xdr:rowOff>
    </xdr:to>
    <xdr:pic>
      <xdr:nvPicPr>
        <xdr:cNvPr id="154" name="Imagen 153">
          <a:extLst>
            <a:ext uri="{FF2B5EF4-FFF2-40B4-BE49-F238E27FC236}">
              <a16:creationId xmlns:a16="http://schemas.microsoft.com/office/drawing/2014/main" id="{29486A6D-A181-8E43-BB6D-DE31A33F8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876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444500</xdr:colOff>
      <xdr:row>128</xdr:row>
      <xdr:rowOff>63500</xdr:rowOff>
    </xdr:to>
    <xdr:pic>
      <xdr:nvPicPr>
        <xdr:cNvPr id="155" name="Imagen 154" descr="Imagen de MAURICIO JAVIER BERENGUEL OLIVARES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9373E747-0B4A-C247-9C4B-FD480D868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146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12700</xdr:colOff>
      <xdr:row>126</xdr:row>
      <xdr:rowOff>12700</xdr:rowOff>
    </xdr:to>
    <xdr:pic>
      <xdr:nvPicPr>
        <xdr:cNvPr id="156" name="Imagen 155">
          <a:extLst>
            <a:ext uri="{FF2B5EF4-FFF2-40B4-BE49-F238E27FC236}">
              <a16:creationId xmlns:a16="http://schemas.microsoft.com/office/drawing/2014/main" id="{9340A73A-39C8-C942-96DA-E4FB52064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914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444500</xdr:colOff>
      <xdr:row>128</xdr:row>
      <xdr:rowOff>63500</xdr:rowOff>
    </xdr:to>
    <xdr:pic>
      <xdr:nvPicPr>
        <xdr:cNvPr id="157" name="Imagen 156" descr="Imagen de EHIZELT DANTE CANAZA HAYTARA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C32F7AC1-6B56-4144-8857-745065E0F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527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12700</xdr:colOff>
      <xdr:row>126</xdr:row>
      <xdr:rowOff>12700</xdr:rowOff>
    </xdr:to>
    <xdr:pic>
      <xdr:nvPicPr>
        <xdr:cNvPr id="158" name="Imagen 157">
          <a:extLst>
            <a:ext uri="{FF2B5EF4-FFF2-40B4-BE49-F238E27FC236}">
              <a16:creationId xmlns:a16="http://schemas.microsoft.com/office/drawing/2014/main" id="{E7D55C9A-A870-8742-B1BE-96E46D66B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952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444500</xdr:colOff>
      <xdr:row>128</xdr:row>
      <xdr:rowOff>63500</xdr:rowOff>
    </xdr:to>
    <xdr:pic>
      <xdr:nvPicPr>
        <xdr:cNvPr id="159" name="Imagen 158" descr="Imagen de ERICKSON RAUL QUISPE CHURAT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DAEC7724-3A06-9947-A400-31126567D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908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12700</xdr:colOff>
      <xdr:row>126</xdr:row>
      <xdr:rowOff>12700</xdr:rowOff>
    </xdr:to>
    <xdr:pic>
      <xdr:nvPicPr>
        <xdr:cNvPr id="160" name="Imagen 159">
          <a:extLst>
            <a:ext uri="{FF2B5EF4-FFF2-40B4-BE49-F238E27FC236}">
              <a16:creationId xmlns:a16="http://schemas.microsoft.com/office/drawing/2014/main" id="{821766F8-6DE0-014A-B259-F50C5A136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990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444500</xdr:colOff>
      <xdr:row>128</xdr:row>
      <xdr:rowOff>63500</xdr:rowOff>
    </xdr:to>
    <xdr:pic>
      <xdr:nvPicPr>
        <xdr:cNvPr id="161" name="Imagen 160" descr="Imagen de ERNESTO ALONSO QUIROZ CALDERON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57B4D2EA-EA09-EF40-9DDB-5B8A3AA02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289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12700</xdr:colOff>
      <xdr:row>126</xdr:row>
      <xdr:rowOff>12700</xdr:rowOff>
    </xdr:to>
    <xdr:pic>
      <xdr:nvPicPr>
        <xdr:cNvPr id="162" name="Imagen 161">
          <a:extLst>
            <a:ext uri="{FF2B5EF4-FFF2-40B4-BE49-F238E27FC236}">
              <a16:creationId xmlns:a16="http://schemas.microsoft.com/office/drawing/2014/main" id="{0DC911D5-5378-3442-9BCC-E08A1DC70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0289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444500</xdr:colOff>
      <xdr:row>128</xdr:row>
      <xdr:rowOff>63500</xdr:rowOff>
    </xdr:to>
    <xdr:pic>
      <xdr:nvPicPr>
        <xdr:cNvPr id="163" name="Imagen 162" descr="Imagen de ALEXIS ANDRE GORDILLO SAIRE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2E0E6A6E-0175-7543-8CE9-4484003D4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670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12700</xdr:colOff>
      <xdr:row>126</xdr:row>
      <xdr:rowOff>12700</xdr:rowOff>
    </xdr:to>
    <xdr:pic>
      <xdr:nvPicPr>
        <xdr:cNvPr id="164" name="Imagen 163">
          <a:extLst>
            <a:ext uri="{FF2B5EF4-FFF2-40B4-BE49-F238E27FC236}">
              <a16:creationId xmlns:a16="http://schemas.microsoft.com/office/drawing/2014/main" id="{F979CD58-1F54-C740-8586-C35D39F8F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0670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444500</xdr:colOff>
      <xdr:row>128</xdr:row>
      <xdr:rowOff>63500</xdr:rowOff>
    </xdr:to>
    <xdr:pic>
      <xdr:nvPicPr>
        <xdr:cNvPr id="165" name="Imagen 164" descr="Imagen de NIELS ARNOLD TAPARA CHAIÑA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1DFD1406-9A95-ED4E-9136-5E266025D5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1051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12700</xdr:colOff>
      <xdr:row>126</xdr:row>
      <xdr:rowOff>12700</xdr:rowOff>
    </xdr:to>
    <xdr:pic>
      <xdr:nvPicPr>
        <xdr:cNvPr id="166" name="Imagen 165">
          <a:extLst>
            <a:ext uri="{FF2B5EF4-FFF2-40B4-BE49-F238E27FC236}">
              <a16:creationId xmlns:a16="http://schemas.microsoft.com/office/drawing/2014/main" id="{98CDFA10-921E-8847-90E8-7C8FBDE41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105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444500</xdr:colOff>
      <xdr:row>128</xdr:row>
      <xdr:rowOff>63500</xdr:rowOff>
    </xdr:to>
    <xdr:pic>
      <xdr:nvPicPr>
        <xdr:cNvPr id="167" name="Imagen 166" descr="Imagen de ANGEL FABRIZIO GUILLEN PUM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2D7B532C-7C1B-F249-BD76-8BA889534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1432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12700</xdr:colOff>
      <xdr:row>126</xdr:row>
      <xdr:rowOff>12700</xdr:rowOff>
    </xdr:to>
    <xdr:pic>
      <xdr:nvPicPr>
        <xdr:cNvPr id="168" name="Imagen 167">
          <a:extLst>
            <a:ext uri="{FF2B5EF4-FFF2-40B4-BE49-F238E27FC236}">
              <a16:creationId xmlns:a16="http://schemas.microsoft.com/office/drawing/2014/main" id="{DF2A1DC1-FCB5-1A40-B1D2-CF1370B6D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143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444500</xdr:colOff>
      <xdr:row>128</xdr:row>
      <xdr:rowOff>63500</xdr:rowOff>
    </xdr:to>
    <xdr:pic>
      <xdr:nvPicPr>
        <xdr:cNvPr id="169" name="Imagen 168" descr="Imagen de PIERO DE JESÚS ROSALES LAURENTE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F96CC3C6-FFF1-9A46-87C6-6F60BDD41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1813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12700</xdr:colOff>
      <xdr:row>126</xdr:row>
      <xdr:rowOff>12700</xdr:rowOff>
    </xdr:to>
    <xdr:pic>
      <xdr:nvPicPr>
        <xdr:cNvPr id="170" name="Imagen 169">
          <a:extLst>
            <a:ext uri="{FF2B5EF4-FFF2-40B4-BE49-F238E27FC236}">
              <a16:creationId xmlns:a16="http://schemas.microsoft.com/office/drawing/2014/main" id="{02AF06F4-4A25-4F4A-8EBC-6FA888861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181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444500</xdr:colOff>
      <xdr:row>128</xdr:row>
      <xdr:rowOff>63500</xdr:rowOff>
    </xdr:to>
    <xdr:pic>
      <xdr:nvPicPr>
        <xdr:cNvPr id="171" name="Imagen 170" descr="Imagen de ANTONIO ALONSO ARQUIÑO TEJADA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8E90A432-F02C-8E43-8027-D573EF114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2194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12700</xdr:colOff>
      <xdr:row>126</xdr:row>
      <xdr:rowOff>12700</xdr:rowOff>
    </xdr:to>
    <xdr:pic>
      <xdr:nvPicPr>
        <xdr:cNvPr id="172" name="Imagen 171">
          <a:extLst>
            <a:ext uri="{FF2B5EF4-FFF2-40B4-BE49-F238E27FC236}">
              <a16:creationId xmlns:a16="http://schemas.microsoft.com/office/drawing/2014/main" id="{FB97EF11-F513-5741-BB46-CCCC5067C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219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444500</xdr:colOff>
      <xdr:row>128</xdr:row>
      <xdr:rowOff>63500</xdr:rowOff>
    </xdr:to>
    <xdr:pic>
      <xdr:nvPicPr>
        <xdr:cNvPr id="173" name="Imagen 172" descr="Imagen de MIGUEL ANGEL AGUIRRE CCUNO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E1569AF1-7C7C-4941-9269-7ACEB84E9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2575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12700</xdr:colOff>
      <xdr:row>126</xdr:row>
      <xdr:rowOff>12700</xdr:rowOff>
    </xdr:to>
    <xdr:pic>
      <xdr:nvPicPr>
        <xdr:cNvPr id="174" name="Imagen 173">
          <a:extLst>
            <a:ext uri="{FF2B5EF4-FFF2-40B4-BE49-F238E27FC236}">
              <a16:creationId xmlns:a16="http://schemas.microsoft.com/office/drawing/2014/main" id="{58FEE8CE-BBDC-754F-803D-BD9F910E9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257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444500</xdr:colOff>
      <xdr:row>128</xdr:row>
      <xdr:rowOff>63500</xdr:rowOff>
    </xdr:to>
    <xdr:pic>
      <xdr:nvPicPr>
        <xdr:cNvPr id="175" name="Imagen 174" descr="Imagen de JUAN JOSE CUNO MIRAND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39DA5F11-A4D1-AD42-B541-FD632AFFC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2956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12700</xdr:colOff>
      <xdr:row>126</xdr:row>
      <xdr:rowOff>12700</xdr:rowOff>
    </xdr:to>
    <xdr:pic>
      <xdr:nvPicPr>
        <xdr:cNvPr id="176" name="Imagen 175">
          <a:extLst>
            <a:ext uri="{FF2B5EF4-FFF2-40B4-BE49-F238E27FC236}">
              <a16:creationId xmlns:a16="http://schemas.microsoft.com/office/drawing/2014/main" id="{7A335E20-DD21-6B40-91D7-5DC4CC62D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295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444500</xdr:colOff>
      <xdr:row>128</xdr:row>
      <xdr:rowOff>63500</xdr:rowOff>
    </xdr:to>
    <xdr:pic>
      <xdr:nvPicPr>
        <xdr:cNvPr id="177" name="Imagen 176" descr="Imagen de CANDY YAMILE CALCINA CORICAZ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784571C3-971A-754F-B5EE-8A27BF100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3337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12700</xdr:colOff>
      <xdr:row>126</xdr:row>
      <xdr:rowOff>12700</xdr:rowOff>
    </xdr:to>
    <xdr:pic>
      <xdr:nvPicPr>
        <xdr:cNvPr id="178" name="Imagen 177">
          <a:extLst>
            <a:ext uri="{FF2B5EF4-FFF2-40B4-BE49-F238E27FC236}">
              <a16:creationId xmlns:a16="http://schemas.microsoft.com/office/drawing/2014/main" id="{80D5BC53-CA65-B244-B930-19962C9E7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333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444500</xdr:colOff>
      <xdr:row>128</xdr:row>
      <xdr:rowOff>63500</xdr:rowOff>
    </xdr:to>
    <xdr:pic>
      <xdr:nvPicPr>
        <xdr:cNvPr id="179" name="Imagen 178" descr="Imagen de LINO EULER CHAMBI BENITEZ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1C44DAA3-E9B0-6042-B554-FC6EDEBDF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3718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12700</xdr:colOff>
      <xdr:row>126</xdr:row>
      <xdr:rowOff>12700</xdr:rowOff>
    </xdr:to>
    <xdr:pic>
      <xdr:nvPicPr>
        <xdr:cNvPr id="180" name="Imagen 179">
          <a:extLst>
            <a:ext uri="{FF2B5EF4-FFF2-40B4-BE49-F238E27FC236}">
              <a16:creationId xmlns:a16="http://schemas.microsoft.com/office/drawing/2014/main" id="{73B5F1BC-2D20-9A40-9EF4-3E736A955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371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444500</xdr:colOff>
      <xdr:row>128</xdr:row>
      <xdr:rowOff>63500</xdr:rowOff>
    </xdr:to>
    <xdr:pic>
      <xdr:nvPicPr>
        <xdr:cNvPr id="181" name="Imagen 180" descr="Imagen de PIERO CHIRINOS COARIT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620D3102-7400-6B4E-B32A-E5E506950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099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12700</xdr:colOff>
      <xdr:row>126</xdr:row>
      <xdr:rowOff>12700</xdr:rowOff>
    </xdr:to>
    <xdr:pic>
      <xdr:nvPicPr>
        <xdr:cNvPr id="182" name="Imagen 181">
          <a:extLst>
            <a:ext uri="{FF2B5EF4-FFF2-40B4-BE49-F238E27FC236}">
              <a16:creationId xmlns:a16="http://schemas.microsoft.com/office/drawing/2014/main" id="{C2A3513B-D71C-4448-A8C6-F235ED50A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4099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444500</xdr:colOff>
      <xdr:row>128</xdr:row>
      <xdr:rowOff>63500</xdr:rowOff>
    </xdr:to>
    <xdr:pic>
      <xdr:nvPicPr>
        <xdr:cNvPr id="183" name="Imagen 182" descr="Imagen de MARIA FERNANDA VALVERDE RIVEROS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8943695F-6892-B749-BD1E-CC1A8394C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480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12700</xdr:colOff>
      <xdr:row>126</xdr:row>
      <xdr:rowOff>12700</xdr:rowOff>
    </xdr:to>
    <xdr:pic>
      <xdr:nvPicPr>
        <xdr:cNvPr id="184" name="Imagen 183">
          <a:extLst>
            <a:ext uri="{FF2B5EF4-FFF2-40B4-BE49-F238E27FC236}">
              <a16:creationId xmlns:a16="http://schemas.microsoft.com/office/drawing/2014/main" id="{485EF3FE-AC18-5745-9385-87B6B7051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4480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444500</xdr:colOff>
      <xdr:row>128</xdr:row>
      <xdr:rowOff>63500</xdr:rowOff>
    </xdr:to>
    <xdr:pic>
      <xdr:nvPicPr>
        <xdr:cNvPr id="185" name="Imagen 184" descr="Imagen de ROCKY ALBERTO BANDA MEDIN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EBD2BE47-E27B-7C46-99E6-BDD182E78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861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12700</xdr:colOff>
      <xdr:row>126</xdr:row>
      <xdr:rowOff>12700</xdr:rowOff>
    </xdr:to>
    <xdr:pic>
      <xdr:nvPicPr>
        <xdr:cNvPr id="186" name="Imagen 185">
          <a:extLst>
            <a:ext uri="{FF2B5EF4-FFF2-40B4-BE49-F238E27FC236}">
              <a16:creationId xmlns:a16="http://schemas.microsoft.com/office/drawing/2014/main" id="{BA20B733-D19E-D74F-9ADB-BBE80A396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486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444500</xdr:colOff>
      <xdr:row>128</xdr:row>
      <xdr:rowOff>63500</xdr:rowOff>
    </xdr:to>
    <xdr:pic>
      <xdr:nvPicPr>
        <xdr:cNvPr id="187" name="Imagen 186" descr="Imagen de ALEJANDRO MARCELO COACALLA JUAREZ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C3E8D9D8-A4C9-6C4E-BB93-E96876B56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5242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12700</xdr:colOff>
      <xdr:row>126</xdr:row>
      <xdr:rowOff>12700</xdr:rowOff>
    </xdr:to>
    <xdr:pic>
      <xdr:nvPicPr>
        <xdr:cNvPr id="188" name="Imagen 187">
          <a:extLst>
            <a:ext uri="{FF2B5EF4-FFF2-40B4-BE49-F238E27FC236}">
              <a16:creationId xmlns:a16="http://schemas.microsoft.com/office/drawing/2014/main" id="{39C05CA7-ABD1-5747-8DBC-E415851C6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524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444500</xdr:colOff>
      <xdr:row>128</xdr:row>
      <xdr:rowOff>63500</xdr:rowOff>
    </xdr:to>
    <xdr:pic>
      <xdr:nvPicPr>
        <xdr:cNvPr id="189" name="Imagen 188" descr="Imagen de LUIS MARIANO TERRONES ORTEGA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45F8AA7C-B160-A04C-850B-2A1C1AAE5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5623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12700</xdr:colOff>
      <xdr:row>126</xdr:row>
      <xdr:rowOff>12700</xdr:rowOff>
    </xdr:to>
    <xdr:pic>
      <xdr:nvPicPr>
        <xdr:cNvPr id="190" name="Imagen 189">
          <a:extLst>
            <a:ext uri="{FF2B5EF4-FFF2-40B4-BE49-F238E27FC236}">
              <a16:creationId xmlns:a16="http://schemas.microsoft.com/office/drawing/2014/main" id="{34217382-53B7-B04F-AF42-9901F9C4B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562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444500</xdr:colOff>
      <xdr:row>128</xdr:row>
      <xdr:rowOff>63500</xdr:rowOff>
    </xdr:to>
    <xdr:pic>
      <xdr:nvPicPr>
        <xdr:cNvPr id="191" name="Imagen 190" descr="Imagen de RICARDO ALFREDO RIVERO CALDERON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ED1BF756-CFDE-DD4B-93DE-A6F1ABDEB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6004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12700</xdr:colOff>
      <xdr:row>126</xdr:row>
      <xdr:rowOff>12700</xdr:rowOff>
    </xdr:to>
    <xdr:pic>
      <xdr:nvPicPr>
        <xdr:cNvPr id="192" name="Imagen 191">
          <a:extLst>
            <a:ext uri="{FF2B5EF4-FFF2-40B4-BE49-F238E27FC236}">
              <a16:creationId xmlns:a16="http://schemas.microsoft.com/office/drawing/2014/main" id="{BF31689A-9A66-404B-92A3-0D9C5DC04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600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444500</xdr:colOff>
      <xdr:row>128</xdr:row>
      <xdr:rowOff>63500</xdr:rowOff>
    </xdr:to>
    <xdr:pic>
      <xdr:nvPicPr>
        <xdr:cNvPr id="193" name="Imagen 192" descr="Imagen de SANTIAGO ALONSO SALINAS SALAS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61FCE2FF-F5B0-D44C-9FEF-254B8F5B3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6385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12700</xdr:colOff>
      <xdr:row>126</xdr:row>
      <xdr:rowOff>12700</xdr:rowOff>
    </xdr:to>
    <xdr:pic>
      <xdr:nvPicPr>
        <xdr:cNvPr id="194" name="Imagen 193">
          <a:extLst>
            <a:ext uri="{FF2B5EF4-FFF2-40B4-BE49-F238E27FC236}">
              <a16:creationId xmlns:a16="http://schemas.microsoft.com/office/drawing/2014/main" id="{80BAEF4F-BF09-914D-9BB6-FBA26FED1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638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444500</xdr:colOff>
      <xdr:row>128</xdr:row>
      <xdr:rowOff>63500</xdr:rowOff>
    </xdr:to>
    <xdr:pic>
      <xdr:nvPicPr>
        <xdr:cNvPr id="195" name="Imagen 194" descr="Imagen de JOEL YAMIR PINTO HERENCIA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208B53BA-98B2-E94A-8CB4-FE57F5C0F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6766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12700</xdr:colOff>
      <xdr:row>126</xdr:row>
      <xdr:rowOff>12700</xdr:rowOff>
    </xdr:to>
    <xdr:pic>
      <xdr:nvPicPr>
        <xdr:cNvPr id="196" name="Imagen 195">
          <a:extLst>
            <a:ext uri="{FF2B5EF4-FFF2-40B4-BE49-F238E27FC236}">
              <a16:creationId xmlns:a16="http://schemas.microsoft.com/office/drawing/2014/main" id="{54FAF914-7696-C141-A096-74BB1A38DB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676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444500</xdr:colOff>
      <xdr:row>128</xdr:row>
      <xdr:rowOff>63500</xdr:rowOff>
    </xdr:to>
    <xdr:pic>
      <xdr:nvPicPr>
        <xdr:cNvPr id="197" name="Imagen 196" descr="Imagen de STEVEN JHOSUA MAMANI GUILLEN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5938BF75-9CA2-2040-B016-6AAD4FF3A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7147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12700</xdr:colOff>
      <xdr:row>126</xdr:row>
      <xdr:rowOff>12700</xdr:rowOff>
    </xdr:to>
    <xdr:pic>
      <xdr:nvPicPr>
        <xdr:cNvPr id="198" name="Imagen 197">
          <a:extLst>
            <a:ext uri="{FF2B5EF4-FFF2-40B4-BE49-F238E27FC236}">
              <a16:creationId xmlns:a16="http://schemas.microsoft.com/office/drawing/2014/main" id="{1B5817E0-9118-294D-A265-87538BA8D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714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444500</xdr:colOff>
      <xdr:row>128</xdr:row>
      <xdr:rowOff>63500</xdr:rowOff>
    </xdr:to>
    <xdr:pic>
      <xdr:nvPicPr>
        <xdr:cNvPr id="199" name="Imagen 198" descr="Imagen de RAFAEL ENRIQUE MEZA GUILLEN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6C5B112B-C4C7-1F44-A6FD-149474EFB7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7528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12700</xdr:colOff>
      <xdr:row>126</xdr:row>
      <xdr:rowOff>12700</xdr:rowOff>
    </xdr:to>
    <xdr:pic>
      <xdr:nvPicPr>
        <xdr:cNvPr id="200" name="Imagen 199">
          <a:extLst>
            <a:ext uri="{FF2B5EF4-FFF2-40B4-BE49-F238E27FC236}">
              <a16:creationId xmlns:a16="http://schemas.microsoft.com/office/drawing/2014/main" id="{81D22CB5-B6DA-4F41-A1B6-02AEAE193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752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444500</xdr:colOff>
      <xdr:row>128</xdr:row>
      <xdr:rowOff>63500</xdr:rowOff>
    </xdr:to>
    <xdr:pic>
      <xdr:nvPicPr>
        <xdr:cNvPr id="201" name="Imagen 200" descr="Imagen de LUIS ALBERTO MERMA ALARCON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973B62E5-D16F-9145-AAB9-60A1BF0EE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7909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12700</xdr:colOff>
      <xdr:row>126</xdr:row>
      <xdr:rowOff>12700</xdr:rowOff>
    </xdr:to>
    <xdr:pic>
      <xdr:nvPicPr>
        <xdr:cNvPr id="202" name="Imagen 201">
          <a:extLst>
            <a:ext uri="{FF2B5EF4-FFF2-40B4-BE49-F238E27FC236}">
              <a16:creationId xmlns:a16="http://schemas.microsoft.com/office/drawing/2014/main" id="{8AA47409-0D1E-7944-894F-BFA0724A5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7909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444500</xdr:colOff>
      <xdr:row>128</xdr:row>
      <xdr:rowOff>63500</xdr:rowOff>
    </xdr:to>
    <xdr:pic>
      <xdr:nvPicPr>
        <xdr:cNvPr id="203" name="Imagen 202" descr="Imagen de FERNANDO ALEJANDRO PAREDES ALARCON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31E15713-A2B5-0E41-AF9E-83F11C14C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8290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12700</xdr:colOff>
      <xdr:row>126</xdr:row>
      <xdr:rowOff>12700</xdr:rowOff>
    </xdr:to>
    <xdr:pic>
      <xdr:nvPicPr>
        <xdr:cNvPr id="204" name="Imagen 203">
          <a:extLst>
            <a:ext uri="{FF2B5EF4-FFF2-40B4-BE49-F238E27FC236}">
              <a16:creationId xmlns:a16="http://schemas.microsoft.com/office/drawing/2014/main" id="{BCFE6E04-69E9-7941-AFDB-095F265B8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8290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444500</xdr:colOff>
      <xdr:row>128</xdr:row>
      <xdr:rowOff>63500</xdr:rowOff>
    </xdr:to>
    <xdr:pic>
      <xdr:nvPicPr>
        <xdr:cNvPr id="205" name="Imagen 204" descr="Imagen de JOSE GUILLERMO CAHUE SALHUA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5F30F26-DD82-6441-8623-EB92B676E2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8671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12700</xdr:colOff>
      <xdr:row>126</xdr:row>
      <xdr:rowOff>12700</xdr:rowOff>
    </xdr:to>
    <xdr:pic>
      <xdr:nvPicPr>
        <xdr:cNvPr id="206" name="Imagen 205">
          <a:extLst>
            <a:ext uri="{FF2B5EF4-FFF2-40B4-BE49-F238E27FC236}">
              <a16:creationId xmlns:a16="http://schemas.microsoft.com/office/drawing/2014/main" id="{608310B3-E064-4D42-AA8B-C7F3C8B52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867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444500</xdr:colOff>
      <xdr:row>128</xdr:row>
      <xdr:rowOff>63500</xdr:rowOff>
    </xdr:to>
    <xdr:pic>
      <xdr:nvPicPr>
        <xdr:cNvPr id="207" name="Imagen 206" descr="Imagen de IAN LUIS FELIPE APAZA OCHO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625806E1-E2A0-A241-AFCA-9790A8CF7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9052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12700</xdr:colOff>
      <xdr:row>126</xdr:row>
      <xdr:rowOff>12700</xdr:rowOff>
    </xdr:to>
    <xdr:pic>
      <xdr:nvPicPr>
        <xdr:cNvPr id="208" name="Imagen 207">
          <a:extLst>
            <a:ext uri="{FF2B5EF4-FFF2-40B4-BE49-F238E27FC236}">
              <a16:creationId xmlns:a16="http://schemas.microsoft.com/office/drawing/2014/main" id="{C6F05AF7-33B3-6D4B-A799-F62BDDD15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905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444500</xdr:colOff>
      <xdr:row>128</xdr:row>
      <xdr:rowOff>63500</xdr:rowOff>
    </xdr:to>
    <xdr:pic>
      <xdr:nvPicPr>
        <xdr:cNvPr id="209" name="Imagen 208" descr="Imagen de DIEGO SEMINARIO ESPINOZA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D1FD7439-5E00-064B-B732-E56C0CFEF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9433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12700</xdr:colOff>
      <xdr:row>126</xdr:row>
      <xdr:rowOff>12700</xdr:rowOff>
    </xdr:to>
    <xdr:pic>
      <xdr:nvPicPr>
        <xdr:cNvPr id="210" name="Imagen 209">
          <a:extLst>
            <a:ext uri="{FF2B5EF4-FFF2-40B4-BE49-F238E27FC236}">
              <a16:creationId xmlns:a16="http://schemas.microsoft.com/office/drawing/2014/main" id="{EBEEC8C3-5423-7E4C-A99D-CED0A724F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943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444500</xdr:colOff>
      <xdr:row>128</xdr:row>
      <xdr:rowOff>63500</xdr:rowOff>
    </xdr:to>
    <xdr:pic>
      <xdr:nvPicPr>
        <xdr:cNvPr id="211" name="Imagen 210" descr="Imagen de LOLO ARNOLD ZAA FERNÁNDEZ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E3BBE10E-A253-5A4D-8485-8221F6756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9814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12700</xdr:colOff>
      <xdr:row>126</xdr:row>
      <xdr:rowOff>12700</xdr:rowOff>
    </xdr:to>
    <xdr:pic>
      <xdr:nvPicPr>
        <xdr:cNvPr id="212" name="Imagen 211">
          <a:extLst>
            <a:ext uri="{FF2B5EF4-FFF2-40B4-BE49-F238E27FC236}">
              <a16:creationId xmlns:a16="http://schemas.microsoft.com/office/drawing/2014/main" id="{47824535-E35A-0445-8F15-FEE099E61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98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444500</xdr:colOff>
      <xdr:row>128</xdr:row>
      <xdr:rowOff>63500</xdr:rowOff>
    </xdr:to>
    <xdr:pic>
      <xdr:nvPicPr>
        <xdr:cNvPr id="213" name="Imagen 212" descr="Imagen de CHRISTOPHER JOSE MAURICIO CRUZ HERRER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F0668913-14F6-5F44-B18A-86AC7A7FB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0195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12700</xdr:colOff>
      <xdr:row>126</xdr:row>
      <xdr:rowOff>12700</xdr:rowOff>
    </xdr:to>
    <xdr:pic>
      <xdr:nvPicPr>
        <xdr:cNvPr id="214" name="Imagen 213">
          <a:extLst>
            <a:ext uri="{FF2B5EF4-FFF2-40B4-BE49-F238E27FC236}">
              <a16:creationId xmlns:a16="http://schemas.microsoft.com/office/drawing/2014/main" id="{8D2F5711-43E6-0647-BE6A-91B56EC7A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019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444500</xdr:colOff>
      <xdr:row>128</xdr:row>
      <xdr:rowOff>63500</xdr:rowOff>
    </xdr:to>
    <xdr:pic>
      <xdr:nvPicPr>
        <xdr:cNvPr id="215" name="Imagen 214" descr="Imagen de ZAHIR ZAMUDIO ZE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EBF745E-F751-1141-A805-137E833981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0576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12700</xdr:colOff>
      <xdr:row>126</xdr:row>
      <xdr:rowOff>12700</xdr:rowOff>
    </xdr:to>
    <xdr:pic>
      <xdr:nvPicPr>
        <xdr:cNvPr id="216" name="Imagen 215">
          <a:extLst>
            <a:ext uri="{FF2B5EF4-FFF2-40B4-BE49-F238E27FC236}">
              <a16:creationId xmlns:a16="http://schemas.microsoft.com/office/drawing/2014/main" id="{7ADD0AEB-FA84-1645-8189-528A717CB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05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444500</xdr:colOff>
      <xdr:row>128</xdr:row>
      <xdr:rowOff>63500</xdr:rowOff>
    </xdr:to>
    <xdr:pic>
      <xdr:nvPicPr>
        <xdr:cNvPr id="217" name="Imagen 216" descr="Imagen de ENRIQUE ADAN CUARESMA APARICIO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B7B9D8CC-E929-0843-88BC-66A9775C2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0957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12700</xdr:colOff>
      <xdr:row>126</xdr:row>
      <xdr:rowOff>12700</xdr:rowOff>
    </xdr:to>
    <xdr:pic>
      <xdr:nvPicPr>
        <xdr:cNvPr id="218" name="Imagen 217">
          <a:extLst>
            <a:ext uri="{FF2B5EF4-FFF2-40B4-BE49-F238E27FC236}">
              <a16:creationId xmlns:a16="http://schemas.microsoft.com/office/drawing/2014/main" id="{B664390C-5431-1642-9476-104F2BC84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095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444500</xdr:colOff>
      <xdr:row>128</xdr:row>
      <xdr:rowOff>63500</xdr:rowOff>
    </xdr:to>
    <xdr:pic>
      <xdr:nvPicPr>
        <xdr:cNvPr id="219" name="Imagen 218" descr="Imagen de BRUNO VALENTINO RODRIGUEZ MANCHEGO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C180DE1B-6D08-ED44-991F-F904A817D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1338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12700</xdr:colOff>
      <xdr:row>126</xdr:row>
      <xdr:rowOff>12700</xdr:rowOff>
    </xdr:to>
    <xdr:pic>
      <xdr:nvPicPr>
        <xdr:cNvPr id="220" name="Imagen 219">
          <a:extLst>
            <a:ext uri="{FF2B5EF4-FFF2-40B4-BE49-F238E27FC236}">
              <a16:creationId xmlns:a16="http://schemas.microsoft.com/office/drawing/2014/main" id="{703F7A3C-7718-A440-A262-E8C05FEE2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133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444500</xdr:colOff>
      <xdr:row>128</xdr:row>
      <xdr:rowOff>63500</xdr:rowOff>
    </xdr:to>
    <xdr:pic>
      <xdr:nvPicPr>
        <xdr:cNvPr id="221" name="Imagen 220" descr="Imagen de JOSUE ALDAHIR UMIÑA TAIPE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EA9861A6-DD29-B34D-AD73-F6854CEC9E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1719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12700</xdr:colOff>
      <xdr:row>126</xdr:row>
      <xdr:rowOff>12700</xdr:rowOff>
    </xdr:to>
    <xdr:pic>
      <xdr:nvPicPr>
        <xdr:cNvPr id="222" name="Imagen 221">
          <a:extLst>
            <a:ext uri="{FF2B5EF4-FFF2-40B4-BE49-F238E27FC236}">
              <a16:creationId xmlns:a16="http://schemas.microsoft.com/office/drawing/2014/main" id="{CE31C412-65F5-144C-A5D2-5BA832756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1719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444500</xdr:colOff>
      <xdr:row>128</xdr:row>
      <xdr:rowOff>63500</xdr:rowOff>
    </xdr:to>
    <xdr:pic>
      <xdr:nvPicPr>
        <xdr:cNvPr id="223" name="Imagen 222" descr="Imagen de CINTHYA DANIELA YANARICO SUYO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9B25A5BB-108D-3C4C-953A-89DDC6BD0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2100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12700</xdr:colOff>
      <xdr:row>126</xdr:row>
      <xdr:rowOff>12700</xdr:rowOff>
    </xdr:to>
    <xdr:pic>
      <xdr:nvPicPr>
        <xdr:cNvPr id="224" name="Imagen 223">
          <a:extLst>
            <a:ext uri="{FF2B5EF4-FFF2-40B4-BE49-F238E27FC236}">
              <a16:creationId xmlns:a16="http://schemas.microsoft.com/office/drawing/2014/main" id="{04F23F6E-DC11-CB4B-8D78-F89D72A4BF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2100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444500</xdr:colOff>
      <xdr:row>128</xdr:row>
      <xdr:rowOff>63500</xdr:rowOff>
    </xdr:to>
    <xdr:pic>
      <xdr:nvPicPr>
        <xdr:cNvPr id="225" name="Imagen 224" descr="Imagen de SEBASTIAN ANTONIO GARNICA JUAREZ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CAD1D3B2-8908-6344-B0CF-79C2FD147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2481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12700</xdr:colOff>
      <xdr:row>126</xdr:row>
      <xdr:rowOff>12700</xdr:rowOff>
    </xdr:to>
    <xdr:pic>
      <xdr:nvPicPr>
        <xdr:cNvPr id="226" name="Imagen 225">
          <a:extLst>
            <a:ext uri="{FF2B5EF4-FFF2-40B4-BE49-F238E27FC236}">
              <a16:creationId xmlns:a16="http://schemas.microsoft.com/office/drawing/2014/main" id="{D3A2311E-29A6-F843-B9E0-0831B0E67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248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444500</xdr:colOff>
      <xdr:row>128</xdr:row>
      <xdr:rowOff>63500</xdr:rowOff>
    </xdr:to>
    <xdr:pic>
      <xdr:nvPicPr>
        <xdr:cNvPr id="227" name="Imagen 226" descr="Imagen de LUIS FABRICIO PORTILLA CACERES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180B14C5-D378-6C40-815A-31D65D0AC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2862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12700</xdr:colOff>
      <xdr:row>126</xdr:row>
      <xdr:rowOff>12700</xdr:rowOff>
    </xdr:to>
    <xdr:pic>
      <xdr:nvPicPr>
        <xdr:cNvPr id="228" name="Imagen 227">
          <a:extLst>
            <a:ext uri="{FF2B5EF4-FFF2-40B4-BE49-F238E27FC236}">
              <a16:creationId xmlns:a16="http://schemas.microsoft.com/office/drawing/2014/main" id="{CE50E8FA-122B-F741-A3F2-5B8243EA2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286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444500</xdr:colOff>
      <xdr:row>128</xdr:row>
      <xdr:rowOff>63500</xdr:rowOff>
    </xdr:to>
    <xdr:pic>
      <xdr:nvPicPr>
        <xdr:cNvPr id="229" name="Imagen 228" descr="Imagen de WILSON STEVE QUECCANO ZEGARR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745641F5-6112-9045-A2DE-D271F9D79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3243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12700</xdr:colOff>
      <xdr:row>126</xdr:row>
      <xdr:rowOff>12700</xdr:rowOff>
    </xdr:to>
    <xdr:pic>
      <xdr:nvPicPr>
        <xdr:cNvPr id="230" name="Imagen 229">
          <a:extLst>
            <a:ext uri="{FF2B5EF4-FFF2-40B4-BE49-F238E27FC236}">
              <a16:creationId xmlns:a16="http://schemas.microsoft.com/office/drawing/2014/main" id="{67BC9B28-A478-E543-A1B6-F35A4E506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324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444500</xdr:colOff>
      <xdr:row>128</xdr:row>
      <xdr:rowOff>63500</xdr:rowOff>
    </xdr:to>
    <xdr:pic>
      <xdr:nvPicPr>
        <xdr:cNvPr id="231" name="Imagen 230" descr="Imagen de SAMIR GIOVANI FERRO AQUINO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F8F1103C-4B02-A74C-A8EB-06E18DB0A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3624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12700</xdr:colOff>
      <xdr:row>126</xdr:row>
      <xdr:rowOff>12700</xdr:rowOff>
    </xdr:to>
    <xdr:pic>
      <xdr:nvPicPr>
        <xdr:cNvPr id="232" name="Imagen 231">
          <a:extLst>
            <a:ext uri="{FF2B5EF4-FFF2-40B4-BE49-F238E27FC236}">
              <a16:creationId xmlns:a16="http://schemas.microsoft.com/office/drawing/2014/main" id="{495D430B-9ED7-8B4A-AE00-B725B3087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362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444500</xdr:colOff>
      <xdr:row>128</xdr:row>
      <xdr:rowOff>63500</xdr:rowOff>
    </xdr:to>
    <xdr:pic>
      <xdr:nvPicPr>
        <xdr:cNvPr id="233" name="Imagen 232" descr="Imagen de LEONEL MAURICIO TORRES DELGADO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E698A8A1-2972-EB46-A729-FAF62ECEDB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4005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12700</xdr:colOff>
      <xdr:row>126</xdr:row>
      <xdr:rowOff>12700</xdr:rowOff>
    </xdr:to>
    <xdr:pic>
      <xdr:nvPicPr>
        <xdr:cNvPr id="234" name="Imagen 233">
          <a:extLst>
            <a:ext uri="{FF2B5EF4-FFF2-40B4-BE49-F238E27FC236}">
              <a16:creationId xmlns:a16="http://schemas.microsoft.com/office/drawing/2014/main" id="{CF2D6A4F-AC9D-274B-A71C-391502332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400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444500</xdr:colOff>
      <xdr:row>128</xdr:row>
      <xdr:rowOff>63500</xdr:rowOff>
    </xdr:to>
    <xdr:pic>
      <xdr:nvPicPr>
        <xdr:cNvPr id="235" name="Imagen 234" descr="Imagen de ALEXANDRA YAMILETTI ZUÑIGA HUANCA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5F335EE3-6C98-FE4B-B61F-ABCEE2808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4386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12700</xdr:colOff>
      <xdr:row>126</xdr:row>
      <xdr:rowOff>12700</xdr:rowOff>
    </xdr:to>
    <xdr:pic>
      <xdr:nvPicPr>
        <xdr:cNvPr id="236" name="Imagen 235">
          <a:extLst>
            <a:ext uri="{FF2B5EF4-FFF2-40B4-BE49-F238E27FC236}">
              <a16:creationId xmlns:a16="http://schemas.microsoft.com/office/drawing/2014/main" id="{9C53A923-98C2-E04A-B2D8-9AFE96326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438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444500</xdr:colOff>
      <xdr:row>128</xdr:row>
      <xdr:rowOff>63500</xdr:rowOff>
    </xdr:to>
    <xdr:pic>
      <xdr:nvPicPr>
        <xdr:cNvPr id="237" name="Imagen 236" descr="Imagen de SLEYTER KRIS ZAMATA CHOQUE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71ACE18E-FFFE-7842-9B0D-2B2393FE7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4767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12700</xdr:colOff>
      <xdr:row>126</xdr:row>
      <xdr:rowOff>12700</xdr:rowOff>
    </xdr:to>
    <xdr:pic>
      <xdr:nvPicPr>
        <xdr:cNvPr id="238" name="Imagen 237">
          <a:extLst>
            <a:ext uri="{FF2B5EF4-FFF2-40B4-BE49-F238E27FC236}">
              <a16:creationId xmlns:a16="http://schemas.microsoft.com/office/drawing/2014/main" id="{5F1536BD-72E6-E842-A652-E5FF0E8C04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476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444500</xdr:colOff>
      <xdr:row>128</xdr:row>
      <xdr:rowOff>63500</xdr:rowOff>
    </xdr:to>
    <xdr:pic>
      <xdr:nvPicPr>
        <xdr:cNvPr id="239" name="Imagen 238" descr="Imagen de OSCAR GABRIEL IZAGUIRRE ALCANTARA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86C76065-2535-BB41-AE76-70A9D99E2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148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12700</xdr:colOff>
      <xdr:row>126</xdr:row>
      <xdr:rowOff>12700</xdr:rowOff>
    </xdr:to>
    <xdr:pic>
      <xdr:nvPicPr>
        <xdr:cNvPr id="240" name="Imagen 239">
          <a:extLst>
            <a:ext uri="{FF2B5EF4-FFF2-40B4-BE49-F238E27FC236}">
              <a16:creationId xmlns:a16="http://schemas.microsoft.com/office/drawing/2014/main" id="{97BC0CC4-5EE6-5043-BA66-9C9A75FE1D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514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444500</xdr:colOff>
      <xdr:row>128</xdr:row>
      <xdr:rowOff>63500</xdr:rowOff>
    </xdr:to>
    <xdr:pic>
      <xdr:nvPicPr>
        <xdr:cNvPr id="241" name="Imagen 240" descr="Imagen de DIANA ISABEL RUELAS MERMA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A40F3240-F0D6-6D43-A56A-432FBCD32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529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12700</xdr:colOff>
      <xdr:row>126</xdr:row>
      <xdr:rowOff>12700</xdr:rowOff>
    </xdr:to>
    <xdr:pic>
      <xdr:nvPicPr>
        <xdr:cNvPr id="242" name="Imagen 241">
          <a:extLst>
            <a:ext uri="{FF2B5EF4-FFF2-40B4-BE49-F238E27FC236}">
              <a16:creationId xmlns:a16="http://schemas.microsoft.com/office/drawing/2014/main" id="{E0063491-BC31-9D40-869B-BE7E0645E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5529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444500</xdr:colOff>
      <xdr:row>128</xdr:row>
      <xdr:rowOff>63500</xdr:rowOff>
    </xdr:to>
    <xdr:pic>
      <xdr:nvPicPr>
        <xdr:cNvPr id="243" name="Imagen 242" descr="Imagen de DARNER ISZAT DIAZ ZAPAN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8C8F1BD2-5474-0A4A-B60F-8A7A3D6E8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9105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0</xdr:row>
      <xdr:rowOff>0</xdr:rowOff>
    </xdr:from>
    <xdr:ext cx="12700" cy="12700"/>
    <xdr:pic>
      <xdr:nvPicPr>
        <xdr:cNvPr id="244" name="Imagen 243">
          <a:extLst>
            <a:ext uri="{FF2B5EF4-FFF2-40B4-BE49-F238E27FC236}">
              <a16:creationId xmlns:a16="http://schemas.microsoft.com/office/drawing/2014/main" id="{9BFA30D1-6F4C-1E4F-A135-DDFED64AC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</xdr:row>
      <xdr:rowOff>0</xdr:rowOff>
    </xdr:from>
    <xdr:ext cx="12700" cy="12700"/>
    <xdr:pic>
      <xdr:nvPicPr>
        <xdr:cNvPr id="245" name="Imagen 244">
          <a:extLst>
            <a:ext uri="{FF2B5EF4-FFF2-40B4-BE49-F238E27FC236}">
              <a16:creationId xmlns:a16="http://schemas.microsoft.com/office/drawing/2014/main" id="{2114EFCE-EF9A-4F4B-8E2C-B987FB0BB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57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</xdr:row>
      <xdr:rowOff>0</xdr:rowOff>
    </xdr:from>
    <xdr:ext cx="12700" cy="12700"/>
    <xdr:pic>
      <xdr:nvPicPr>
        <xdr:cNvPr id="246" name="Imagen 245">
          <a:extLst>
            <a:ext uri="{FF2B5EF4-FFF2-40B4-BE49-F238E27FC236}">
              <a16:creationId xmlns:a16="http://schemas.microsoft.com/office/drawing/2014/main" id="{9B8EBEEC-3EE7-324B-A8C8-517ABAFBF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114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</xdr:row>
      <xdr:rowOff>0</xdr:rowOff>
    </xdr:from>
    <xdr:ext cx="12700" cy="12700"/>
    <xdr:pic>
      <xdr:nvPicPr>
        <xdr:cNvPr id="247" name="Imagen 246">
          <a:extLst>
            <a:ext uri="{FF2B5EF4-FFF2-40B4-BE49-F238E27FC236}">
              <a16:creationId xmlns:a16="http://schemas.microsoft.com/office/drawing/2014/main" id="{1A92AD2F-7623-394D-BCA9-DB532AD244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</xdr:row>
      <xdr:rowOff>0</xdr:rowOff>
    </xdr:from>
    <xdr:ext cx="12700" cy="12700"/>
    <xdr:pic>
      <xdr:nvPicPr>
        <xdr:cNvPr id="248" name="Imagen 247">
          <a:extLst>
            <a:ext uri="{FF2B5EF4-FFF2-40B4-BE49-F238E27FC236}">
              <a16:creationId xmlns:a16="http://schemas.microsoft.com/office/drawing/2014/main" id="{D0AED527-77D0-E144-8B37-7E5D93108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2286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15</xdr:row>
      <xdr:rowOff>0</xdr:rowOff>
    </xdr:from>
    <xdr:ext cx="12700" cy="12700"/>
    <xdr:pic>
      <xdr:nvPicPr>
        <xdr:cNvPr id="249" name="Imagen 248">
          <a:extLst>
            <a:ext uri="{FF2B5EF4-FFF2-40B4-BE49-F238E27FC236}">
              <a16:creationId xmlns:a16="http://schemas.microsoft.com/office/drawing/2014/main" id="{8EEA3E8C-11D5-124A-8837-D27369E83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285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18</xdr:row>
      <xdr:rowOff>0</xdr:rowOff>
    </xdr:from>
    <xdr:ext cx="12700" cy="12700"/>
    <xdr:pic>
      <xdr:nvPicPr>
        <xdr:cNvPr id="250" name="Imagen 249">
          <a:extLst>
            <a:ext uri="{FF2B5EF4-FFF2-40B4-BE49-F238E27FC236}">
              <a16:creationId xmlns:a16="http://schemas.microsoft.com/office/drawing/2014/main" id="{2F0735A7-F482-A34F-A93D-3456BF912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342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21</xdr:row>
      <xdr:rowOff>0</xdr:rowOff>
    </xdr:from>
    <xdr:ext cx="12700" cy="12700"/>
    <xdr:pic>
      <xdr:nvPicPr>
        <xdr:cNvPr id="251" name="Imagen 250">
          <a:extLst>
            <a:ext uri="{FF2B5EF4-FFF2-40B4-BE49-F238E27FC236}">
              <a16:creationId xmlns:a16="http://schemas.microsoft.com/office/drawing/2014/main" id="{6B6FAA6A-C3F6-4247-AF46-8A36AA7FE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4000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24</xdr:row>
      <xdr:rowOff>0</xdr:rowOff>
    </xdr:from>
    <xdr:ext cx="12700" cy="12700"/>
    <xdr:pic>
      <xdr:nvPicPr>
        <xdr:cNvPr id="252" name="Imagen 251">
          <a:extLst>
            <a:ext uri="{FF2B5EF4-FFF2-40B4-BE49-F238E27FC236}">
              <a16:creationId xmlns:a16="http://schemas.microsoft.com/office/drawing/2014/main" id="{40FCA901-7465-3B46-BB22-B0830D687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457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27</xdr:row>
      <xdr:rowOff>0</xdr:rowOff>
    </xdr:from>
    <xdr:ext cx="12700" cy="12700"/>
    <xdr:pic>
      <xdr:nvPicPr>
        <xdr:cNvPr id="253" name="Imagen 252">
          <a:extLst>
            <a:ext uri="{FF2B5EF4-FFF2-40B4-BE49-F238E27FC236}">
              <a16:creationId xmlns:a16="http://schemas.microsoft.com/office/drawing/2014/main" id="{9E72957C-D8CB-2E46-8056-25B15B3AB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514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30</xdr:row>
      <xdr:rowOff>0</xdr:rowOff>
    </xdr:from>
    <xdr:ext cx="12700" cy="12700"/>
    <xdr:pic>
      <xdr:nvPicPr>
        <xdr:cNvPr id="254" name="Imagen 253">
          <a:extLst>
            <a:ext uri="{FF2B5EF4-FFF2-40B4-BE49-F238E27FC236}">
              <a16:creationId xmlns:a16="http://schemas.microsoft.com/office/drawing/2014/main" id="{9E3CA4CE-FCF1-1144-BFA7-966CABC2F9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571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33</xdr:row>
      <xdr:rowOff>0</xdr:rowOff>
    </xdr:from>
    <xdr:ext cx="12700" cy="12700"/>
    <xdr:pic>
      <xdr:nvPicPr>
        <xdr:cNvPr id="255" name="Imagen 254">
          <a:extLst>
            <a:ext uri="{FF2B5EF4-FFF2-40B4-BE49-F238E27FC236}">
              <a16:creationId xmlns:a16="http://schemas.microsoft.com/office/drawing/2014/main" id="{0DB0DF9D-CFDD-0A4A-8380-C649D01A3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628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36</xdr:row>
      <xdr:rowOff>0</xdr:rowOff>
    </xdr:from>
    <xdr:ext cx="12700" cy="12700"/>
    <xdr:pic>
      <xdr:nvPicPr>
        <xdr:cNvPr id="256" name="Imagen 255">
          <a:extLst>
            <a:ext uri="{FF2B5EF4-FFF2-40B4-BE49-F238E27FC236}">
              <a16:creationId xmlns:a16="http://schemas.microsoft.com/office/drawing/2014/main" id="{E889BA61-712C-1848-9B37-185356445E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685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39</xdr:row>
      <xdr:rowOff>0</xdr:rowOff>
    </xdr:from>
    <xdr:ext cx="12700" cy="12700"/>
    <xdr:pic>
      <xdr:nvPicPr>
        <xdr:cNvPr id="257" name="Imagen 256">
          <a:extLst>
            <a:ext uri="{FF2B5EF4-FFF2-40B4-BE49-F238E27FC236}">
              <a16:creationId xmlns:a16="http://schemas.microsoft.com/office/drawing/2014/main" id="{F45AC6CE-6A36-2043-B13F-5039ACCC7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7429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42</xdr:row>
      <xdr:rowOff>0</xdr:rowOff>
    </xdr:from>
    <xdr:ext cx="12700" cy="12700"/>
    <xdr:pic>
      <xdr:nvPicPr>
        <xdr:cNvPr id="258" name="Imagen 257">
          <a:extLst>
            <a:ext uri="{FF2B5EF4-FFF2-40B4-BE49-F238E27FC236}">
              <a16:creationId xmlns:a16="http://schemas.microsoft.com/office/drawing/2014/main" id="{59A6DBF7-84BB-AB40-A9A0-C70E5CB76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800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45</xdr:row>
      <xdr:rowOff>0</xdr:rowOff>
    </xdr:from>
    <xdr:ext cx="12700" cy="12700"/>
    <xdr:pic>
      <xdr:nvPicPr>
        <xdr:cNvPr id="259" name="Imagen 258">
          <a:extLst>
            <a:ext uri="{FF2B5EF4-FFF2-40B4-BE49-F238E27FC236}">
              <a16:creationId xmlns:a16="http://schemas.microsoft.com/office/drawing/2014/main" id="{C38E58F3-594A-5446-A10E-5B185999A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857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48</xdr:row>
      <xdr:rowOff>0</xdr:rowOff>
    </xdr:from>
    <xdr:ext cx="12700" cy="12700"/>
    <xdr:pic>
      <xdr:nvPicPr>
        <xdr:cNvPr id="260" name="Imagen 259">
          <a:extLst>
            <a:ext uri="{FF2B5EF4-FFF2-40B4-BE49-F238E27FC236}">
              <a16:creationId xmlns:a16="http://schemas.microsoft.com/office/drawing/2014/main" id="{16CCA348-B5EF-564C-8E34-A0397BE05E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914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51</xdr:row>
      <xdr:rowOff>0</xdr:rowOff>
    </xdr:from>
    <xdr:ext cx="12700" cy="12700"/>
    <xdr:pic>
      <xdr:nvPicPr>
        <xdr:cNvPr id="261" name="Imagen 260">
          <a:extLst>
            <a:ext uri="{FF2B5EF4-FFF2-40B4-BE49-F238E27FC236}">
              <a16:creationId xmlns:a16="http://schemas.microsoft.com/office/drawing/2014/main" id="{2F772283-503E-AA4D-8776-BF40497FD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971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54</xdr:row>
      <xdr:rowOff>0</xdr:rowOff>
    </xdr:from>
    <xdr:ext cx="12700" cy="12700"/>
    <xdr:pic>
      <xdr:nvPicPr>
        <xdr:cNvPr id="262" name="Imagen 261">
          <a:extLst>
            <a:ext uri="{FF2B5EF4-FFF2-40B4-BE49-F238E27FC236}">
              <a16:creationId xmlns:a16="http://schemas.microsoft.com/office/drawing/2014/main" id="{9B8A97AD-7A75-A44A-A60D-DD60B538FF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1028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57</xdr:row>
      <xdr:rowOff>0</xdr:rowOff>
    </xdr:from>
    <xdr:ext cx="12700" cy="12700"/>
    <xdr:pic>
      <xdr:nvPicPr>
        <xdr:cNvPr id="263" name="Imagen 262">
          <a:extLst>
            <a:ext uri="{FF2B5EF4-FFF2-40B4-BE49-F238E27FC236}">
              <a16:creationId xmlns:a16="http://schemas.microsoft.com/office/drawing/2014/main" id="{3155826B-DB0F-F641-9245-1300EC256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1085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60</xdr:row>
      <xdr:rowOff>0</xdr:rowOff>
    </xdr:from>
    <xdr:ext cx="12700" cy="12700"/>
    <xdr:pic>
      <xdr:nvPicPr>
        <xdr:cNvPr id="264" name="Imagen 263">
          <a:extLst>
            <a:ext uri="{FF2B5EF4-FFF2-40B4-BE49-F238E27FC236}">
              <a16:creationId xmlns:a16="http://schemas.microsoft.com/office/drawing/2014/main" id="{BE38E40C-8CB7-EC43-A81B-535D4A247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1143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63</xdr:row>
      <xdr:rowOff>0</xdr:rowOff>
    </xdr:from>
    <xdr:ext cx="12700" cy="12700"/>
    <xdr:pic>
      <xdr:nvPicPr>
        <xdr:cNvPr id="265" name="Imagen 264">
          <a:extLst>
            <a:ext uri="{FF2B5EF4-FFF2-40B4-BE49-F238E27FC236}">
              <a16:creationId xmlns:a16="http://schemas.microsoft.com/office/drawing/2014/main" id="{A373AC53-0B4D-BB4D-ADEB-86670525C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1200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66</xdr:row>
      <xdr:rowOff>0</xdr:rowOff>
    </xdr:from>
    <xdr:ext cx="12700" cy="12700"/>
    <xdr:pic>
      <xdr:nvPicPr>
        <xdr:cNvPr id="266" name="Imagen 265">
          <a:extLst>
            <a:ext uri="{FF2B5EF4-FFF2-40B4-BE49-F238E27FC236}">
              <a16:creationId xmlns:a16="http://schemas.microsoft.com/office/drawing/2014/main" id="{8441DC6B-A87F-A347-A0E9-FB42466F0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1257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69</xdr:row>
      <xdr:rowOff>0</xdr:rowOff>
    </xdr:from>
    <xdr:ext cx="12700" cy="12700"/>
    <xdr:pic>
      <xdr:nvPicPr>
        <xdr:cNvPr id="267" name="Imagen 266">
          <a:extLst>
            <a:ext uri="{FF2B5EF4-FFF2-40B4-BE49-F238E27FC236}">
              <a16:creationId xmlns:a16="http://schemas.microsoft.com/office/drawing/2014/main" id="{A1CB3641-9DAB-A342-8F2F-F8D8271EB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1314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72</xdr:row>
      <xdr:rowOff>0</xdr:rowOff>
    </xdr:from>
    <xdr:ext cx="12700" cy="12700"/>
    <xdr:pic>
      <xdr:nvPicPr>
        <xdr:cNvPr id="268" name="Imagen 267">
          <a:extLst>
            <a:ext uri="{FF2B5EF4-FFF2-40B4-BE49-F238E27FC236}">
              <a16:creationId xmlns:a16="http://schemas.microsoft.com/office/drawing/2014/main" id="{0B1A8F33-5CCA-9D43-AA82-D937ACA5D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13716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75</xdr:row>
      <xdr:rowOff>0</xdr:rowOff>
    </xdr:from>
    <xdr:ext cx="12700" cy="12700"/>
    <xdr:pic>
      <xdr:nvPicPr>
        <xdr:cNvPr id="269" name="Imagen 268">
          <a:extLst>
            <a:ext uri="{FF2B5EF4-FFF2-40B4-BE49-F238E27FC236}">
              <a16:creationId xmlns:a16="http://schemas.microsoft.com/office/drawing/2014/main" id="{F6F859E5-EFD1-8743-ACFB-CEEEB4C1AA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1428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78</xdr:row>
      <xdr:rowOff>0</xdr:rowOff>
    </xdr:from>
    <xdr:ext cx="12700" cy="12700"/>
    <xdr:pic>
      <xdr:nvPicPr>
        <xdr:cNvPr id="270" name="Imagen 269">
          <a:extLst>
            <a:ext uri="{FF2B5EF4-FFF2-40B4-BE49-F238E27FC236}">
              <a16:creationId xmlns:a16="http://schemas.microsoft.com/office/drawing/2014/main" id="{C4AA306D-D549-CD4E-B2D9-C9F7B081F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1485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81</xdr:row>
      <xdr:rowOff>0</xdr:rowOff>
    </xdr:from>
    <xdr:ext cx="12700" cy="12700"/>
    <xdr:pic>
      <xdr:nvPicPr>
        <xdr:cNvPr id="271" name="Imagen 270">
          <a:extLst>
            <a:ext uri="{FF2B5EF4-FFF2-40B4-BE49-F238E27FC236}">
              <a16:creationId xmlns:a16="http://schemas.microsoft.com/office/drawing/2014/main" id="{18574141-DD8D-6446-B0D3-632AE2DAD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15430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84</xdr:row>
      <xdr:rowOff>0</xdr:rowOff>
    </xdr:from>
    <xdr:ext cx="12700" cy="12700"/>
    <xdr:pic>
      <xdr:nvPicPr>
        <xdr:cNvPr id="272" name="Imagen 271">
          <a:extLst>
            <a:ext uri="{FF2B5EF4-FFF2-40B4-BE49-F238E27FC236}">
              <a16:creationId xmlns:a16="http://schemas.microsoft.com/office/drawing/2014/main" id="{D05A8C53-930D-554E-9397-FFB63C9A9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1600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87</xdr:row>
      <xdr:rowOff>0</xdr:rowOff>
    </xdr:from>
    <xdr:ext cx="12700" cy="12700"/>
    <xdr:pic>
      <xdr:nvPicPr>
        <xdr:cNvPr id="273" name="Imagen 272">
          <a:extLst>
            <a:ext uri="{FF2B5EF4-FFF2-40B4-BE49-F238E27FC236}">
              <a16:creationId xmlns:a16="http://schemas.microsoft.com/office/drawing/2014/main" id="{77EE91EC-9456-DB44-B0BE-92C1CF975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1657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90</xdr:row>
      <xdr:rowOff>0</xdr:rowOff>
    </xdr:from>
    <xdr:ext cx="12700" cy="12700"/>
    <xdr:pic>
      <xdr:nvPicPr>
        <xdr:cNvPr id="274" name="Imagen 273">
          <a:extLst>
            <a:ext uri="{FF2B5EF4-FFF2-40B4-BE49-F238E27FC236}">
              <a16:creationId xmlns:a16="http://schemas.microsoft.com/office/drawing/2014/main" id="{3FE31A0A-87CC-1743-8C0A-EEF63A844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1714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93</xdr:row>
      <xdr:rowOff>0</xdr:rowOff>
    </xdr:from>
    <xdr:ext cx="12700" cy="12700"/>
    <xdr:pic>
      <xdr:nvPicPr>
        <xdr:cNvPr id="275" name="Imagen 274">
          <a:extLst>
            <a:ext uri="{FF2B5EF4-FFF2-40B4-BE49-F238E27FC236}">
              <a16:creationId xmlns:a16="http://schemas.microsoft.com/office/drawing/2014/main" id="{3A459A73-6E5E-0B44-8E60-2DA5549C9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1771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96</xdr:row>
      <xdr:rowOff>0</xdr:rowOff>
    </xdr:from>
    <xdr:ext cx="12700" cy="12700"/>
    <xdr:pic>
      <xdr:nvPicPr>
        <xdr:cNvPr id="276" name="Imagen 275">
          <a:extLst>
            <a:ext uri="{FF2B5EF4-FFF2-40B4-BE49-F238E27FC236}">
              <a16:creationId xmlns:a16="http://schemas.microsoft.com/office/drawing/2014/main" id="{351C7D06-7B15-0F47-AB90-0DA03DAC5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1828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99</xdr:row>
      <xdr:rowOff>0</xdr:rowOff>
    </xdr:from>
    <xdr:ext cx="12700" cy="12700"/>
    <xdr:pic>
      <xdr:nvPicPr>
        <xdr:cNvPr id="277" name="Imagen 276">
          <a:extLst>
            <a:ext uri="{FF2B5EF4-FFF2-40B4-BE49-F238E27FC236}">
              <a16:creationId xmlns:a16="http://schemas.microsoft.com/office/drawing/2014/main" id="{5D2A197B-6B84-6244-9FCC-B6A45E9FE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18859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102</xdr:row>
      <xdr:rowOff>0</xdr:rowOff>
    </xdr:from>
    <xdr:ext cx="12700" cy="12700"/>
    <xdr:pic>
      <xdr:nvPicPr>
        <xdr:cNvPr id="278" name="Imagen 277">
          <a:extLst>
            <a:ext uri="{FF2B5EF4-FFF2-40B4-BE49-F238E27FC236}">
              <a16:creationId xmlns:a16="http://schemas.microsoft.com/office/drawing/2014/main" id="{6B2F2F16-03A9-9E47-B17B-867729415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1943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105</xdr:row>
      <xdr:rowOff>0</xdr:rowOff>
    </xdr:from>
    <xdr:ext cx="12700" cy="12700"/>
    <xdr:pic>
      <xdr:nvPicPr>
        <xdr:cNvPr id="279" name="Imagen 278">
          <a:extLst>
            <a:ext uri="{FF2B5EF4-FFF2-40B4-BE49-F238E27FC236}">
              <a16:creationId xmlns:a16="http://schemas.microsoft.com/office/drawing/2014/main" id="{3D444922-2239-8D46-A3A4-0D1891B39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2000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108</xdr:row>
      <xdr:rowOff>0</xdr:rowOff>
    </xdr:from>
    <xdr:ext cx="12700" cy="12700"/>
    <xdr:pic>
      <xdr:nvPicPr>
        <xdr:cNvPr id="280" name="Imagen 279">
          <a:extLst>
            <a:ext uri="{FF2B5EF4-FFF2-40B4-BE49-F238E27FC236}">
              <a16:creationId xmlns:a16="http://schemas.microsoft.com/office/drawing/2014/main" id="{5149EC15-C7D7-C149-B28A-49F5CE71D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2057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111</xdr:row>
      <xdr:rowOff>0</xdr:rowOff>
    </xdr:from>
    <xdr:ext cx="12700" cy="12700"/>
    <xdr:pic>
      <xdr:nvPicPr>
        <xdr:cNvPr id="281" name="Imagen 280">
          <a:extLst>
            <a:ext uri="{FF2B5EF4-FFF2-40B4-BE49-F238E27FC236}">
              <a16:creationId xmlns:a16="http://schemas.microsoft.com/office/drawing/2014/main" id="{E99F4744-BF48-CA42-8911-F12D5DCD8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2114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114</xdr:row>
      <xdr:rowOff>0</xdr:rowOff>
    </xdr:from>
    <xdr:ext cx="12700" cy="12700"/>
    <xdr:pic>
      <xdr:nvPicPr>
        <xdr:cNvPr id="282" name="Imagen 281">
          <a:extLst>
            <a:ext uri="{FF2B5EF4-FFF2-40B4-BE49-F238E27FC236}">
              <a16:creationId xmlns:a16="http://schemas.microsoft.com/office/drawing/2014/main" id="{604026BA-95BB-E949-97AC-95039706B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2171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117</xdr:row>
      <xdr:rowOff>0</xdr:rowOff>
    </xdr:from>
    <xdr:ext cx="12700" cy="12700"/>
    <xdr:pic>
      <xdr:nvPicPr>
        <xdr:cNvPr id="283" name="Imagen 282">
          <a:extLst>
            <a:ext uri="{FF2B5EF4-FFF2-40B4-BE49-F238E27FC236}">
              <a16:creationId xmlns:a16="http://schemas.microsoft.com/office/drawing/2014/main" id="{85DBB7C3-5804-EC43-9BBD-7D18AB549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2228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120</xdr:row>
      <xdr:rowOff>0</xdr:rowOff>
    </xdr:from>
    <xdr:ext cx="12700" cy="12700"/>
    <xdr:pic>
      <xdr:nvPicPr>
        <xdr:cNvPr id="284" name="Imagen 283">
          <a:extLst>
            <a:ext uri="{FF2B5EF4-FFF2-40B4-BE49-F238E27FC236}">
              <a16:creationId xmlns:a16="http://schemas.microsoft.com/office/drawing/2014/main" id="{325AD295-C365-5F46-B616-5CA590930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2286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123</xdr:row>
      <xdr:rowOff>0</xdr:rowOff>
    </xdr:from>
    <xdr:ext cx="12700" cy="12700"/>
    <xdr:pic>
      <xdr:nvPicPr>
        <xdr:cNvPr id="285" name="Imagen 284">
          <a:extLst>
            <a:ext uri="{FF2B5EF4-FFF2-40B4-BE49-F238E27FC236}">
              <a16:creationId xmlns:a16="http://schemas.microsoft.com/office/drawing/2014/main" id="{4109B84B-4786-2748-81B0-13D84D055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2343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126</xdr:row>
      <xdr:rowOff>0</xdr:rowOff>
    </xdr:from>
    <xdr:ext cx="12700" cy="12700"/>
    <xdr:pic>
      <xdr:nvPicPr>
        <xdr:cNvPr id="286" name="Imagen 285">
          <a:extLst>
            <a:ext uri="{FF2B5EF4-FFF2-40B4-BE49-F238E27FC236}">
              <a16:creationId xmlns:a16="http://schemas.microsoft.com/office/drawing/2014/main" id="{E6B6B266-419B-694A-900C-FC0CCA286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2400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126</xdr:row>
      <xdr:rowOff>0</xdr:rowOff>
    </xdr:from>
    <xdr:ext cx="12700" cy="12700"/>
    <xdr:pic>
      <xdr:nvPicPr>
        <xdr:cNvPr id="287" name="Imagen 286">
          <a:extLst>
            <a:ext uri="{FF2B5EF4-FFF2-40B4-BE49-F238E27FC236}">
              <a16:creationId xmlns:a16="http://schemas.microsoft.com/office/drawing/2014/main" id="{68F5A7EC-295D-684D-8605-06E4418AC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2438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126</xdr:row>
      <xdr:rowOff>0</xdr:rowOff>
    </xdr:from>
    <xdr:ext cx="12700" cy="12700"/>
    <xdr:pic>
      <xdr:nvPicPr>
        <xdr:cNvPr id="288" name="Imagen 287">
          <a:extLst>
            <a:ext uri="{FF2B5EF4-FFF2-40B4-BE49-F238E27FC236}">
              <a16:creationId xmlns:a16="http://schemas.microsoft.com/office/drawing/2014/main" id="{BC6A7979-4637-AF46-A2E8-3E50A76EC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2476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126</xdr:row>
      <xdr:rowOff>0</xdr:rowOff>
    </xdr:from>
    <xdr:ext cx="12700" cy="12700"/>
    <xdr:pic>
      <xdr:nvPicPr>
        <xdr:cNvPr id="289" name="Imagen 288">
          <a:extLst>
            <a:ext uri="{FF2B5EF4-FFF2-40B4-BE49-F238E27FC236}">
              <a16:creationId xmlns:a16="http://schemas.microsoft.com/office/drawing/2014/main" id="{BD9ACCED-3328-5149-B00A-3656FEC51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2533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126</xdr:row>
      <xdr:rowOff>0</xdr:rowOff>
    </xdr:from>
    <xdr:ext cx="12700" cy="12700"/>
    <xdr:pic>
      <xdr:nvPicPr>
        <xdr:cNvPr id="290" name="Imagen 289">
          <a:extLst>
            <a:ext uri="{FF2B5EF4-FFF2-40B4-BE49-F238E27FC236}">
              <a16:creationId xmlns:a16="http://schemas.microsoft.com/office/drawing/2014/main" id="{8C9429E2-F068-BA43-A61B-5C1D880D6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2571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126</xdr:row>
      <xdr:rowOff>0</xdr:rowOff>
    </xdr:from>
    <xdr:ext cx="12700" cy="12700"/>
    <xdr:pic>
      <xdr:nvPicPr>
        <xdr:cNvPr id="291" name="Imagen 290">
          <a:extLst>
            <a:ext uri="{FF2B5EF4-FFF2-40B4-BE49-F238E27FC236}">
              <a16:creationId xmlns:a16="http://schemas.microsoft.com/office/drawing/2014/main" id="{4E66FA32-67BC-0F45-B7F2-9E15A40E3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2609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126</xdr:row>
      <xdr:rowOff>0</xdr:rowOff>
    </xdr:from>
    <xdr:ext cx="12700" cy="12700"/>
    <xdr:pic>
      <xdr:nvPicPr>
        <xdr:cNvPr id="292" name="Imagen 291">
          <a:extLst>
            <a:ext uri="{FF2B5EF4-FFF2-40B4-BE49-F238E27FC236}">
              <a16:creationId xmlns:a16="http://schemas.microsoft.com/office/drawing/2014/main" id="{C68B97D5-C368-2A46-B511-5388B19F75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26479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126</xdr:row>
      <xdr:rowOff>0</xdr:rowOff>
    </xdr:from>
    <xdr:ext cx="12700" cy="12700"/>
    <xdr:pic>
      <xdr:nvPicPr>
        <xdr:cNvPr id="293" name="Imagen 292">
          <a:extLst>
            <a:ext uri="{FF2B5EF4-FFF2-40B4-BE49-F238E27FC236}">
              <a16:creationId xmlns:a16="http://schemas.microsoft.com/office/drawing/2014/main" id="{1D6307AF-345F-E74D-B5FE-3FCB2DD49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26860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126</xdr:row>
      <xdr:rowOff>0</xdr:rowOff>
    </xdr:from>
    <xdr:ext cx="12700" cy="12700"/>
    <xdr:pic>
      <xdr:nvPicPr>
        <xdr:cNvPr id="294" name="Imagen 293">
          <a:extLst>
            <a:ext uri="{FF2B5EF4-FFF2-40B4-BE49-F238E27FC236}">
              <a16:creationId xmlns:a16="http://schemas.microsoft.com/office/drawing/2014/main" id="{5F34144F-BADD-D44C-A4A0-5D0E1090B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2724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126</xdr:row>
      <xdr:rowOff>0</xdr:rowOff>
    </xdr:from>
    <xdr:ext cx="12700" cy="12700"/>
    <xdr:pic>
      <xdr:nvPicPr>
        <xdr:cNvPr id="295" name="Imagen 294">
          <a:extLst>
            <a:ext uri="{FF2B5EF4-FFF2-40B4-BE49-F238E27FC236}">
              <a16:creationId xmlns:a16="http://schemas.microsoft.com/office/drawing/2014/main" id="{8617E33A-1C8B-3D4B-936C-20094EDA8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2762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126</xdr:row>
      <xdr:rowOff>0</xdr:rowOff>
    </xdr:from>
    <xdr:ext cx="12700" cy="12700"/>
    <xdr:pic>
      <xdr:nvPicPr>
        <xdr:cNvPr id="296" name="Imagen 295">
          <a:extLst>
            <a:ext uri="{FF2B5EF4-FFF2-40B4-BE49-F238E27FC236}">
              <a16:creationId xmlns:a16="http://schemas.microsoft.com/office/drawing/2014/main" id="{2AF0376F-D9B7-5F46-9D63-88346ED8B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2800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126</xdr:row>
      <xdr:rowOff>0</xdr:rowOff>
    </xdr:from>
    <xdr:ext cx="12700" cy="12700"/>
    <xdr:pic>
      <xdr:nvPicPr>
        <xdr:cNvPr id="297" name="Imagen 296">
          <a:extLst>
            <a:ext uri="{FF2B5EF4-FFF2-40B4-BE49-F238E27FC236}">
              <a16:creationId xmlns:a16="http://schemas.microsoft.com/office/drawing/2014/main" id="{4E25BBB6-8BA7-2A4B-8AB3-90B4C1981A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2838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126</xdr:row>
      <xdr:rowOff>0</xdr:rowOff>
    </xdr:from>
    <xdr:ext cx="12700" cy="12700"/>
    <xdr:pic>
      <xdr:nvPicPr>
        <xdr:cNvPr id="298" name="Imagen 297">
          <a:extLst>
            <a:ext uri="{FF2B5EF4-FFF2-40B4-BE49-F238E27FC236}">
              <a16:creationId xmlns:a16="http://schemas.microsoft.com/office/drawing/2014/main" id="{FE38251F-8CD9-4943-A0E3-CC9B02472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2876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126</xdr:row>
      <xdr:rowOff>0</xdr:rowOff>
    </xdr:from>
    <xdr:ext cx="12700" cy="12700"/>
    <xdr:pic>
      <xdr:nvPicPr>
        <xdr:cNvPr id="299" name="Imagen 298">
          <a:extLst>
            <a:ext uri="{FF2B5EF4-FFF2-40B4-BE49-F238E27FC236}">
              <a16:creationId xmlns:a16="http://schemas.microsoft.com/office/drawing/2014/main" id="{9520A4EE-9B74-F147-8BBC-0A6456448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2914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126</xdr:row>
      <xdr:rowOff>0</xdr:rowOff>
    </xdr:from>
    <xdr:ext cx="12700" cy="12700"/>
    <xdr:pic>
      <xdr:nvPicPr>
        <xdr:cNvPr id="300" name="Imagen 299">
          <a:extLst>
            <a:ext uri="{FF2B5EF4-FFF2-40B4-BE49-F238E27FC236}">
              <a16:creationId xmlns:a16="http://schemas.microsoft.com/office/drawing/2014/main" id="{81A5543C-DC11-D644-848C-7B9DBED2E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2952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126</xdr:row>
      <xdr:rowOff>0</xdr:rowOff>
    </xdr:from>
    <xdr:ext cx="12700" cy="12700"/>
    <xdr:pic>
      <xdr:nvPicPr>
        <xdr:cNvPr id="301" name="Imagen 300">
          <a:extLst>
            <a:ext uri="{FF2B5EF4-FFF2-40B4-BE49-F238E27FC236}">
              <a16:creationId xmlns:a16="http://schemas.microsoft.com/office/drawing/2014/main" id="{7D371410-E0C6-934E-B910-CBD6DF912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2990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126</xdr:row>
      <xdr:rowOff>0</xdr:rowOff>
    </xdr:from>
    <xdr:ext cx="12700" cy="12700"/>
    <xdr:pic>
      <xdr:nvPicPr>
        <xdr:cNvPr id="302" name="Imagen 301">
          <a:extLst>
            <a:ext uri="{FF2B5EF4-FFF2-40B4-BE49-F238E27FC236}">
              <a16:creationId xmlns:a16="http://schemas.microsoft.com/office/drawing/2014/main" id="{AC14DF96-639C-AD47-A694-62520F70F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30289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126</xdr:row>
      <xdr:rowOff>0</xdr:rowOff>
    </xdr:from>
    <xdr:ext cx="12700" cy="12700"/>
    <xdr:pic>
      <xdr:nvPicPr>
        <xdr:cNvPr id="303" name="Imagen 302">
          <a:extLst>
            <a:ext uri="{FF2B5EF4-FFF2-40B4-BE49-F238E27FC236}">
              <a16:creationId xmlns:a16="http://schemas.microsoft.com/office/drawing/2014/main" id="{AEF3D605-0128-7A40-8A91-47A97604E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30670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126</xdr:row>
      <xdr:rowOff>0</xdr:rowOff>
    </xdr:from>
    <xdr:ext cx="12700" cy="12700"/>
    <xdr:pic>
      <xdr:nvPicPr>
        <xdr:cNvPr id="304" name="Imagen 303">
          <a:extLst>
            <a:ext uri="{FF2B5EF4-FFF2-40B4-BE49-F238E27FC236}">
              <a16:creationId xmlns:a16="http://schemas.microsoft.com/office/drawing/2014/main" id="{9054D0B1-382D-2C49-A6BB-219E1A5A9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3105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126</xdr:row>
      <xdr:rowOff>0</xdr:rowOff>
    </xdr:from>
    <xdr:ext cx="12700" cy="12700"/>
    <xdr:pic>
      <xdr:nvPicPr>
        <xdr:cNvPr id="305" name="Imagen 304">
          <a:extLst>
            <a:ext uri="{FF2B5EF4-FFF2-40B4-BE49-F238E27FC236}">
              <a16:creationId xmlns:a16="http://schemas.microsoft.com/office/drawing/2014/main" id="{D747FD95-F821-7047-8BA9-173887F532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3143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126</xdr:row>
      <xdr:rowOff>0</xdr:rowOff>
    </xdr:from>
    <xdr:ext cx="12700" cy="12700"/>
    <xdr:pic>
      <xdr:nvPicPr>
        <xdr:cNvPr id="306" name="Imagen 305">
          <a:extLst>
            <a:ext uri="{FF2B5EF4-FFF2-40B4-BE49-F238E27FC236}">
              <a16:creationId xmlns:a16="http://schemas.microsoft.com/office/drawing/2014/main" id="{C5BB0A1D-BE91-3D4A-BABF-2408AAD6A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3181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126</xdr:row>
      <xdr:rowOff>0</xdr:rowOff>
    </xdr:from>
    <xdr:ext cx="12700" cy="12700"/>
    <xdr:pic>
      <xdr:nvPicPr>
        <xdr:cNvPr id="307" name="Imagen 306">
          <a:extLst>
            <a:ext uri="{FF2B5EF4-FFF2-40B4-BE49-F238E27FC236}">
              <a16:creationId xmlns:a16="http://schemas.microsoft.com/office/drawing/2014/main" id="{D325B8F4-287C-F243-A31E-7113110C6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3219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126</xdr:row>
      <xdr:rowOff>0</xdr:rowOff>
    </xdr:from>
    <xdr:ext cx="12700" cy="12700"/>
    <xdr:pic>
      <xdr:nvPicPr>
        <xdr:cNvPr id="308" name="Imagen 307">
          <a:extLst>
            <a:ext uri="{FF2B5EF4-FFF2-40B4-BE49-F238E27FC236}">
              <a16:creationId xmlns:a16="http://schemas.microsoft.com/office/drawing/2014/main" id="{A839F7E6-C369-7C4B-B674-C0A86E15B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3257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126</xdr:row>
      <xdr:rowOff>0</xdr:rowOff>
    </xdr:from>
    <xdr:ext cx="12700" cy="12700"/>
    <xdr:pic>
      <xdr:nvPicPr>
        <xdr:cNvPr id="309" name="Imagen 308">
          <a:extLst>
            <a:ext uri="{FF2B5EF4-FFF2-40B4-BE49-F238E27FC236}">
              <a16:creationId xmlns:a16="http://schemas.microsoft.com/office/drawing/2014/main" id="{36F73051-7841-EF48-895C-1A8708C85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3295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126</xdr:row>
      <xdr:rowOff>0</xdr:rowOff>
    </xdr:from>
    <xdr:ext cx="12700" cy="12700"/>
    <xdr:pic>
      <xdr:nvPicPr>
        <xdr:cNvPr id="310" name="Imagen 309">
          <a:extLst>
            <a:ext uri="{FF2B5EF4-FFF2-40B4-BE49-F238E27FC236}">
              <a16:creationId xmlns:a16="http://schemas.microsoft.com/office/drawing/2014/main" id="{7248371C-DA9E-7643-9E39-CB5070ECA1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3333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126</xdr:row>
      <xdr:rowOff>0</xdr:rowOff>
    </xdr:from>
    <xdr:ext cx="12700" cy="12700"/>
    <xdr:pic>
      <xdr:nvPicPr>
        <xdr:cNvPr id="311" name="Imagen 310">
          <a:extLst>
            <a:ext uri="{FF2B5EF4-FFF2-40B4-BE49-F238E27FC236}">
              <a16:creationId xmlns:a16="http://schemas.microsoft.com/office/drawing/2014/main" id="{8B94CA74-63D5-0446-AD2B-7D574AA1D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3371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126</xdr:row>
      <xdr:rowOff>0</xdr:rowOff>
    </xdr:from>
    <xdr:ext cx="12700" cy="12700"/>
    <xdr:pic>
      <xdr:nvPicPr>
        <xdr:cNvPr id="312" name="Imagen 311">
          <a:extLst>
            <a:ext uri="{FF2B5EF4-FFF2-40B4-BE49-F238E27FC236}">
              <a16:creationId xmlns:a16="http://schemas.microsoft.com/office/drawing/2014/main" id="{19E24CDF-BEDA-204C-BACA-206C31E73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34099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126</xdr:row>
      <xdr:rowOff>0</xdr:rowOff>
    </xdr:from>
    <xdr:ext cx="12700" cy="12700"/>
    <xdr:pic>
      <xdr:nvPicPr>
        <xdr:cNvPr id="313" name="Imagen 312">
          <a:extLst>
            <a:ext uri="{FF2B5EF4-FFF2-40B4-BE49-F238E27FC236}">
              <a16:creationId xmlns:a16="http://schemas.microsoft.com/office/drawing/2014/main" id="{C0C41ACF-31DC-E64A-B09B-53FDD7706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34480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126</xdr:row>
      <xdr:rowOff>0</xdr:rowOff>
    </xdr:from>
    <xdr:ext cx="12700" cy="12700"/>
    <xdr:pic>
      <xdr:nvPicPr>
        <xdr:cNvPr id="314" name="Imagen 313">
          <a:extLst>
            <a:ext uri="{FF2B5EF4-FFF2-40B4-BE49-F238E27FC236}">
              <a16:creationId xmlns:a16="http://schemas.microsoft.com/office/drawing/2014/main" id="{6B8D8277-9A8B-3D4C-9476-F89AD934B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3486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126</xdr:row>
      <xdr:rowOff>0</xdr:rowOff>
    </xdr:from>
    <xdr:ext cx="12700" cy="12700"/>
    <xdr:pic>
      <xdr:nvPicPr>
        <xdr:cNvPr id="315" name="Imagen 314">
          <a:extLst>
            <a:ext uri="{FF2B5EF4-FFF2-40B4-BE49-F238E27FC236}">
              <a16:creationId xmlns:a16="http://schemas.microsoft.com/office/drawing/2014/main" id="{28DE3FF2-DA23-9646-83FD-1F87F99A4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3524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126</xdr:row>
      <xdr:rowOff>0</xdr:rowOff>
    </xdr:from>
    <xdr:ext cx="12700" cy="12700"/>
    <xdr:pic>
      <xdr:nvPicPr>
        <xdr:cNvPr id="316" name="Imagen 315">
          <a:extLst>
            <a:ext uri="{FF2B5EF4-FFF2-40B4-BE49-F238E27FC236}">
              <a16:creationId xmlns:a16="http://schemas.microsoft.com/office/drawing/2014/main" id="{46B593A6-16CB-E543-A0FF-CDD5113444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3562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126</xdr:row>
      <xdr:rowOff>0</xdr:rowOff>
    </xdr:from>
    <xdr:ext cx="12700" cy="12700"/>
    <xdr:pic>
      <xdr:nvPicPr>
        <xdr:cNvPr id="317" name="Imagen 316">
          <a:extLst>
            <a:ext uri="{FF2B5EF4-FFF2-40B4-BE49-F238E27FC236}">
              <a16:creationId xmlns:a16="http://schemas.microsoft.com/office/drawing/2014/main" id="{8A9BB6C4-FEBE-6B45-A14C-398E0FD7FC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3600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126</xdr:row>
      <xdr:rowOff>0</xdr:rowOff>
    </xdr:from>
    <xdr:ext cx="12700" cy="12700"/>
    <xdr:pic>
      <xdr:nvPicPr>
        <xdr:cNvPr id="318" name="Imagen 317">
          <a:extLst>
            <a:ext uri="{FF2B5EF4-FFF2-40B4-BE49-F238E27FC236}">
              <a16:creationId xmlns:a16="http://schemas.microsoft.com/office/drawing/2014/main" id="{069E8DEB-E55A-7E40-AEC5-258B594BCA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3638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126</xdr:row>
      <xdr:rowOff>0</xdr:rowOff>
    </xdr:from>
    <xdr:ext cx="12700" cy="12700"/>
    <xdr:pic>
      <xdr:nvPicPr>
        <xdr:cNvPr id="319" name="Imagen 318">
          <a:extLst>
            <a:ext uri="{FF2B5EF4-FFF2-40B4-BE49-F238E27FC236}">
              <a16:creationId xmlns:a16="http://schemas.microsoft.com/office/drawing/2014/main" id="{50F28CA9-56BD-4E4F-B9CB-F8F3F1FA7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3676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126</xdr:row>
      <xdr:rowOff>0</xdr:rowOff>
    </xdr:from>
    <xdr:ext cx="12700" cy="12700"/>
    <xdr:pic>
      <xdr:nvPicPr>
        <xdr:cNvPr id="320" name="Imagen 319">
          <a:extLst>
            <a:ext uri="{FF2B5EF4-FFF2-40B4-BE49-F238E27FC236}">
              <a16:creationId xmlns:a16="http://schemas.microsoft.com/office/drawing/2014/main" id="{BFA6F4A7-F49B-454F-9612-3968CDC8A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3714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126</xdr:row>
      <xdr:rowOff>0</xdr:rowOff>
    </xdr:from>
    <xdr:ext cx="12700" cy="12700"/>
    <xdr:pic>
      <xdr:nvPicPr>
        <xdr:cNvPr id="321" name="Imagen 320">
          <a:extLst>
            <a:ext uri="{FF2B5EF4-FFF2-40B4-BE49-F238E27FC236}">
              <a16:creationId xmlns:a16="http://schemas.microsoft.com/office/drawing/2014/main" id="{68ADAB63-5B46-B544-9EC4-E16728487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3752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126</xdr:row>
      <xdr:rowOff>0</xdr:rowOff>
    </xdr:from>
    <xdr:ext cx="12700" cy="12700"/>
    <xdr:pic>
      <xdr:nvPicPr>
        <xdr:cNvPr id="322" name="Imagen 321">
          <a:extLst>
            <a:ext uri="{FF2B5EF4-FFF2-40B4-BE49-F238E27FC236}">
              <a16:creationId xmlns:a16="http://schemas.microsoft.com/office/drawing/2014/main" id="{F8FDB17A-056C-534D-9C9B-4BB61280F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37909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126</xdr:row>
      <xdr:rowOff>0</xdr:rowOff>
    </xdr:from>
    <xdr:ext cx="12700" cy="12700"/>
    <xdr:pic>
      <xdr:nvPicPr>
        <xdr:cNvPr id="323" name="Imagen 322">
          <a:extLst>
            <a:ext uri="{FF2B5EF4-FFF2-40B4-BE49-F238E27FC236}">
              <a16:creationId xmlns:a16="http://schemas.microsoft.com/office/drawing/2014/main" id="{CA1E3345-B959-1A46-9D59-A94A42DC9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38290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126</xdr:row>
      <xdr:rowOff>0</xdr:rowOff>
    </xdr:from>
    <xdr:ext cx="12700" cy="12700"/>
    <xdr:pic>
      <xdr:nvPicPr>
        <xdr:cNvPr id="324" name="Imagen 323">
          <a:extLst>
            <a:ext uri="{FF2B5EF4-FFF2-40B4-BE49-F238E27FC236}">
              <a16:creationId xmlns:a16="http://schemas.microsoft.com/office/drawing/2014/main" id="{C9EE04EA-F889-6E4D-BACE-3527741BD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3867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126</xdr:row>
      <xdr:rowOff>0</xdr:rowOff>
    </xdr:from>
    <xdr:ext cx="12700" cy="12700"/>
    <xdr:pic>
      <xdr:nvPicPr>
        <xdr:cNvPr id="325" name="Imagen 324">
          <a:extLst>
            <a:ext uri="{FF2B5EF4-FFF2-40B4-BE49-F238E27FC236}">
              <a16:creationId xmlns:a16="http://schemas.microsoft.com/office/drawing/2014/main" id="{85C31BC5-5EB3-C546-9082-532CB5EBF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3905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126</xdr:row>
      <xdr:rowOff>0</xdr:rowOff>
    </xdr:from>
    <xdr:ext cx="12700" cy="12700"/>
    <xdr:pic>
      <xdr:nvPicPr>
        <xdr:cNvPr id="326" name="Imagen 325">
          <a:extLst>
            <a:ext uri="{FF2B5EF4-FFF2-40B4-BE49-F238E27FC236}">
              <a16:creationId xmlns:a16="http://schemas.microsoft.com/office/drawing/2014/main" id="{938455EA-597E-9F4A-965B-858932607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3943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126</xdr:row>
      <xdr:rowOff>0</xdr:rowOff>
    </xdr:from>
    <xdr:ext cx="12700" cy="12700"/>
    <xdr:pic>
      <xdr:nvPicPr>
        <xdr:cNvPr id="327" name="Imagen 326">
          <a:extLst>
            <a:ext uri="{FF2B5EF4-FFF2-40B4-BE49-F238E27FC236}">
              <a16:creationId xmlns:a16="http://schemas.microsoft.com/office/drawing/2014/main" id="{736E48C3-DEA1-9049-82FD-E850F88EF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398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126</xdr:row>
      <xdr:rowOff>0</xdr:rowOff>
    </xdr:from>
    <xdr:ext cx="12700" cy="12700"/>
    <xdr:pic>
      <xdr:nvPicPr>
        <xdr:cNvPr id="328" name="Imagen 327">
          <a:extLst>
            <a:ext uri="{FF2B5EF4-FFF2-40B4-BE49-F238E27FC236}">
              <a16:creationId xmlns:a16="http://schemas.microsoft.com/office/drawing/2014/main" id="{1C081858-FFEC-E74B-AD36-1B36568013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4019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126</xdr:row>
      <xdr:rowOff>0</xdr:rowOff>
    </xdr:from>
    <xdr:ext cx="12700" cy="12700"/>
    <xdr:pic>
      <xdr:nvPicPr>
        <xdr:cNvPr id="329" name="Imagen 328">
          <a:extLst>
            <a:ext uri="{FF2B5EF4-FFF2-40B4-BE49-F238E27FC236}">
              <a16:creationId xmlns:a16="http://schemas.microsoft.com/office/drawing/2014/main" id="{7700CEFE-2078-1341-AB70-328F90446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405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126</xdr:row>
      <xdr:rowOff>0</xdr:rowOff>
    </xdr:from>
    <xdr:ext cx="12700" cy="12700"/>
    <xdr:pic>
      <xdr:nvPicPr>
        <xdr:cNvPr id="330" name="Imagen 329">
          <a:extLst>
            <a:ext uri="{FF2B5EF4-FFF2-40B4-BE49-F238E27FC236}">
              <a16:creationId xmlns:a16="http://schemas.microsoft.com/office/drawing/2014/main" id="{25C5C772-BF53-DD45-A108-4B3888406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4095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126</xdr:row>
      <xdr:rowOff>0</xdr:rowOff>
    </xdr:from>
    <xdr:ext cx="12700" cy="12700"/>
    <xdr:pic>
      <xdr:nvPicPr>
        <xdr:cNvPr id="331" name="Imagen 330">
          <a:extLst>
            <a:ext uri="{FF2B5EF4-FFF2-40B4-BE49-F238E27FC236}">
              <a16:creationId xmlns:a16="http://schemas.microsoft.com/office/drawing/2014/main" id="{01C4799B-C292-3944-AC8A-8B7C9698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4133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126</xdr:row>
      <xdr:rowOff>0</xdr:rowOff>
    </xdr:from>
    <xdr:ext cx="12700" cy="12700"/>
    <xdr:pic>
      <xdr:nvPicPr>
        <xdr:cNvPr id="332" name="Imagen 331">
          <a:extLst>
            <a:ext uri="{FF2B5EF4-FFF2-40B4-BE49-F238E27FC236}">
              <a16:creationId xmlns:a16="http://schemas.microsoft.com/office/drawing/2014/main" id="{6F9CF612-2EBB-FA4D-B750-705FFFA1F1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41719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126</xdr:row>
      <xdr:rowOff>0</xdr:rowOff>
    </xdr:from>
    <xdr:ext cx="12700" cy="12700"/>
    <xdr:pic>
      <xdr:nvPicPr>
        <xdr:cNvPr id="333" name="Imagen 332">
          <a:extLst>
            <a:ext uri="{FF2B5EF4-FFF2-40B4-BE49-F238E27FC236}">
              <a16:creationId xmlns:a16="http://schemas.microsoft.com/office/drawing/2014/main" id="{4D1A1844-4016-5443-A53A-275E6134F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42100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126</xdr:row>
      <xdr:rowOff>0</xdr:rowOff>
    </xdr:from>
    <xdr:ext cx="12700" cy="12700"/>
    <xdr:pic>
      <xdr:nvPicPr>
        <xdr:cNvPr id="334" name="Imagen 333">
          <a:extLst>
            <a:ext uri="{FF2B5EF4-FFF2-40B4-BE49-F238E27FC236}">
              <a16:creationId xmlns:a16="http://schemas.microsoft.com/office/drawing/2014/main" id="{93E31518-7728-7C4B-8F5D-6C428A70A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4248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126</xdr:row>
      <xdr:rowOff>0</xdr:rowOff>
    </xdr:from>
    <xdr:ext cx="12700" cy="12700"/>
    <xdr:pic>
      <xdr:nvPicPr>
        <xdr:cNvPr id="335" name="Imagen 334">
          <a:extLst>
            <a:ext uri="{FF2B5EF4-FFF2-40B4-BE49-F238E27FC236}">
              <a16:creationId xmlns:a16="http://schemas.microsoft.com/office/drawing/2014/main" id="{CBA2B6CE-7DFA-7342-9682-5A8D55913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4286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126</xdr:row>
      <xdr:rowOff>0</xdr:rowOff>
    </xdr:from>
    <xdr:ext cx="12700" cy="12700"/>
    <xdr:pic>
      <xdr:nvPicPr>
        <xdr:cNvPr id="336" name="Imagen 335">
          <a:extLst>
            <a:ext uri="{FF2B5EF4-FFF2-40B4-BE49-F238E27FC236}">
              <a16:creationId xmlns:a16="http://schemas.microsoft.com/office/drawing/2014/main" id="{EBAF4AC9-1BF9-594E-A6C9-F051F901F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4324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126</xdr:row>
      <xdr:rowOff>0</xdr:rowOff>
    </xdr:from>
    <xdr:ext cx="12700" cy="12700"/>
    <xdr:pic>
      <xdr:nvPicPr>
        <xdr:cNvPr id="337" name="Imagen 336">
          <a:extLst>
            <a:ext uri="{FF2B5EF4-FFF2-40B4-BE49-F238E27FC236}">
              <a16:creationId xmlns:a16="http://schemas.microsoft.com/office/drawing/2014/main" id="{BE701E44-B4C6-E848-9FD8-63A5816E3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4362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126</xdr:row>
      <xdr:rowOff>0</xdr:rowOff>
    </xdr:from>
    <xdr:ext cx="12700" cy="12700"/>
    <xdr:pic>
      <xdr:nvPicPr>
        <xdr:cNvPr id="338" name="Imagen 337">
          <a:extLst>
            <a:ext uri="{FF2B5EF4-FFF2-40B4-BE49-F238E27FC236}">
              <a16:creationId xmlns:a16="http://schemas.microsoft.com/office/drawing/2014/main" id="{76499E2F-B437-D142-9C61-31F11FFD5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4400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126</xdr:row>
      <xdr:rowOff>0</xdr:rowOff>
    </xdr:from>
    <xdr:ext cx="12700" cy="12700"/>
    <xdr:pic>
      <xdr:nvPicPr>
        <xdr:cNvPr id="339" name="Imagen 338">
          <a:extLst>
            <a:ext uri="{FF2B5EF4-FFF2-40B4-BE49-F238E27FC236}">
              <a16:creationId xmlns:a16="http://schemas.microsoft.com/office/drawing/2014/main" id="{651D8CBE-E4C7-0045-8DB3-D33702AC9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4438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126</xdr:row>
      <xdr:rowOff>0</xdr:rowOff>
    </xdr:from>
    <xdr:ext cx="12700" cy="12700"/>
    <xdr:pic>
      <xdr:nvPicPr>
        <xdr:cNvPr id="340" name="Imagen 339">
          <a:extLst>
            <a:ext uri="{FF2B5EF4-FFF2-40B4-BE49-F238E27FC236}">
              <a16:creationId xmlns:a16="http://schemas.microsoft.com/office/drawing/2014/main" id="{56767666-E775-AF4C-B9BC-B88FA0CB4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4476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126</xdr:row>
      <xdr:rowOff>0</xdr:rowOff>
    </xdr:from>
    <xdr:ext cx="12700" cy="12700"/>
    <xdr:pic>
      <xdr:nvPicPr>
        <xdr:cNvPr id="341" name="Imagen 340">
          <a:extLst>
            <a:ext uri="{FF2B5EF4-FFF2-40B4-BE49-F238E27FC236}">
              <a16:creationId xmlns:a16="http://schemas.microsoft.com/office/drawing/2014/main" id="{8683C323-F124-9C4E-9816-0A38494C4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4514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126</xdr:row>
      <xdr:rowOff>0</xdr:rowOff>
    </xdr:from>
    <xdr:ext cx="12700" cy="12700"/>
    <xdr:pic>
      <xdr:nvPicPr>
        <xdr:cNvPr id="342" name="Imagen 341">
          <a:extLst>
            <a:ext uri="{FF2B5EF4-FFF2-40B4-BE49-F238E27FC236}">
              <a16:creationId xmlns:a16="http://schemas.microsoft.com/office/drawing/2014/main" id="{642077F5-672E-9B4B-8A51-35A0DEDB7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45529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</xdr:row>
      <xdr:rowOff>0</xdr:rowOff>
    </xdr:from>
    <xdr:ext cx="12700" cy="12700"/>
    <xdr:pic>
      <xdr:nvPicPr>
        <xdr:cNvPr id="343" name="Imagen 342">
          <a:extLst>
            <a:ext uri="{FF2B5EF4-FFF2-40B4-BE49-F238E27FC236}">
              <a16:creationId xmlns:a16="http://schemas.microsoft.com/office/drawing/2014/main" id="{88A89A94-F6B2-384C-A409-4F1A88890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57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</xdr:row>
      <xdr:rowOff>0</xdr:rowOff>
    </xdr:from>
    <xdr:ext cx="12700" cy="12700"/>
    <xdr:pic>
      <xdr:nvPicPr>
        <xdr:cNvPr id="344" name="Imagen 343">
          <a:extLst>
            <a:ext uri="{FF2B5EF4-FFF2-40B4-BE49-F238E27FC236}">
              <a16:creationId xmlns:a16="http://schemas.microsoft.com/office/drawing/2014/main" id="{F44E3C24-927D-3845-A845-473D77F7B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57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</xdr:row>
      <xdr:rowOff>0</xdr:rowOff>
    </xdr:from>
    <xdr:ext cx="12700" cy="12700"/>
    <xdr:pic>
      <xdr:nvPicPr>
        <xdr:cNvPr id="345" name="Imagen 344">
          <a:extLst>
            <a:ext uri="{FF2B5EF4-FFF2-40B4-BE49-F238E27FC236}">
              <a16:creationId xmlns:a16="http://schemas.microsoft.com/office/drawing/2014/main" id="{0E83B442-3EFA-F24A-A0CB-44BC0E3DA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57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15</xdr:row>
      <xdr:rowOff>0</xdr:rowOff>
    </xdr:from>
    <xdr:ext cx="12700" cy="12700"/>
    <xdr:pic>
      <xdr:nvPicPr>
        <xdr:cNvPr id="346" name="Imagen 345">
          <a:extLst>
            <a:ext uri="{FF2B5EF4-FFF2-40B4-BE49-F238E27FC236}">
              <a16:creationId xmlns:a16="http://schemas.microsoft.com/office/drawing/2014/main" id="{0C02CEF9-7913-A54C-A15D-A0BEC8AC4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57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18</xdr:row>
      <xdr:rowOff>0</xdr:rowOff>
    </xdr:from>
    <xdr:ext cx="12700" cy="12700"/>
    <xdr:pic>
      <xdr:nvPicPr>
        <xdr:cNvPr id="347" name="Imagen 346">
          <a:extLst>
            <a:ext uri="{FF2B5EF4-FFF2-40B4-BE49-F238E27FC236}">
              <a16:creationId xmlns:a16="http://schemas.microsoft.com/office/drawing/2014/main" id="{490FD6AE-84F1-5B48-AF56-1F6E4A3A7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57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21</xdr:row>
      <xdr:rowOff>0</xdr:rowOff>
    </xdr:from>
    <xdr:ext cx="12700" cy="12700"/>
    <xdr:pic>
      <xdr:nvPicPr>
        <xdr:cNvPr id="348" name="Imagen 347">
          <a:extLst>
            <a:ext uri="{FF2B5EF4-FFF2-40B4-BE49-F238E27FC236}">
              <a16:creationId xmlns:a16="http://schemas.microsoft.com/office/drawing/2014/main" id="{90E1A88E-4544-0342-8527-2FC5A532C1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57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24</xdr:row>
      <xdr:rowOff>0</xdr:rowOff>
    </xdr:from>
    <xdr:ext cx="12700" cy="12700"/>
    <xdr:pic>
      <xdr:nvPicPr>
        <xdr:cNvPr id="349" name="Imagen 348">
          <a:extLst>
            <a:ext uri="{FF2B5EF4-FFF2-40B4-BE49-F238E27FC236}">
              <a16:creationId xmlns:a16="http://schemas.microsoft.com/office/drawing/2014/main" id="{E85D6420-85E3-764C-B25A-A8359087C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57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27</xdr:row>
      <xdr:rowOff>0</xdr:rowOff>
    </xdr:from>
    <xdr:ext cx="12700" cy="12700"/>
    <xdr:pic>
      <xdr:nvPicPr>
        <xdr:cNvPr id="350" name="Imagen 349">
          <a:extLst>
            <a:ext uri="{FF2B5EF4-FFF2-40B4-BE49-F238E27FC236}">
              <a16:creationId xmlns:a16="http://schemas.microsoft.com/office/drawing/2014/main" id="{5514C3EE-030E-4B43-B6C8-0A3934E21F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57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30</xdr:row>
      <xdr:rowOff>0</xdr:rowOff>
    </xdr:from>
    <xdr:ext cx="12700" cy="12700"/>
    <xdr:pic>
      <xdr:nvPicPr>
        <xdr:cNvPr id="351" name="Imagen 350">
          <a:extLst>
            <a:ext uri="{FF2B5EF4-FFF2-40B4-BE49-F238E27FC236}">
              <a16:creationId xmlns:a16="http://schemas.microsoft.com/office/drawing/2014/main" id="{0C935116-6C7A-544B-96F4-ABC037E2E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57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33</xdr:row>
      <xdr:rowOff>0</xdr:rowOff>
    </xdr:from>
    <xdr:ext cx="12700" cy="12700"/>
    <xdr:pic>
      <xdr:nvPicPr>
        <xdr:cNvPr id="352" name="Imagen 351">
          <a:extLst>
            <a:ext uri="{FF2B5EF4-FFF2-40B4-BE49-F238E27FC236}">
              <a16:creationId xmlns:a16="http://schemas.microsoft.com/office/drawing/2014/main" id="{9936B4E5-26EE-5E47-BB1B-5BFE43572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57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36</xdr:row>
      <xdr:rowOff>0</xdr:rowOff>
    </xdr:from>
    <xdr:ext cx="12700" cy="12700"/>
    <xdr:pic>
      <xdr:nvPicPr>
        <xdr:cNvPr id="353" name="Imagen 352">
          <a:extLst>
            <a:ext uri="{FF2B5EF4-FFF2-40B4-BE49-F238E27FC236}">
              <a16:creationId xmlns:a16="http://schemas.microsoft.com/office/drawing/2014/main" id="{368DFC0E-1316-8149-BDF4-58849C84F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57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39</xdr:row>
      <xdr:rowOff>0</xdr:rowOff>
    </xdr:from>
    <xdr:ext cx="12700" cy="12700"/>
    <xdr:pic>
      <xdr:nvPicPr>
        <xdr:cNvPr id="354" name="Imagen 353">
          <a:extLst>
            <a:ext uri="{FF2B5EF4-FFF2-40B4-BE49-F238E27FC236}">
              <a16:creationId xmlns:a16="http://schemas.microsoft.com/office/drawing/2014/main" id="{359A6E36-F13F-6E4A-A642-7CDDE1D39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57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42</xdr:row>
      <xdr:rowOff>0</xdr:rowOff>
    </xdr:from>
    <xdr:ext cx="12700" cy="12700"/>
    <xdr:pic>
      <xdr:nvPicPr>
        <xdr:cNvPr id="355" name="Imagen 354">
          <a:extLst>
            <a:ext uri="{FF2B5EF4-FFF2-40B4-BE49-F238E27FC236}">
              <a16:creationId xmlns:a16="http://schemas.microsoft.com/office/drawing/2014/main" id="{EF11A1D4-3045-704D-92D6-2EA41438F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57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45</xdr:row>
      <xdr:rowOff>0</xdr:rowOff>
    </xdr:from>
    <xdr:ext cx="12700" cy="12700"/>
    <xdr:pic>
      <xdr:nvPicPr>
        <xdr:cNvPr id="356" name="Imagen 355">
          <a:extLst>
            <a:ext uri="{FF2B5EF4-FFF2-40B4-BE49-F238E27FC236}">
              <a16:creationId xmlns:a16="http://schemas.microsoft.com/office/drawing/2014/main" id="{E315B3EC-7ADB-0E40-9133-DC8DC1269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57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48</xdr:row>
      <xdr:rowOff>0</xdr:rowOff>
    </xdr:from>
    <xdr:ext cx="12700" cy="12700"/>
    <xdr:pic>
      <xdr:nvPicPr>
        <xdr:cNvPr id="357" name="Imagen 356">
          <a:extLst>
            <a:ext uri="{FF2B5EF4-FFF2-40B4-BE49-F238E27FC236}">
              <a16:creationId xmlns:a16="http://schemas.microsoft.com/office/drawing/2014/main" id="{606D9FCD-84BE-6E47-A5A0-83E482048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57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51</xdr:row>
      <xdr:rowOff>0</xdr:rowOff>
    </xdr:from>
    <xdr:ext cx="12700" cy="12700"/>
    <xdr:pic>
      <xdr:nvPicPr>
        <xdr:cNvPr id="358" name="Imagen 357">
          <a:extLst>
            <a:ext uri="{FF2B5EF4-FFF2-40B4-BE49-F238E27FC236}">
              <a16:creationId xmlns:a16="http://schemas.microsoft.com/office/drawing/2014/main" id="{19FD633F-5725-644B-B92F-DECD954A5C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57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54</xdr:row>
      <xdr:rowOff>0</xdr:rowOff>
    </xdr:from>
    <xdr:ext cx="12700" cy="12700"/>
    <xdr:pic>
      <xdr:nvPicPr>
        <xdr:cNvPr id="359" name="Imagen 358">
          <a:extLst>
            <a:ext uri="{FF2B5EF4-FFF2-40B4-BE49-F238E27FC236}">
              <a16:creationId xmlns:a16="http://schemas.microsoft.com/office/drawing/2014/main" id="{59920C35-5306-E147-ACF6-355F73D23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57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57</xdr:row>
      <xdr:rowOff>0</xdr:rowOff>
    </xdr:from>
    <xdr:ext cx="12700" cy="12700"/>
    <xdr:pic>
      <xdr:nvPicPr>
        <xdr:cNvPr id="360" name="Imagen 359">
          <a:extLst>
            <a:ext uri="{FF2B5EF4-FFF2-40B4-BE49-F238E27FC236}">
              <a16:creationId xmlns:a16="http://schemas.microsoft.com/office/drawing/2014/main" id="{EAC55A7A-4065-A74B-AE58-2B0B3FEAD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57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60</xdr:row>
      <xdr:rowOff>0</xdr:rowOff>
    </xdr:from>
    <xdr:ext cx="12700" cy="12700"/>
    <xdr:pic>
      <xdr:nvPicPr>
        <xdr:cNvPr id="361" name="Imagen 360">
          <a:extLst>
            <a:ext uri="{FF2B5EF4-FFF2-40B4-BE49-F238E27FC236}">
              <a16:creationId xmlns:a16="http://schemas.microsoft.com/office/drawing/2014/main" id="{D9F69E17-E13C-F742-ABDD-E1A35FE64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57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63</xdr:row>
      <xdr:rowOff>0</xdr:rowOff>
    </xdr:from>
    <xdr:ext cx="12700" cy="12700"/>
    <xdr:pic>
      <xdr:nvPicPr>
        <xdr:cNvPr id="362" name="Imagen 361">
          <a:extLst>
            <a:ext uri="{FF2B5EF4-FFF2-40B4-BE49-F238E27FC236}">
              <a16:creationId xmlns:a16="http://schemas.microsoft.com/office/drawing/2014/main" id="{EBB5557E-C455-E84A-B5C6-DA7D6A959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57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66</xdr:row>
      <xdr:rowOff>0</xdr:rowOff>
    </xdr:from>
    <xdr:ext cx="12700" cy="12700"/>
    <xdr:pic>
      <xdr:nvPicPr>
        <xdr:cNvPr id="363" name="Imagen 362">
          <a:extLst>
            <a:ext uri="{FF2B5EF4-FFF2-40B4-BE49-F238E27FC236}">
              <a16:creationId xmlns:a16="http://schemas.microsoft.com/office/drawing/2014/main" id="{0CC6A211-EEEC-6E46-B9B2-AEBBC0453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57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69</xdr:row>
      <xdr:rowOff>0</xdr:rowOff>
    </xdr:from>
    <xdr:ext cx="12700" cy="12700"/>
    <xdr:pic>
      <xdr:nvPicPr>
        <xdr:cNvPr id="364" name="Imagen 363">
          <a:extLst>
            <a:ext uri="{FF2B5EF4-FFF2-40B4-BE49-F238E27FC236}">
              <a16:creationId xmlns:a16="http://schemas.microsoft.com/office/drawing/2014/main" id="{A917BC85-F1EA-0C46-92AF-0DBAF1F41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57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72</xdr:row>
      <xdr:rowOff>0</xdr:rowOff>
    </xdr:from>
    <xdr:ext cx="12700" cy="12700"/>
    <xdr:pic>
      <xdr:nvPicPr>
        <xdr:cNvPr id="365" name="Imagen 364">
          <a:extLst>
            <a:ext uri="{FF2B5EF4-FFF2-40B4-BE49-F238E27FC236}">
              <a16:creationId xmlns:a16="http://schemas.microsoft.com/office/drawing/2014/main" id="{E981BF49-EA79-FB4A-8C40-416EF6DE7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57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78</xdr:row>
      <xdr:rowOff>0</xdr:rowOff>
    </xdr:from>
    <xdr:ext cx="12700" cy="12700"/>
    <xdr:pic>
      <xdr:nvPicPr>
        <xdr:cNvPr id="366" name="Imagen 365">
          <a:extLst>
            <a:ext uri="{FF2B5EF4-FFF2-40B4-BE49-F238E27FC236}">
              <a16:creationId xmlns:a16="http://schemas.microsoft.com/office/drawing/2014/main" id="{42025A29-312B-714D-84A3-9034261E7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428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81</xdr:row>
      <xdr:rowOff>0</xdr:rowOff>
    </xdr:from>
    <xdr:ext cx="12700" cy="12700"/>
    <xdr:pic>
      <xdr:nvPicPr>
        <xdr:cNvPr id="367" name="Imagen 366">
          <a:extLst>
            <a:ext uri="{FF2B5EF4-FFF2-40B4-BE49-F238E27FC236}">
              <a16:creationId xmlns:a16="http://schemas.microsoft.com/office/drawing/2014/main" id="{15B302B6-9ACF-F14E-8C19-A3C760CF1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428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84</xdr:row>
      <xdr:rowOff>0</xdr:rowOff>
    </xdr:from>
    <xdr:ext cx="12700" cy="12700"/>
    <xdr:pic>
      <xdr:nvPicPr>
        <xdr:cNvPr id="368" name="Imagen 367">
          <a:extLst>
            <a:ext uri="{FF2B5EF4-FFF2-40B4-BE49-F238E27FC236}">
              <a16:creationId xmlns:a16="http://schemas.microsoft.com/office/drawing/2014/main" id="{EA37D840-0520-9042-BE5B-9C0E4D0EF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428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93</xdr:row>
      <xdr:rowOff>0</xdr:rowOff>
    </xdr:from>
    <xdr:ext cx="12700" cy="12700"/>
    <xdr:pic>
      <xdr:nvPicPr>
        <xdr:cNvPr id="369" name="Imagen 368">
          <a:extLst>
            <a:ext uri="{FF2B5EF4-FFF2-40B4-BE49-F238E27FC236}">
              <a16:creationId xmlns:a16="http://schemas.microsoft.com/office/drawing/2014/main" id="{07D4DCD7-4387-354C-A6C3-4C3178A48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714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96</xdr:row>
      <xdr:rowOff>0</xdr:rowOff>
    </xdr:from>
    <xdr:ext cx="12700" cy="12700"/>
    <xdr:pic>
      <xdr:nvPicPr>
        <xdr:cNvPr id="370" name="Imagen 369">
          <a:extLst>
            <a:ext uri="{FF2B5EF4-FFF2-40B4-BE49-F238E27FC236}">
              <a16:creationId xmlns:a16="http://schemas.microsoft.com/office/drawing/2014/main" id="{C1BBB188-E13C-FB4F-9536-38A1C4133B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714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102</xdr:row>
      <xdr:rowOff>0</xdr:rowOff>
    </xdr:from>
    <xdr:ext cx="12700" cy="12700"/>
    <xdr:pic>
      <xdr:nvPicPr>
        <xdr:cNvPr id="371" name="Imagen 370">
          <a:extLst>
            <a:ext uri="{FF2B5EF4-FFF2-40B4-BE49-F238E27FC236}">
              <a16:creationId xmlns:a16="http://schemas.microsoft.com/office/drawing/2014/main" id="{1A36DD6A-79E4-C84F-8160-F574D2AC0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8859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105</xdr:row>
      <xdr:rowOff>0</xdr:rowOff>
    </xdr:from>
    <xdr:ext cx="12700" cy="12700"/>
    <xdr:pic>
      <xdr:nvPicPr>
        <xdr:cNvPr id="372" name="Imagen 371">
          <a:extLst>
            <a:ext uri="{FF2B5EF4-FFF2-40B4-BE49-F238E27FC236}">
              <a16:creationId xmlns:a16="http://schemas.microsoft.com/office/drawing/2014/main" id="{01C2414D-CF7D-854D-A76F-1A73239933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8859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108</xdr:row>
      <xdr:rowOff>0</xdr:rowOff>
    </xdr:from>
    <xdr:ext cx="12700" cy="12700"/>
    <xdr:pic>
      <xdr:nvPicPr>
        <xdr:cNvPr id="373" name="Imagen 372">
          <a:extLst>
            <a:ext uri="{FF2B5EF4-FFF2-40B4-BE49-F238E27FC236}">
              <a16:creationId xmlns:a16="http://schemas.microsoft.com/office/drawing/2014/main" id="{B491FAC6-FA02-5B41-A565-B6DA1E785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8859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114</xdr:row>
      <xdr:rowOff>0</xdr:rowOff>
    </xdr:from>
    <xdr:ext cx="12700" cy="12700"/>
    <xdr:pic>
      <xdr:nvPicPr>
        <xdr:cNvPr id="374" name="Imagen 373">
          <a:extLst>
            <a:ext uri="{FF2B5EF4-FFF2-40B4-BE49-F238E27FC236}">
              <a16:creationId xmlns:a16="http://schemas.microsoft.com/office/drawing/2014/main" id="{082D522D-F9F7-C24A-A9E1-32FE79BA12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2114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117</xdr:row>
      <xdr:rowOff>0</xdr:rowOff>
    </xdr:from>
    <xdr:ext cx="12700" cy="12700"/>
    <xdr:pic>
      <xdr:nvPicPr>
        <xdr:cNvPr id="375" name="Imagen 374">
          <a:extLst>
            <a:ext uri="{FF2B5EF4-FFF2-40B4-BE49-F238E27FC236}">
              <a16:creationId xmlns:a16="http://schemas.microsoft.com/office/drawing/2014/main" id="{3C0AADA9-E94A-794F-B3AA-752B39ECDF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2114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120</xdr:row>
      <xdr:rowOff>0</xdr:rowOff>
    </xdr:from>
    <xdr:ext cx="12700" cy="12700"/>
    <xdr:pic>
      <xdr:nvPicPr>
        <xdr:cNvPr id="376" name="Imagen 375">
          <a:extLst>
            <a:ext uri="{FF2B5EF4-FFF2-40B4-BE49-F238E27FC236}">
              <a16:creationId xmlns:a16="http://schemas.microsoft.com/office/drawing/2014/main" id="{E5C0348A-CB3E-2648-BA8E-127E166D24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2114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682200</xdr:colOff>
      <xdr:row>9</xdr:row>
      <xdr:rowOff>106780</xdr:rowOff>
    </xdr:from>
    <xdr:to>
      <xdr:col>0</xdr:col>
      <xdr:colOff>1145880</xdr:colOff>
      <xdr:row>9</xdr:row>
      <xdr:rowOff>131620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48C26E0B-7DD6-6649-9654-059AD20192B4}"/>
                </a:ext>
              </a:extLst>
            </xdr14:cNvPr>
            <xdr14:cNvContentPartPr/>
          </xdr14:nvContentPartPr>
          <xdr14:nvPr macro=""/>
          <xdr14:xfrm>
            <a:off x="682200" y="2227680"/>
            <a:ext cx="463680" cy="2484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48C26E0B-7DD6-6649-9654-059AD20192B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73200" y="2218680"/>
              <a:ext cx="481320" cy="4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659160</xdr:colOff>
      <xdr:row>7</xdr:row>
      <xdr:rowOff>125700</xdr:rowOff>
    </xdr:from>
    <xdr:to>
      <xdr:col>0</xdr:col>
      <xdr:colOff>1107720</xdr:colOff>
      <xdr:row>8</xdr:row>
      <xdr:rowOff>133160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D4D986EC-A798-F34F-9566-6B00D4EACD1F}"/>
                </a:ext>
              </a:extLst>
            </xdr14:cNvPr>
            <xdr14:cNvContentPartPr/>
          </xdr14:nvContentPartPr>
          <xdr14:nvPr macro=""/>
          <xdr14:xfrm>
            <a:off x="659160" y="1764000"/>
            <a:ext cx="448560" cy="248760"/>
          </xdr14:xfrm>
        </xdr:contentPart>
      </mc:Choice>
      <mc:Fallback xmlns=""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D4D986EC-A798-F34F-9566-6B00D4EACD1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0520" y="1755347"/>
              <a:ext cx="466200" cy="2664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353740</xdr:colOff>
      <xdr:row>3</xdr:row>
      <xdr:rowOff>11620</xdr:rowOff>
    </xdr:from>
    <xdr:to>
      <xdr:col>1</xdr:col>
      <xdr:colOff>640660</xdr:colOff>
      <xdr:row>6</xdr:row>
      <xdr:rowOff>170080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42AD6723-386B-7E45-8629-0806054036F5}"/>
                </a:ext>
              </a:extLst>
            </xdr14:cNvPr>
            <xdr14:cNvContentPartPr/>
          </xdr14:nvContentPartPr>
          <xdr14:nvPr macro=""/>
          <xdr14:xfrm>
            <a:off x="1560240" y="684720"/>
            <a:ext cx="286920" cy="882360"/>
          </xdr14:xfrm>
        </xdr:contentPart>
      </mc:Choice>
      <mc:Fallback xmlns=""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42AD6723-386B-7E45-8629-0806054036F5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551600" y="675720"/>
              <a:ext cx="304560" cy="90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367780</xdr:colOff>
      <xdr:row>4</xdr:row>
      <xdr:rowOff>142560</xdr:rowOff>
    </xdr:from>
    <xdr:to>
      <xdr:col>1</xdr:col>
      <xdr:colOff>579820</xdr:colOff>
      <xdr:row>4</xdr:row>
      <xdr:rowOff>142920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F7529B88-B07F-3E4D-A73D-00CE5ED5F282}"/>
                </a:ext>
              </a:extLst>
            </xdr14:cNvPr>
            <xdr14:cNvContentPartPr/>
          </xdr14:nvContentPartPr>
          <xdr14:nvPr macro=""/>
          <xdr14:xfrm>
            <a:off x="1574280" y="1056960"/>
            <a:ext cx="212040" cy="360"/>
          </xdr14:xfrm>
        </xdr:contentPart>
      </mc:Choice>
      <mc:Fallback xmlns="">
        <xdr:pic>
          <xdr:nvPicPr>
            <xdr:cNvPr id="13" name="Entrada de lápiz 12">
              <a:extLst>
                <a:ext uri="{FF2B5EF4-FFF2-40B4-BE49-F238E27FC236}">
                  <a16:creationId xmlns:a16="http://schemas.microsoft.com/office/drawing/2014/main" id="{F7529B88-B07F-3E4D-A73D-00CE5ED5F282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565640" y="1047960"/>
              <a:ext cx="22968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382180</xdr:colOff>
      <xdr:row>3</xdr:row>
      <xdr:rowOff>135460</xdr:rowOff>
    </xdr:from>
    <xdr:to>
      <xdr:col>1</xdr:col>
      <xdr:colOff>590260</xdr:colOff>
      <xdr:row>3</xdr:row>
      <xdr:rowOff>139060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DEB2D18F-4FEE-0F49-9564-1802AEAE2C1B}"/>
                </a:ext>
              </a:extLst>
            </xdr14:cNvPr>
            <xdr14:cNvContentPartPr/>
          </xdr14:nvContentPartPr>
          <xdr14:nvPr macro=""/>
          <xdr14:xfrm>
            <a:off x="1588680" y="808560"/>
            <a:ext cx="208080" cy="3600"/>
          </xdr14:xfrm>
        </xdr:contentPart>
      </mc:Choice>
      <mc:Fallback xmlns=""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DEB2D18F-4FEE-0F49-9564-1802AEAE2C1B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580040" y="799560"/>
              <a:ext cx="22572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633240</xdr:colOff>
      <xdr:row>10</xdr:row>
      <xdr:rowOff>133320</xdr:rowOff>
    </xdr:from>
    <xdr:to>
      <xdr:col>0</xdr:col>
      <xdr:colOff>1107000</xdr:colOff>
      <xdr:row>10</xdr:row>
      <xdr:rowOff>141240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EAB29C47-28C6-DD46-8AEA-CC3A770FD60D}"/>
                </a:ext>
              </a:extLst>
            </xdr14:cNvPr>
            <xdr14:cNvContentPartPr/>
          </xdr14:nvContentPartPr>
          <xdr14:nvPr macro=""/>
          <xdr14:xfrm>
            <a:off x="633240" y="2495520"/>
            <a:ext cx="473760" cy="7920"/>
          </xdr14:xfrm>
        </xdr:contentPart>
      </mc:Choice>
      <mc:Fallback xmlns="">
        <xdr:pic>
          <xdr:nvPicPr>
            <xdr:cNvPr id="15" name="Entrada de lápiz 14">
              <a:extLst>
                <a:ext uri="{FF2B5EF4-FFF2-40B4-BE49-F238E27FC236}">
                  <a16:creationId xmlns:a16="http://schemas.microsoft.com/office/drawing/2014/main" id="{EAB29C47-28C6-DD46-8AEA-CC3A770FD60D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624600" y="2486880"/>
              <a:ext cx="491400" cy="2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633240</xdr:colOff>
      <xdr:row>1</xdr:row>
      <xdr:rowOff>205860</xdr:rowOff>
    </xdr:from>
    <xdr:to>
      <xdr:col>0</xdr:col>
      <xdr:colOff>1076400</xdr:colOff>
      <xdr:row>10</xdr:row>
      <xdr:rowOff>141600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8" name="Entrada de lápiz 17">
              <a:extLst>
                <a:ext uri="{FF2B5EF4-FFF2-40B4-BE49-F238E27FC236}">
                  <a16:creationId xmlns:a16="http://schemas.microsoft.com/office/drawing/2014/main" id="{8E0D02C7-1779-D94B-B1DC-499E82F381C0}"/>
                </a:ext>
              </a:extLst>
            </xdr14:cNvPr>
            <xdr14:cNvContentPartPr/>
          </xdr14:nvContentPartPr>
          <xdr14:nvPr macro=""/>
          <xdr14:xfrm>
            <a:off x="633240" y="396360"/>
            <a:ext cx="443160" cy="2107440"/>
          </xdr14:xfrm>
        </xdr:contentPart>
      </mc:Choice>
      <mc:Fallback xmlns="">
        <xdr:pic>
          <xdr:nvPicPr>
            <xdr:cNvPr id="18" name="Entrada de lápiz 17">
              <a:extLst>
                <a:ext uri="{FF2B5EF4-FFF2-40B4-BE49-F238E27FC236}">
                  <a16:creationId xmlns:a16="http://schemas.microsoft.com/office/drawing/2014/main" id="{8E0D02C7-1779-D94B-B1DC-499E82F381C0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624593" y="387360"/>
              <a:ext cx="460814" cy="21250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21T02:16:39.1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69 24575,'9'0'0,"-1"0"0,1 0 0,0 0 0,0 0 0,1 0 0,-1 0 0,5 0 0,1 0 0,11 0 0,1 0 0,0 0 0,5 0 0,-5-5 0,6 4 0,-6-4 0,-1 5 0,-6 0 0,0-5 0,0 4 0,1-4 0,-6 5 0,-1 0 0,-5 0 0,0 0 0,0 0 0,5 0 0,-4 0 0,4 0 0,-5 0 0,1 0 0,3 0 0,-2 0 0,8 0 0,-9 0 0,9 0 0,-9-4 0,9 3 0,-9-3 0,9 4 0,-8 0 0,7-4 0,-7 2 0,3-2 0,0 4 0,-4 0 0,9 0 0,-9-4 0,4 3 0,-5-3 0,5 4 0,-3 0 0,7 0 0,-7 0 0,8 0 0,-9-4 0,4 3 0,0-4 0,-4 5 0,4 0 0,0 0 0,0 0 0,2 0 0,-3 0 0,1 0 0,-4 0 0,4 0 0,-5 0 0,5 0 0,-4 0 0,4 0 0,-5 0 0,1 0 0,-1 0 0,0 0 0,0 0 0,0 0 0,0-4 0,0 3 0,0-3 0,0 4 0,-1 0 0,1 0 0,-1 0 0,1 0 0,0 0 0,0 0 0,0 0 0,0 0 0,0 0 0,0 0 0,0 0 0,0 0 0,0 0 0,-1 0 0,0 0 0,1 0 0,-1 0 0,-11 0 0,1 0 0,-7 0 0,5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21T02:16:42.2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43 690 24575,'13'0'0,"2"0"0,5 0 0,0 0 0,0 0 0,6 0 0,8 0 0,0 0 0,6 0 0,0 0 0,-5 0 0,-1 0 0,-3 0 0,-9 0 0,4 0 0,-11 0 0,4 0 0,-9 0 0,4 0 0,0 0 0,-4 0 0,4 0 0,-5 0 0,0 0 0,1 0 0,-1 0 0,0 0 0,0 0 0,0 0 0,0 0 0,0 0 0,0 0 0,0 0 0,0 0 0,0 0 0,0 0 0,0 0 0,0 0 0,0 0 0,0 0 0,0 0 0,0 0 0,0 0 0,0 0 0,0 0 0,5 0 0,-3 0 0,3 0 0,-5 0 0,5 0 0,-4 0 0,4 0 0,-5 0 0,5 0 0,-4 0 0,4 0 0,-5 0 0,0 0 0,0 0 0,1 0 0,-1 0 0,0 0 0,0 0 0,0 0 0,0 0 0,0 0 0,0 0 0,0 0 0,0 0 0,0 0 0,0 0 0,0 0 0,-1 0 0,1 0 0,0 0 0,-1 0 0,1 0 0,-1 0 0,1 0 0,-1 0 0,1 0 0,-1 0 0,0 0 0,1 0 0,-1 0 0,1 0 0,-1 0 0,1 0 0,-1 0 0,0 0 0,1 0 0,-1 0 0,0 0 0,1 0 0,-1 0 0,0 0 0,-3 0 0,-1 0 0</inkml:trace>
  <inkml:trace contextRef="#ctx0" brushRef="#br0" timeOffset="2734">1 20 24575,'18'0'0,"6"0"0,-3 0 0,18 0 0,-16 0 0,22 0 0,-16 0 0,10 0 0,-6 0 0,0 0 0,7 0 0,-11 0 0,9 0 0,-10 0 0,-1 0 0,-1 0 0,-11 0 0,4 0 0,-4 0 0,0 0 0,-1 0 0,0 0 0,-4 0 0,4 0 0,0 0 0,-4 0 0,4 0 0,0 0 0,-3 0 0,7 0 0,-7 0 0,8 0 0,-9 0 0,9 0 0,-4 0 0,0 0 0,4 0 0,-8 0 0,2 0 0,1 0 0,-3 0 0,3 0 0,0 0 0,-4 0 0,4 0 0,0-4 0,-4 2 0,9-2 0,-9 4 0,9 0 0,-9 0 0,9 0 0,-8 0 0,3 0 0,-5 0 0,0 0 0,0-4 0,0 3 0,0-3 0,0 4 0,0 0 0,0 0 0,0 0 0,-1 0 0,1 0 0,-1 0 0,1 0 0,0 0 0,-1 0 0,1 0 0,0 0 0,-1 0 0,0 0 0,-3 0 0,-2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21T02:16:54.6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24575,'0'14'0,"0"-5"0,0 16 0,0 4 0,0 13 0,0 6 0,0 0 0,0 7 0,0-5 0,0 13 0,0-13 0,0 5 0,0-14 0,0 6 0,0-6 0,0 1 0,0 4 0,0-11 0,0 11 0,0-5 0,0 7 0,0-6 0,5 4 0,-4-12 0,4 5 0,-5-6 0,0 0 0,5 0 0,-3 0 0,2-6 0,-4 5 0,0-11 0,0 11 0,0-5 0,0 0 0,0 5 0,5-5 0,-3 6 0,3 0 0,-5 0 0,0 0 0,0 0 0,4 0 0,-2 0 0,3-5 0,-5 3 0,0-3 0,0-1 0,4 5 0,-2-11 0,3 11 0,-5-5 0,4 6 0,-2 21 0,7-15 0,-7 15 0,2-21 0,1 0 0,-3 0 0,7-6 0,-8 5 0,3-11 0,-4 0 0,0-2 0,4-8 0,-3 2 0,4-4 0,-5 1 0,0-1 0,0 0 0,0 0 0,0 0 0,0 0 0,4 0 0,-4 0 0,4 5 0,-4-4 0,0 9 0,0-9 0,0 4 0,0-4 0,0 3 0,0-11 0,0 1 0,0-11 0,0-1 0,0 0 0,4 5 0,1 0 0,3 4 0,1 0 0,0 0 0,-1 0 0,1 0 0,0 0 0,0 0 0,0 0 0,-1 0 0,1 0 0,0 0 0,0 0 0,0 0 0,0 0 0,0 0 0,0 0 0,0 0 0,0 0 0,0 0 0,0 0 0,0 0 0,0 0 0,0 0 0,0 0 0,5 0 0,-3 0 0,3 0 0,-5 0 0,0 0 0,0 0 0,0 0 0,0 0 0,0 0 0,0 0 0,0 0 0,0 0 0,0 0 0,-1 0 0,1 0 0,0 0 0,0 0 0,0 0 0,0 0 0,0 0 0,0 0 0,0 0 0,0 0 0,0 0 0,0 0 0,0 0 0,0 0 0,0 0 0,0 0 0,0 0 0,0 0 0,1 0 0,4 0 0,-4 0 0,4 0 0,-5 0 0,0 0 0,0 0 0,0 0 0,0 0 0,0 0 0,0 0 0,0 0 0,0 0 0,-1 0 0,1 0 0,-1 0 0,1 0 0,-5-4 0,-4-1 0,-5 0 0,0 1 0,1 4 0</inkml:trace>
  <inkml:trace contextRef="#ctx0" brushRef="#br0" timeOffset="2445">114 1673 24575,'13'0'0,"2"0"0,0 0 0,10 0 0,-9 0 0,16 0 0,-11 0 0,5 0 0,-6 0 0,6 0 0,-4 0 0,4 0 0,-6 0 0,0 0 0,-5 0 0,4 0 0,-9 0 0,4 0 0,-5 0 0,0 0 0,0 0 0,1 0 0,-1 0 0,0 0 0,0 0 0,0 0 0,0 0 0,-5-4 0,4 3 0,-3-3 0,4 4 0,0 0 0,0 0 0,-1 0 0,1 0 0,-1 0 0,1 0 0,-1 0 0,0 0 0,1 0 0,-1 0 0,1 0 0,-1 0 0,1 0 0,-5 0 0,0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21T02:17:02.0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24575,'8'0'0,"12"0"0,-4 0 0,10 0 0,-6 0 0,-5 0 0,4 0 0,-4 0 0,1 0 0,2 0 0,-7 0 0,7 0 0,-7 0 0,3 0 0,-5 0 0,0 0 0,0 0 0,0 0 0,0 0 0,0 0 0,-1 0 0,1 0 0,0 0 0,-1 0 0,1 0 0,0 0 0,0 0 0,0 0 0,0 0 0,0 0 0,-1 0 0,1 0 0,0 0 0,-1 0 0,1 0 0,0 0 0,0 0 0,0 0 0,0 0 0,0 0 0,0 0 0,-1 0 0,2 0 0,-1 0 0,0 0 0,0 0 0,0 0 0,0 0 0,0 0 0,-1 0 0,1 0 0,-1 0 0,0 0 0,1 0 0,-5 0 0,0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21T02:17:04.5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10 24575,'8'0'0,"1"0"0,5 0 0,1 0 0,11 0 0,-5 0 0,5 0 0,0 0 0,-4 0 0,9 0 0,-9 0 0,4 0 0,-6 0 0,0 0 0,-5 0 0,4 0 0,-9 0 0,4 0 0,-5 0 0,0 0 0,1 0 0,-1 0 0,0 0 0,0 0 0,0 0 0,-1 0 0,1 0 0,0 0 0,-1 0 0,1 0 0,-1 0 0,0 0 0,1 0 0,-1 0 0,1 0 0,-1 0 0,0 0 0,-3-4 0,3 3 0,-4-4 0,5 5 0,-1 0 0,1 0 0,-1 0 0,0 0 0,-3 0 0,-2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21T02:17:28.0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1316 1 24575,'-20'0'0,"4"0"0,-22 0 0,-13 0 0,-9 0 0,2 0 0,-10 5 0,23-4 0,-12 4 0,24-1 0,1-3 0,10 4 0,-10-5 0,11 0 0,0 0 0,2 0 0,3 0 0,1 0 0,-4 0 0,8 0 0,-8 0 0,9 0 0,-4 0 0,5 0 0,0 0 0,0 0 0,0 0 0,-1 0 0,2 0 0,-2 0 0,1 0 0,0 0 0,0 0 0,-1 0 0,1 0 0,-5 0 0,4 0 0,-5 0 0,1 0 0,4 0 0,-9 0 0,8 0 0,-3 0 0,5 0 0,0 0 0,-1 0 0,1 0 0,0 0 0,0 0 0,0 0 0,0 0 0,0 0 0,0 0 0,0 0 0,1 0 0,-1 0 0,1 0 0,-1 0 0,0 0 0,0 0 0,0 0 0,0 0 0,0 0 0,0 0 0,-1 0 0,1 0 0,0 0 0,0 0 0,-1 0 0,1 0 0,0 0 0,0 0 0,0 0 0,0 0 0,0 0 0,0 0 0,1 0 0,-1 0 0,1 0 0,-1 0 0,1 0 0,-1 0 0,0 0 0,0 0 0,0 0 0,0 0 0,1 0 0,3 0 0,2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21T02:17:31.6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5853 24575,'0'-24'0,"0"-2"0,0-14 0,0-1 0,0-1 0,0-12 0,0 17 0,0-24 0,0 24 0,0-25 0,0 19 0,0-6 0,0 2 0,0-2 0,0-1 0,0 1 0,0 2 0,0 12 0,0-4 0,0 5 0,0 1 0,0 6 0,0-5 0,0 10 0,0-10 0,0 11 0,0-5 0,0 0 0,0-2 0,0-5 0,0 0 0,0 5 0,0-10 0,0 9 0,0-11 0,0 0 0,0 5 0,0-11 0,0 4 0,0-6 0,5 0 0,-4-1 0,5 1 0,-6 0 0,0 6 0,0 2 0,5 1 0,-4 9 0,5-8 0,-6 11 0,0-1 0,0-4 0,0 11 0,0-5 0,0 0 0,0-11 0,0 7 0,0-10 0,0 12 0,0 1 0,0-5 0,0 5 0,0-1 0,0-4 0,0 11 0,0-5 0,0 5 0,0-5 0,0 10 0,0-9 0,0 9 0,0-4 0,0 5 0,0-4 0,0 8 0,0-3 0,0 5 0,0 0 0,0-14 0,0-1 0,0-19 0,-5 8 0,3 1 0,-3 2 0,5-2 0,0-8 0,0 1 0,0-6 0,0 12 0,0 1 0,0 2 0,0 5 0,0-6 0,0-7 0,0-2 0,0 1 0,0-6 0,0 6 0,0-1 0,0-4 0,0 4 0,0 1 0,0-6 0,0 12 0,0-11 0,0 11 0,0-5 0,0 7 0,0-1 0,0 7 0,0-5 0,0 11 0,0-11 0,0 10 0,0-10 0,0 5 0,0 0 0,0-5 0,0 4 0,0 1 0,0 1 0,0-9 0,0 5 0,0-6 0,0 10 0,0 6 0,0-1 0,0 1 0,0 0 0,0-6 0,0 4 0,0-4 0,0 6 0,0 0 0,0-6 0,0 4 0,0-4 0,0 6 0,0 4 0,0-3 0,0 9 0,0-9 0,0 8 0,0-8 0,0 4 0,0 0 0,0 1 0,0-1 0,0 5 0,0-13 0,0 11 0,0-6 0,0 4 0,0 4 0,0-10 0,0 10 0,0-9 0,0 9 0,0-9 0,0 8 0,0-8 0,0 9 0,0-5 0,0 6 0,0 0 0,0-5 0,0 3 0,0-8 0,0 9 0,0-9 0,4 8 0,-3-8 0,4 9 0,-1-9 0,-3 8 0,4-8 0,-5 9 0,4-13 0,-3 11 0,3-6 0,-4 9 0,0 0 0,4 0 0,-3-1 0,3 1 0,-4 0 0,0 0 0,0-1 0,4 1 0,-3 0 0,3 0 0,-4-1 0,4 1 0,-3 0 0,3 0 0,-4-5 0,0 3 0,4-3 0,-3 5 0,3 0 0,-4-1 0,0 1 0,0 0 0,4 0 0,-3 0 0,3 0 0,-4 0 0,0-1 0,0-4 0,0 4 0,0-4 0,0 0 0,0 3 0,0-8 0,0 9 0,0-9 0,0 8 0,0-3 0,4 0 0,-3 4 0,4-5 0,-5 6 0,0 0 0,0 0 0,0 0 0,0 0 0,0 0 0,0 0 0,0 0 0,0 0 0,0 0 0,0 0 0,0 1 0,0-4 0,0 2 0,0-3 0,0-1 0,0 3 0,0-3 0,0 0 0,4-1 0,-2 0 0,6 0 0,-7 6 0,3 0 0,-4 0 0,4 4 0,-3-3 0,3 11 0,-4-2 0,0 7 0,0 1 0,0 17 0,0-17 0,0 12 0</inkml:trace>
  <inkml:trace contextRef="#ctx0" brushRef="#br0" timeOffset="2259">125 497 24575,'14'0'0,"-4"0"0,8 0 0,3 0 0,-4 0 0,8 0 0,-10 0 0,11 0 0,-5 0 0,11 0 0,-11 0 0,11 0 0,-11 0 0,11 0 0,-11 0 0,5 0 0,-6 0 0,6 0 0,-9 0 0,7 0 0,-8 0 0,4 0 0,-5 0 0,4 0 0,-9 0 0,9 0 0,-9 0 0,4 0 0,0 0 0,-4 0 0,4 0 0,-5 0 0,5 0 0,-3 0 0,3 0 0,0 0 0,-4 0 0,4 0 0,0 0 0,-4 0 0,4 0 0,-5 0 0,0 0 0,5 0 0,-4 0 0,4 0 0,-5 0 0,0 0 0,0 0 0,5 0 0,-3 0 0,3 0 0,-5 0 0,0 0 0,5 0 0,-4 0 0,4 0 0,-1 0 0,-3 0 0,3 0 0,-4 0 0,0 0 0,0 0 0,0 0 0,0 0 0,0 0 0,0 0 0,0 0 0,0 0 0,0 0 0,0 0 0,0 0 0,0 0 0,-1 0 0,1 0 0,-1 0 0,1 0 0,-1 0 0,-4 0 0,0 0 0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genierias.ucsm.edu.pe/epregrado2020I/user/view.php?id=26325&amp;course=722" TargetMode="External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://ingenierias.ucsm.edu.pe/epregrado2020I/user/view.php?id=30557&amp;course=722" TargetMode="External"/><Relationship Id="rId21" Type="http://schemas.openxmlformats.org/officeDocument/2006/relationships/hyperlink" Target="http://ingenierias.ucsm.edu.pe/epregrado2020I/user/view.php?id=30572&amp;course=722" TargetMode="External"/><Relationship Id="rId42" Type="http://schemas.openxmlformats.org/officeDocument/2006/relationships/hyperlink" Target="http://ingenierias.ucsm.edu.pe/epregrado2020I/mod/assign/view.php?id=13376&amp;rownum=0&amp;action=grader&amp;userid=27301" TargetMode="External"/><Relationship Id="rId63" Type="http://schemas.openxmlformats.org/officeDocument/2006/relationships/hyperlink" Target="http://ingenierias.ucsm.edu.pe/epregrado2020I/user/view.php?id=26860&amp;course=722" TargetMode="External"/><Relationship Id="rId84" Type="http://schemas.openxmlformats.org/officeDocument/2006/relationships/hyperlink" Target="http://ingenierias.ucsm.edu.pe/epregrado2020I/mod/assign/view.php?id=13376&amp;rownum=0&amp;action=grader&amp;userid=26382" TargetMode="External"/><Relationship Id="rId138" Type="http://schemas.openxmlformats.org/officeDocument/2006/relationships/hyperlink" Target="http://ingenierias.ucsm.edu.pe/epregrado2020I/mod/assign/view.php?id=13376&amp;rownum=0&amp;action=grader&amp;userid=29372" TargetMode="External"/><Relationship Id="rId107" Type="http://schemas.openxmlformats.org/officeDocument/2006/relationships/hyperlink" Target="http://ingenierias.ucsm.edu.pe/epregrado2020I/user/view.php?id=26957&amp;course=722" TargetMode="External"/><Relationship Id="rId11" Type="http://schemas.openxmlformats.org/officeDocument/2006/relationships/hyperlink" Target="http://ingenierias.ucsm.edu.pe/epregrado2020I/user/view.php?id=29829&amp;course=722" TargetMode="External"/><Relationship Id="rId32" Type="http://schemas.openxmlformats.org/officeDocument/2006/relationships/hyperlink" Target="http://ingenierias.ucsm.edu.pe/epregrado2020I/mod/assign/view.php?id=13376&amp;rownum=0&amp;action=grader&amp;userid=29608" TargetMode="External"/><Relationship Id="rId53" Type="http://schemas.openxmlformats.org/officeDocument/2006/relationships/hyperlink" Target="http://ingenierias.ucsm.edu.pe/epregrado2020I/user/view.php?id=26898&amp;course=722" TargetMode="External"/><Relationship Id="rId74" Type="http://schemas.openxmlformats.org/officeDocument/2006/relationships/hyperlink" Target="http://ingenierias.ucsm.edu.pe/epregrado2020I/mod/assign/view.php?id=13376&amp;rownum=0&amp;action=grader&amp;userid=29972" TargetMode="External"/><Relationship Id="rId128" Type="http://schemas.openxmlformats.org/officeDocument/2006/relationships/hyperlink" Target="http://ingenierias.ucsm.edu.pe/epregrado2020I/mod/assign/view.php?id=13376&amp;rownum=0&amp;action=grader&amp;userid=26351" TargetMode="External"/><Relationship Id="rId5" Type="http://schemas.openxmlformats.org/officeDocument/2006/relationships/hyperlink" Target="http://ingenierias.ucsm.edu.pe/epregrado2020I/user/view.php?id=25856&amp;course=722" TargetMode="External"/><Relationship Id="rId90" Type="http://schemas.openxmlformats.org/officeDocument/2006/relationships/hyperlink" Target="http://ingenierias.ucsm.edu.pe/epregrado2020I/mod/assign/view.php?id=13376&amp;rownum=0&amp;action=grader&amp;userid=25900" TargetMode="External"/><Relationship Id="rId95" Type="http://schemas.openxmlformats.org/officeDocument/2006/relationships/hyperlink" Target="http://ingenierias.ucsm.edu.pe/epregrado2020I/user/view.php?id=27604&amp;course=722" TargetMode="External"/><Relationship Id="rId22" Type="http://schemas.openxmlformats.org/officeDocument/2006/relationships/hyperlink" Target="http://ingenierias.ucsm.edu.pe/epregrado2020I/mod/assign/view.php?id=13376&amp;rownum=0&amp;action=grader&amp;userid=30572" TargetMode="External"/><Relationship Id="rId27" Type="http://schemas.openxmlformats.org/officeDocument/2006/relationships/hyperlink" Target="http://ingenierias.ucsm.edu.pe/epregrado2020I/user/view.php?id=29085&amp;course=722" TargetMode="External"/><Relationship Id="rId43" Type="http://schemas.openxmlformats.org/officeDocument/2006/relationships/hyperlink" Target="http://ingenierias.ucsm.edu.pe/epregrado2020I/user/view.php?id=27739&amp;course=722" TargetMode="External"/><Relationship Id="rId48" Type="http://schemas.openxmlformats.org/officeDocument/2006/relationships/hyperlink" Target="http://ingenierias.ucsm.edu.pe/epregrado2020I/mod/assign/view.php?id=13376&amp;rownum=0&amp;action=grader&amp;userid=17868" TargetMode="External"/><Relationship Id="rId64" Type="http://schemas.openxmlformats.org/officeDocument/2006/relationships/hyperlink" Target="http://ingenierias.ucsm.edu.pe/epregrado2020I/mod/assign/view.php?id=13376&amp;rownum=0&amp;action=grader&amp;userid=26860" TargetMode="External"/><Relationship Id="rId69" Type="http://schemas.openxmlformats.org/officeDocument/2006/relationships/hyperlink" Target="http://ingenierias.ucsm.edu.pe/epregrado2020I/user/view.php?id=26022&amp;course=722" TargetMode="External"/><Relationship Id="rId113" Type="http://schemas.openxmlformats.org/officeDocument/2006/relationships/hyperlink" Target="http://ingenierias.ucsm.edu.pe/epregrado2020I/user/view.php?id=26250&amp;course=722" TargetMode="External"/><Relationship Id="rId118" Type="http://schemas.openxmlformats.org/officeDocument/2006/relationships/hyperlink" Target="http://ingenierias.ucsm.edu.pe/epregrado2020I/mod/assign/view.php?id=13376&amp;rownum=0&amp;action=grader&amp;userid=30557" TargetMode="External"/><Relationship Id="rId134" Type="http://schemas.openxmlformats.org/officeDocument/2006/relationships/hyperlink" Target="http://ingenierias.ucsm.edu.pe/epregrado2020I/mod/assign/view.php?id=13376&amp;rownum=0&amp;action=grader&amp;userid=28481" TargetMode="External"/><Relationship Id="rId139" Type="http://schemas.openxmlformats.org/officeDocument/2006/relationships/hyperlink" Target="http://ingenierias.ucsm.edu.pe/epregrado2020I/user/view.php?id=29959&amp;course=722" TargetMode="External"/><Relationship Id="rId80" Type="http://schemas.openxmlformats.org/officeDocument/2006/relationships/hyperlink" Target="http://ingenierias.ucsm.edu.pe/epregrado2020I/mod/assign/view.php?id=13376&amp;rownum=0&amp;action=grader&amp;userid=27462" TargetMode="External"/><Relationship Id="rId85" Type="http://schemas.openxmlformats.org/officeDocument/2006/relationships/hyperlink" Target="http://ingenierias.ucsm.edu.pe/epregrado2020I/user/view.php?id=30063&amp;course=722" TargetMode="External"/><Relationship Id="rId12" Type="http://schemas.openxmlformats.org/officeDocument/2006/relationships/hyperlink" Target="http://ingenierias.ucsm.edu.pe/epregrado2020I/mod/assign/view.php?id=13376&amp;rownum=0&amp;action=grader&amp;userid=29829" TargetMode="External"/><Relationship Id="rId17" Type="http://schemas.openxmlformats.org/officeDocument/2006/relationships/hyperlink" Target="http://ingenierias.ucsm.edu.pe/epregrado2020I/user/view.php?id=28528&amp;course=722" TargetMode="External"/><Relationship Id="rId33" Type="http://schemas.openxmlformats.org/officeDocument/2006/relationships/hyperlink" Target="http://ingenierias.ucsm.edu.pe/epregrado2020I/user/view.php?id=29326&amp;course=722" TargetMode="External"/><Relationship Id="rId38" Type="http://schemas.openxmlformats.org/officeDocument/2006/relationships/hyperlink" Target="http://ingenierias.ucsm.edu.pe/epregrado2020I/mod/assign/view.php?id=13376&amp;rownum=0&amp;action=grader&amp;userid=27416" TargetMode="External"/><Relationship Id="rId59" Type="http://schemas.openxmlformats.org/officeDocument/2006/relationships/hyperlink" Target="http://ingenierias.ucsm.edu.pe/epregrado2020I/user/view.php?id=26956&amp;course=722" TargetMode="External"/><Relationship Id="rId103" Type="http://schemas.openxmlformats.org/officeDocument/2006/relationships/hyperlink" Target="http://ingenierias.ucsm.edu.pe/epregrado2020I/user/view.php?id=30151&amp;course=722" TargetMode="External"/><Relationship Id="rId108" Type="http://schemas.openxmlformats.org/officeDocument/2006/relationships/hyperlink" Target="http://ingenierias.ucsm.edu.pe/epregrado2020I/mod/assign/view.php?id=13376&amp;rownum=0&amp;action=grader&amp;userid=26957" TargetMode="External"/><Relationship Id="rId124" Type="http://schemas.openxmlformats.org/officeDocument/2006/relationships/hyperlink" Target="http://ingenierias.ucsm.edu.pe/epregrado2020I/mod/assign/view.php?id=13376&amp;rownum=0&amp;action=grader&amp;userid=34744" TargetMode="External"/><Relationship Id="rId129" Type="http://schemas.openxmlformats.org/officeDocument/2006/relationships/hyperlink" Target="http://ingenierias.ucsm.edu.pe/epregrado2020I/user/view.php?id=27012&amp;course=722" TargetMode="External"/><Relationship Id="rId54" Type="http://schemas.openxmlformats.org/officeDocument/2006/relationships/hyperlink" Target="http://ingenierias.ucsm.edu.pe/epregrado2020I/mod/assign/view.php?id=13376&amp;rownum=0&amp;action=grader&amp;userid=26898" TargetMode="External"/><Relationship Id="rId70" Type="http://schemas.openxmlformats.org/officeDocument/2006/relationships/hyperlink" Target="http://ingenierias.ucsm.edu.pe/epregrado2020I/mod/assign/view.php?id=13376&amp;rownum=0&amp;action=grader&amp;userid=26022" TargetMode="External"/><Relationship Id="rId75" Type="http://schemas.openxmlformats.org/officeDocument/2006/relationships/hyperlink" Target="http://ingenierias.ucsm.edu.pe/epregrado2020I/user/view.php?id=29483&amp;course=722" TargetMode="External"/><Relationship Id="rId91" Type="http://schemas.openxmlformats.org/officeDocument/2006/relationships/hyperlink" Target="http://ingenierias.ucsm.edu.pe/epregrado2020I/user/view.php?id=28286&amp;course=722" TargetMode="External"/><Relationship Id="rId96" Type="http://schemas.openxmlformats.org/officeDocument/2006/relationships/hyperlink" Target="http://ingenierias.ucsm.edu.pe/epregrado2020I/mod/assign/view.php?id=13376&amp;rownum=0&amp;action=grader&amp;userid=27604" TargetMode="External"/><Relationship Id="rId140" Type="http://schemas.openxmlformats.org/officeDocument/2006/relationships/hyperlink" Target="http://ingenierias.ucsm.edu.pe/epregrado2020I/mod/assign/view.php?id=13376&amp;rownum=0&amp;action=grader&amp;userid=29959" TargetMode="External"/><Relationship Id="rId145" Type="http://schemas.openxmlformats.org/officeDocument/2006/relationships/drawing" Target="../drawings/drawing2.xml"/><Relationship Id="rId1" Type="http://schemas.openxmlformats.org/officeDocument/2006/relationships/hyperlink" Target="http://ingenierias.ucsm.edu.pe/epregrado2020I/user/view.php?id=28959&amp;course=722" TargetMode="External"/><Relationship Id="rId6" Type="http://schemas.openxmlformats.org/officeDocument/2006/relationships/hyperlink" Target="http://ingenierias.ucsm.edu.pe/epregrado2020I/mod/assign/view.php?id=13376&amp;rownum=0&amp;action=grader&amp;userid=25856" TargetMode="External"/><Relationship Id="rId23" Type="http://schemas.openxmlformats.org/officeDocument/2006/relationships/hyperlink" Target="http://ingenierias.ucsm.edu.pe/epregrado2020I/user/view.php?id=26063&amp;course=722" TargetMode="External"/><Relationship Id="rId28" Type="http://schemas.openxmlformats.org/officeDocument/2006/relationships/hyperlink" Target="http://ingenierias.ucsm.edu.pe/epregrado2020I/mod/assign/view.php?id=13376&amp;rownum=0&amp;action=grader&amp;userid=29085" TargetMode="External"/><Relationship Id="rId49" Type="http://schemas.openxmlformats.org/officeDocument/2006/relationships/hyperlink" Target="http://ingenierias.ucsm.edu.pe/epregrado2020I/user/view.php?id=28746&amp;course=722" TargetMode="External"/><Relationship Id="rId114" Type="http://schemas.openxmlformats.org/officeDocument/2006/relationships/hyperlink" Target="http://ingenierias.ucsm.edu.pe/epregrado2020I/mod/assign/view.php?id=13376&amp;rownum=0&amp;action=grader&amp;userid=26250" TargetMode="External"/><Relationship Id="rId119" Type="http://schemas.openxmlformats.org/officeDocument/2006/relationships/hyperlink" Target="http://ingenierias.ucsm.edu.pe/epregrado2020I/user/view.php?id=28401&amp;course=722" TargetMode="External"/><Relationship Id="rId44" Type="http://schemas.openxmlformats.org/officeDocument/2006/relationships/hyperlink" Target="http://ingenierias.ucsm.edu.pe/epregrado2020I/mod/assign/view.php?id=13376&amp;rownum=0&amp;action=grader&amp;userid=27739" TargetMode="External"/><Relationship Id="rId60" Type="http://schemas.openxmlformats.org/officeDocument/2006/relationships/hyperlink" Target="http://ingenierias.ucsm.edu.pe/epregrado2020I/mod/assign/view.php?id=13376&amp;rownum=0&amp;action=grader&amp;userid=26956" TargetMode="External"/><Relationship Id="rId65" Type="http://schemas.openxmlformats.org/officeDocument/2006/relationships/hyperlink" Target="http://ingenierias.ucsm.edu.pe/epregrado2020I/user/view.php?id=29597&amp;course=722" TargetMode="External"/><Relationship Id="rId81" Type="http://schemas.openxmlformats.org/officeDocument/2006/relationships/hyperlink" Target="http://ingenierias.ucsm.edu.pe/epregrado2020I/user/view.php?id=29409&amp;course=722" TargetMode="External"/><Relationship Id="rId86" Type="http://schemas.openxmlformats.org/officeDocument/2006/relationships/hyperlink" Target="http://ingenierias.ucsm.edu.pe/epregrado2020I/mod/assign/view.php?id=13376&amp;rownum=0&amp;action=grader&amp;userid=30063" TargetMode="External"/><Relationship Id="rId130" Type="http://schemas.openxmlformats.org/officeDocument/2006/relationships/hyperlink" Target="http://ingenierias.ucsm.edu.pe/epregrado2020I/mod/assign/view.php?id=13376&amp;rownum=0&amp;action=grader&amp;userid=27012" TargetMode="External"/><Relationship Id="rId135" Type="http://schemas.openxmlformats.org/officeDocument/2006/relationships/hyperlink" Target="http://ingenierias.ucsm.edu.pe/epregrado2020I/user/view.php?id=29264&amp;course=722" TargetMode="External"/><Relationship Id="rId13" Type="http://schemas.openxmlformats.org/officeDocument/2006/relationships/hyperlink" Target="http://ingenierias.ucsm.edu.pe/epregrado2020I/user/view.php?id=26222&amp;course=722" TargetMode="External"/><Relationship Id="rId18" Type="http://schemas.openxmlformats.org/officeDocument/2006/relationships/hyperlink" Target="http://ingenierias.ucsm.edu.pe/epregrado2020I/mod/assign/view.php?id=13376&amp;rownum=0&amp;action=grader&amp;userid=28528" TargetMode="External"/><Relationship Id="rId39" Type="http://schemas.openxmlformats.org/officeDocument/2006/relationships/hyperlink" Target="http://ingenierias.ucsm.edu.pe/epregrado2020I/user/view.php?id=26638&amp;course=722" TargetMode="External"/><Relationship Id="rId109" Type="http://schemas.openxmlformats.org/officeDocument/2006/relationships/hyperlink" Target="http://ingenierias.ucsm.edu.pe/epregrado2020I/user/view.php?id=29180&amp;course=722" TargetMode="External"/><Relationship Id="rId34" Type="http://schemas.openxmlformats.org/officeDocument/2006/relationships/hyperlink" Target="http://ingenierias.ucsm.edu.pe/epregrado2020I/mod/assign/view.php?id=13376&amp;rownum=0&amp;action=grader&amp;userid=29326" TargetMode="External"/><Relationship Id="rId50" Type="http://schemas.openxmlformats.org/officeDocument/2006/relationships/hyperlink" Target="http://ingenierias.ucsm.edu.pe/epregrado2020I/mod/assign/view.php?id=13376&amp;rownum=0&amp;action=grader&amp;userid=28746" TargetMode="External"/><Relationship Id="rId55" Type="http://schemas.openxmlformats.org/officeDocument/2006/relationships/hyperlink" Target="http://ingenierias.ucsm.edu.pe/epregrado2020I/user/view.php?id=26731&amp;course=722" TargetMode="External"/><Relationship Id="rId76" Type="http://schemas.openxmlformats.org/officeDocument/2006/relationships/hyperlink" Target="http://ingenierias.ucsm.edu.pe/epregrado2020I/mod/assign/view.php?id=13376&amp;rownum=0&amp;action=grader&amp;userid=29483" TargetMode="External"/><Relationship Id="rId97" Type="http://schemas.openxmlformats.org/officeDocument/2006/relationships/hyperlink" Target="http://ingenierias.ucsm.edu.pe/epregrado2020I/user/view.php?id=28174&amp;course=722" TargetMode="External"/><Relationship Id="rId104" Type="http://schemas.openxmlformats.org/officeDocument/2006/relationships/hyperlink" Target="http://ingenierias.ucsm.edu.pe/epregrado2020I/mod/assign/view.php?id=13376&amp;rownum=0&amp;action=grader&amp;userid=30151" TargetMode="External"/><Relationship Id="rId120" Type="http://schemas.openxmlformats.org/officeDocument/2006/relationships/hyperlink" Target="http://ingenierias.ucsm.edu.pe/epregrado2020I/mod/assign/view.php?id=13376&amp;rownum=0&amp;action=grader&amp;userid=28401" TargetMode="External"/><Relationship Id="rId125" Type="http://schemas.openxmlformats.org/officeDocument/2006/relationships/hyperlink" Target="http://ingenierias.ucsm.edu.pe/epregrado2020I/user/view.php?id=26112&amp;course=722" TargetMode="External"/><Relationship Id="rId141" Type="http://schemas.openxmlformats.org/officeDocument/2006/relationships/hyperlink" Target="http://ingenierias.ucsm.edu.pe/epregrado2020I/user/view.php?id=33567&amp;course=722" TargetMode="External"/><Relationship Id="rId7" Type="http://schemas.openxmlformats.org/officeDocument/2006/relationships/hyperlink" Target="http://ingenierias.ucsm.edu.pe/epregrado2020I/user/view.php?id=28330&amp;course=722" TargetMode="External"/><Relationship Id="rId71" Type="http://schemas.openxmlformats.org/officeDocument/2006/relationships/hyperlink" Target="http://ingenierias.ucsm.edu.pe/epregrado2020I/user/view.php?id=30702&amp;course=722" TargetMode="External"/><Relationship Id="rId92" Type="http://schemas.openxmlformats.org/officeDocument/2006/relationships/hyperlink" Target="http://ingenierias.ucsm.edu.pe/epregrado2020I/mod/assign/view.php?id=13376&amp;rownum=0&amp;action=grader&amp;userid=28286" TargetMode="External"/><Relationship Id="rId2" Type="http://schemas.openxmlformats.org/officeDocument/2006/relationships/hyperlink" Target="http://ingenierias.ucsm.edu.pe/epregrado2020I/mod/assign/view.php?id=13376&amp;rownum=0&amp;action=grader&amp;userid=28959" TargetMode="External"/><Relationship Id="rId29" Type="http://schemas.openxmlformats.org/officeDocument/2006/relationships/hyperlink" Target="http://ingenierias.ucsm.edu.pe/epregrado2020I/user/view.php?id=25736&amp;course=722" TargetMode="External"/><Relationship Id="rId24" Type="http://schemas.openxmlformats.org/officeDocument/2006/relationships/hyperlink" Target="http://ingenierias.ucsm.edu.pe/epregrado2020I/mod/assign/view.php?id=13376&amp;rownum=0&amp;action=grader&amp;userid=26063" TargetMode="External"/><Relationship Id="rId40" Type="http://schemas.openxmlformats.org/officeDocument/2006/relationships/hyperlink" Target="http://ingenierias.ucsm.edu.pe/epregrado2020I/mod/assign/view.php?id=13376&amp;rownum=0&amp;action=grader&amp;userid=26638" TargetMode="External"/><Relationship Id="rId45" Type="http://schemas.openxmlformats.org/officeDocument/2006/relationships/hyperlink" Target="http://ingenierias.ucsm.edu.pe/epregrado2020I/user/view.php?id=11374&amp;course=722" TargetMode="External"/><Relationship Id="rId66" Type="http://schemas.openxmlformats.org/officeDocument/2006/relationships/hyperlink" Target="http://ingenierias.ucsm.edu.pe/epregrado2020I/mod/assign/view.php?id=13376&amp;rownum=0&amp;action=grader&amp;userid=29597" TargetMode="External"/><Relationship Id="rId87" Type="http://schemas.openxmlformats.org/officeDocument/2006/relationships/hyperlink" Target="http://ingenierias.ucsm.edu.pe/epregrado2020I/user/view.php?id=28426&amp;course=722" TargetMode="External"/><Relationship Id="rId110" Type="http://schemas.openxmlformats.org/officeDocument/2006/relationships/hyperlink" Target="http://ingenierias.ucsm.edu.pe/epregrado2020I/mod/assign/view.php?id=13376&amp;rownum=0&amp;action=grader&amp;userid=29180" TargetMode="External"/><Relationship Id="rId115" Type="http://schemas.openxmlformats.org/officeDocument/2006/relationships/hyperlink" Target="http://ingenierias.ucsm.edu.pe/epregrado2020I/user/view.php?id=25441&amp;course=722" TargetMode="External"/><Relationship Id="rId131" Type="http://schemas.openxmlformats.org/officeDocument/2006/relationships/hyperlink" Target="http://ingenierias.ucsm.edu.pe/epregrado2020I/user/view.php?id=27626&amp;course=722" TargetMode="External"/><Relationship Id="rId136" Type="http://schemas.openxmlformats.org/officeDocument/2006/relationships/hyperlink" Target="http://ingenierias.ucsm.edu.pe/epregrado2020I/mod/assign/view.php?id=13376&amp;rownum=0&amp;action=grader&amp;userid=29264" TargetMode="External"/><Relationship Id="rId61" Type="http://schemas.openxmlformats.org/officeDocument/2006/relationships/hyperlink" Target="http://ingenierias.ucsm.edu.pe/epregrado2020I/user/view.php?id=29609&amp;course=722" TargetMode="External"/><Relationship Id="rId82" Type="http://schemas.openxmlformats.org/officeDocument/2006/relationships/hyperlink" Target="http://ingenierias.ucsm.edu.pe/epregrado2020I/mod/assign/view.php?id=13376&amp;rownum=0&amp;action=grader&amp;userid=29409" TargetMode="External"/><Relationship Id="rId19" Type="http://schemas.openxmlformats.org/officeDocument/2006/relationships/hyperlink" Target="http://ingenierias.ucsm.edu.pe/epregrado2020I/user/view.php?id=28238&amp;course=722" TargetMode="External"/><Relationship Id="rId14" Type="http://schemas.openxmlformats.org/officeDocument/2006/relationships/hyperlink" Target="http://ingenierias.ucsm.edu.pe/epregrado2020I/mod/assign/view.php?id=13376&amp;rownum=0&amp;action=grader&amp;userid=26222" TargetMode="External"/><Relationship Id="rId30" Type="http://schemas.openxmlformats.org/officeDocument/2006/relationships/hyperlink" Target="http://ingenierias.ucsm.edu.pe/epregrado2020I/mod/assign/view.php?id=13376&amp;rownum=0&amp;action=grader&amp;userid=25736" TargetMode="External"/><Relationship Id="rId35" Type="http://schemas.openxmlformats.org/officeDocument/2006/relationships/hyperlink" Target="http://ingenierias.ucsm.edu.pe/epregrado2020I/user/view.php?id=27264&amp;course=722" TargetMode="External"/><Relationship Id="rId56" Type="http://schemas.openxmlformats.org/officeDocument/2006/relationships/hyperlink" Target="http://ingenierias.ucsm.edu.pe/epregrado2020I/mod/assign/view.php?id=13376&amp;rownum=0&amp;action=grader&amp;userid=26731" TargetMode="External"/><Relationship Id="rId77" Type="http://schemas.openxmlformats.org/officeDocument/2006/relationships/hyperlink" Target="http://ingenierias.ucsm.edu.pe/epregrado2020I/user/view.php?id=26829&amp;course=722" TargetMode="External"/><Relationship Id="rId100" Type="http://schemas.openxmlformats.org/officeDocument/2006/relationships/hyperlink" Target="http://ingenierias.ucsm.edu.pe/epregrado2020I/mod/assign/view.php?id=13376&amp;rownum=0&amp;action=grader&amp;userid=29529" TargetMode="External"/><Relationship Id="rId105" Type="http://schemas.openxmlformats.org/officeDocument/2006/relationships/hyperlink" Target="http://ingenierias.ucsm.edu.pe/epregrado2020I/user/view.php?id=26325&amp;course=722" TargetMode="External"/><Relationship Id="rId126" Type="http://schemas.openxmlformats.org/officeDocument/2006/relationships/hyperlink" Target="http://ingenierias.ucsm.edu.pe/epregrado2020I/mod/assign/view.php?id=13376&amp;rownum=0&amp;action=grader&amp;userid=26112" TargetMode="External"/><Relationship Id="rId8" Type="http://schemas.openxmlformats.org/officeDocument/2006/relationships/hyperlink" Target="http://ingenierias.ucsm.edu.pe/epregrado2020I/mod/assign/view.php?id=13376&amp;rownum=0&amp;action=grader&amp;userid=28330" TargetMode="External"/><Relationship Id="rId51" Type="http://schemas.openxmlformats.org/officeDocument/2006/relationships/hyperlink" Target="http://ingenierias.ucsm.edu.pe/epregrado2020I/user/view.php?id=27427&amp;course=722" TargetMode="External"/><Relationship Id="rId72" Type="http://schemas.openxmlformats.org/officeDocument/2006/relationships/hyperlink" Target="http://ingenierias.ucsm.edu.pe/epregrado2020I/mod/assign/view.php?id=13376&amp;rownum=0&amp;action=grader&amp;userid=30702" TargetMode="External"/><Relationship Id="rId93" Type="http://schemas.openxmlformats.org/officeDocument/2006/relationships/hyperlink" Target="http://ingenierias.ucsm.edu.pe/epregrado2020I/user/view.php?id=27094&amp;course=722" TargetMode="External"/><Relationship Id="rId98" Type="http://schemas.openxmlformats.org/officeDocument/2006/relationships/hyperlink" Target="http://ingenierias.ucsm.edu.pe/epregrado2020I/mod/assign/view.php?id=13376&amp;rownum=0&amp;action=grader&amp;userid=28174" TargetMode="External"/><Relationship Id="rId121" Type="http://schemas.openxmlformats.org/officeDocument/2006/relationships/hyperlink" Target="http://ingenierias.ucsm.edu.pe/epregrado2020I/user/view.php?id=29469&amp;course=722" TargetMode="External"/><Relationship Id="rId142" Type="http://schemas.openxmlformats.org/officeDocument/2006/relationships/hyperlink" Target="http://ingenierias.ucsm.edu.pe/epregrado2020I/mod/assign/view.php?id=13376&amp;rownum=0&amp;action=grader&amp;userid=33567" TargetMode="External"/><Relationship Id="rId3" Type="http://schemas.openxmlformats.org/officeDocument/2006/relationships/hyperlink" Target="http://ingenierias.ucsm.edu.pe/epregrado2020I/user/view.php?id=30245&amp;course=722" TargetMode="External"/><Relationship Id="rId25" Type="http://schemas.openxmlformats.org/officeDocument/2006/relationships/hyperlink" Target="http://ingenierias.ucsm.edu.pe/epregrado2020I/user/view.php?id=29523&amp;course=722" TargetMode="External"/><Relationship Id="rId46" Type="http://schemas.openxmlformats.org/officeDocument/2006/relationships/hyperlink" Target="http://ingenierias.ucsm.edu.pe/epregrado2020I/mod/assign/view.php?id=13376&amp;rownum=0&amp;action=grader&amp;userid=11374" TargetMode="External"/><Relationship Id="rId67" Type="http://schemas.openxmlformats.org/officeDocument/2006/relationships/hyperlink" Target="http://ingenierias.ucsm.edu.pe/epregrado2020I/user/view.php?id=28700&amp;course=722" TargetMode="External"/><Relationship Id="rId116" Type="http://schemas.openxmlformats.org/officeDocument/2006/relationships/hyperlink" Target="http://ingenierias.ucsm.edu.pe/epregrado2020I/mod/assign/view.php?id=13376&amp;rownum=0&amp;action=grader&amp;userid=25441" TargetMode="External"/><Relationship Id="rId137" Type="http://schemas.openxmlformats.org/officeDocument/2006/relationships/hyperlink" Target="http://ingenierias.ucsm.edu.pe/epregrado2020I/user/view.php?id=29372&amp;course=722" TargetMode="External"/><Relationship Id="rId20" Type="http://schemas.openxmlformats.org/officeDocument/2006/relationships/hyperlink" Target="http://ingenierias.ucsm.edu.pe/epregrado2020I/mod/assign/view.php?id=13376&amp;rownum=0&amp;action=grader&amp;userid=28238" TargetMode="External"/><Relationship Id="rId41" Type="http://schemas.openxmlformats.org/officeDocument/2006/relationships/hyperlink" Target="http://ingenierias.ucsm.edu.pe/epregrado2020I/user/view.php?id=27301&amp;course=722" TargetMode="External"/><Relationship Id="rId62" Type="http://schemas.openxmlformats.org/officeDocument/2006/relationships/hyperlink" Target="http://ingenierias.ucsm.edu.pe/epregrado2020I/mod/assign/view.php?id=13376&amp;rownum=0&amp;action=grader&amp;userid=29609" TargetMode="External"/><Relationship Id="rId83" Type="http://schemas.openxmlformats.org/officeDocument/2006/relationships/hyperlink" Target="http://ingenierias.ucsm.edu.pe/epregrado2020I/user/view.php?id=26382&amp;course=722" TargetMode="External"/><Relationship Id="rId88" Type="http://schemas.openxmlformats.org/officeDocument/2006/relationships/hyperlink" Target="http://ingenierias.ucsm.edu.pe/epregrado2020I/mod/assign/view.php?id=13376&amp;rownum=0&amp;action=grader&amp;userid=28426" TargetMode="External"/><Relationship Id="rId111" Type="http://schemas.openxmlformats.org/officeDocument/2006/relationships/hyperlink" Target="http://ingenierias.ucsm.edu.pe/epregrado2020I/user/view.php?id=29330&amp;course=722" TargetMode="External"/><Relationship Id="rId132" Type="http://schemas.openxmlformats.org/officeDocument/2006/relationships/hyperlink" Target="http://ingenierias.ucsm.edu.pe/epregrado2020I/mod/assign/view.php?id=13376&amp;rownum=0&amp;action=grader&amp;userid=27626" TargetMode="External"/><Relationship Id="rId15" Type="http://schemas.openxmlformats.org/officeDocument/2006/relationships/hyperlink" Target="http://ingenierias.ucsm.edu.pe/epregrado2020I/user/view.php?id=29458&amp;course=722" TargetMode="External"/><Relationship Id="rId36" Type="http://schemas.openxmlformats.org/officeDocument/2006/relationships/hyperlink" Target="http://ingenierias.ucsm.edu.pe/epregrado2020I/mod/assign/view.php?id=13376&amp;rownum=0&amp;action=grader&amp;userid=27264" TargetMode="External"/><Relationship Id="rId57" Type="http://schemas.openxmlformats.org/officeDocument/2006/relationships/hyperlink" Target="http://ingenierias.ucsm.edu.pe/epregrado2020I/user/view.php?id=25783&amp;course=722" TargetMode="External"/><Relationship Id="rId106" Type="http://schemas.openxmlformats.org/officeDocument/2006/relationships/hyperlink" Target="http://ingenierias.ucsm.edu.pe/epregrado2020I/mod/assign/view.php?id=13376&amp;rownum=0&amp;action=grader&amp;userid=26325" TargetMode="External"/><Relationship Id="rId127" Type="http://schemas.openxmlformats.org/officeDocument/2006/relationships/hyperlink" Target="http://ingenierias.ucsm.edu.pe/epregrado2020I/user/view.php?id=26351&amp;course=722" TargetMode="External"/><Relationship Id="rId10" Type="http://schemas.openxmlformats.org/officeDocument/2006/relationships/hyperlink" Target="http://ingenierias.ucsm.edu.pe/epregrado2020I/mod/assign/view.php?id=13376&amp;rownum=0&amp;action=grader&amp;userid=28561" TargetMode="External"/><Relationship Id="rId31" Type="http://schemas.openxmlformats.org/officeDocument/2006/relationships/hyperlink" Target="http://ingenierias.ucsm.edu.pe/epregrado2020I/user/view.php?id=29608&amp;course=722" TargetMode="External"/><Relationship Id="rId52" Type="http://schemas.openxmlformats.org/officeDocument/2006/relationships/hyperlink" Target="http://ingenierias.ucsm.edu.pe/epregrado2020I/mod/assign/view.php?id=13376&amp;rownum=0&amp;action=grader&amp;userid=27427" TargetMode="External"/><Relationship Id="rId73" Type="http://schemas.openxmlformats.org/officeDocument/2006/relationships/hyperlink" Target="http://ingenierias.ucsm.edu.pe/epregrado2020I/user/view.php?id=29972&amp;course=722" TargetMode="External"/><Relationship Id="rId78" Type="http://schemas.openxmlformats.org/officeDocument/2006/relationships/hyperlink" Target="http://ingenierias.ucsm.edu.pe/epregrado2020I/mod/assign/view.php?id=13376&amp;rownum=0&amp;action=grader&amp;userid=26829" TargetMode="External"/><Relationship Id="rId94" Type="http://schemas.openxmlformats.org/officeDocument/2006/relationships/hyperlink" Target="http://ingenierias.ucsm.edu.pe/epregrado2020I/mod/assign/view.php?id=13376&amp;rownum=0&amp;action=grader&amp;userid=27094" TargetMode="External"/><Relationship Id="rId99" Type="http://schemas.openxmlformats.org/officeDocument/2006/relationships/hyperlink" Target="http://ingenierias.ucsm.edu.pe/epregrado2020I/user/view.php?id=29529&amp;course=722" TargetMode="External"/><Relationship Id="rId101" Type="http://schemas.openxmlformats.org/officeDocument/2006/relationships/hyperlink" Target="http://ingenierias.ucsm.edu.pe/epregrado2020I/user/view.php?id=27581&amp;course=722" TargetMode="External"/><Relationship Id="rId122" Type="http://schemas.openxmlformats.org/officeDocument/2006/relationships/hyperlink" Target="http://ingenierias.ucsm.edu.pe/epregrado2020I/mod/assign/view.php?id=13376&amp;rownum=0&amp;action=grader&amp;userid=29469" TargetMode="External"/><Relationship Id="rId143" Type="http://schemas.openxmlformats.org/officeDocument/2006/relationships/hyperlink" Target="http://ingenierias.ucsm.edu.pe/epregrado2020I/user/view.php?id=34953&amp;course=722" TargetMode="External"/><Relationship Id="rId4" Type="http://schemas.openxmlformats.org/officeDocument/2006/relationships/hyperlink" Target="http://ingenierias.ucsm.edu.pe/epregrado2020I/mod/assign/view.php?id=13376&amp;rownum=0&amp;action=grader&amp;userid=30245" TargetMode="External"/><Relationship Id="rId9" Type="http://schemas.openxmlformats.org/officeDocument/2006/relationships/hyperlink" Target="http://ingenierias.ucsm.edu.pe/epregrado2020I/user/view.php?id=28561&amp;course=722" TargetMode="External"/><Relationship Id="rId26" Type="http://schemas.openxmlformats.org/officeDocument/2006/relationships/hyperlink" Target="http://ingenierias.ucsm.edu.pe/epregrado2020I/mod/assign/view.php?id=13376&amp;rownum=0&amp;action=grader&amp;userid=29523" TargetMode="External"/><Relationship Id="rId47" Type="http://schemas.openxmlformats.org/officeDocument/2006/relationships/hyperlink" Target="http://ingenierias.ucsm.edu.pe/epregrado2020I/user/view.php?id=17868&amp;course=722" TargetMode="External"/><Relationship Id="rId68" Type="http://schemas.openxmlformats.org/officeDocument/2006/relationships/hyperlink" Target="http://ingenierias.ucsm.edu.pe/epregrado2020I/mod/assign/view.php?id=13376&amp;rownum=0&amp;action=grader&amp;userid=28700" TargetMode="External"/><Relationship Id="rId89" Type="http://schemas.openxmlformats.org/officeDocument/2006/relationships/hyperlink" Target="http://ingenierias.ucsm.edu.pe/epregrado2020I/user/view.php?id=25900&amp;course=722" TargetMode="External"/><Relationship Id="rId112" Type="http://schemas.openxmlformats.org/officeDocument/2006/relationships/hyperlink" Target="http://ingenierias.ucsm.edu.pe/epregrado2020I/mod/assign/view.php?id=13376&amp;rownum=0&amp;action=grader&amp;userid=29330" TargetMode="External"/><Relationship Id="rId133" Type="http://schemas.openxmlformats.org/officeDocument/2006/relationships/hyperlink" Target="http://ingenierias.ucsm.edu.pe/epregrado2020I/user/view.php?id=28481&amp;course=722" TargetMode="External"/><Relationship Id="rId16" Type="http://schemas.openxmlformats.org/officeDocument/2006/relationships/hyperlink" Target="http://ingenierias.ucsm.edu.pe/epregrado2020I/mod/assign/view.php?id=13376&amp;rownum=0&amp;action=grader&amp;userid=29458" TargetMode="External"/><Relationship Id="rId37" Type="http://schemas.openxmlformats.org/officeDocument/2006/relationships/hyperlink" Target="http://ingenierias.ucsm.edu.pe/epregrado2020I/user/view.php?id=27416&amp;course=722" TargetMode="External"/><Relationship Id="rId58" Type="http://schemas.openxmlformats.org/officeDocument/2006/relationships/hyperlink" Target="http://ingenierias.ucsm.edu.pe/epregrado2020I/mod/assign/view.php?id=13376&amp;rownum=0&amp;action=grader&amp;userid=25783" TargetMode="External"/><Relationship Id="rId79" Type="http://schemas.openxmlformats.org/officeDocument/2006/relationships/hyperlink" Target="http://ingenierias.ucsm.edu.pe/epregrado2020I/user/view.php?id=27462&amp;course=722" TargetMode="External"/><Relationship Id="rId102" Type="http://schemas.openxmlformats.org/officeDocument/2006/relationships/hyperlink" Target="http://ingenierias.ucsm.edu.pe/epregrado2020I/mod/assign/view.php?id=13376&amp;rownum=0&amp;action=grader&amp;userid=27581" TargetMode="External"/><Relationship Id="rId123" Type="http://schemas.openxmlformats.org/officeDocument/2006/relationships/hyperlink" Target="http://ingenierias.ucsm.edu.pe/epregrado2020I/user/view.php?id=34744&amp;course=722" TargetMode="External"/><Relationship Id="rId144" Type="http://schemas.openxmlformats.org/officeDocument/2006/relationships/hyperlink" Target="http://ingenierias.ucsm.edu.pe/epregrado2020I/mod/assign/view.php?id=13376&amp;rownum=0&amp;action=grader&amp;userid=34953" TargetMode="External"/></Relationships>
</file>

<file path=xl/worksheets/_rels/sheet11.xml.rels><?xml version="1.0" encoding="UTF-8" standalone="yes"?>
<Relationships xmlns="http://schemas.openxmlformats.org/package/2006/relationships"><Relationship Id="rId26" Type="http://schemas.openxmlformats.org/officeDocument/2006/relationships/hyperlink" Target="http://ingenierias.ucsm.edu.pe/epregrado2020I/mod/assign/view.php?id=7539&amp;rownum=0&amp;action=grader&amp;userid=29959" TargetMode="External"/><Relationship Id="rId117" Type="http://schemas.openxmlformats.org/officeDocument/2006/relationships/hyperlink" Target="http://ingenierias.ucsm.edu.pe/epregrado2020I/user/view.php?id=29048&amp;course=722" TargetMode="External"/><Relationship Id="rId21" Type="http://schemas.openxmlformats.org/officeDocument/2006/relationships/hyperlink" Target="http://ingenierias.ucsm.edu.pe/epregrado2020I/user/view.php?id=28746&amp;course=722" TargetMode="External"/><Relationship Id="rId42" Type="http://schemas.openxmlformats.org/officeDocument/2006/relationships/hyperlink" Target="http://ingenierias.ucsm.edu.pe/epregrado2020I/mod/assign/view.php?id=7539&amp;rownum=0&amp;action=grader&amp;userid=25900" TargetMode="External"/><Relationship Id="rId47" Type="http://schemas.openxmlformats.org/officeDocument/2006/relationships/hyperlink" Target="http://ingenierias.ucsm.edu.pe/epregrado2020I/user/view.php?id=29608&amp;course=722" TargetMode="External"/><Relationship Id="rId63" Type="http://schemas.openxmlformats.org/officeDocument/2006/relationships/hyperlink" Target="http://ingenierias.ucsm.edu.pe/epregrado2020I/user/view.php?id=27416&amp;course=722" TargetMode="External"/><Relationship Id="rId68" Type="http://schemas.openxmlformats.org/officeDocument/2006/relationships/hyperlink" Target="http://ingenierias.ucsm.edu.pe/epregrado2020I/mod/assign/view.php?id=7539&amp;rownum=0&amp;action=grader&amp;userid=27427" TargetMode="External"/><Relationship Id="rId84" Type="http://schemas.openxmlformats.org/officeDocument/2006/relationships/hyperlink" Target="http://ingenierias.ucsm.edu.pe/epregrado2020I/mod/assign/view.php?id=7539&amp;rownum=0&amp;action=grader&amp;userid=26829" TargetMode="External"/><Relationship Id="rId89" Type="http://schemas.openxmlformats.org/officeDocument/2006/relationships/hyperlink" Target="http://ingenierias.ucsm.edu.pe/epregrado2020I/user/view.php?id=27604&amp;course=722" TargetMode="External"/><Relationship Id="rId112" Type="http://schemas.openxmlformats.org/officeDocument/2006/relationships/hyperlink" Target="http://ingenierias.ucsm.edu.pe/epregrado2020I/mod/assign/view.php?id=7539&amp;rownum=0&amp;action=grader&amp;userid=26956" TargetMode="External"/><Relationship Id="rId16" Type="http://schemas.openxmlformats.org/officeDocument/2006/relationships/hyperlink" Target="http://ingenierias.ucsm.edu.pe/epregrado2020I/mod/assign/view.php?id=7539&amp;rownum=0&amp;action=grader&amp;userid=25856" TargetMode="External"/><Relationship Id="rId107" Type="http://schemas.openxmlformats.org/officeDocument/2006/relationships/hyperlink" Target="http://ingenierias.ucsm.edu.pe/epregrado2020I/user/view.php?id=30245&amp;course=722" TargetMode="External"/><Relationship Id="rId11" Type="http://schemas.openxmlformats.org/officeDocument/2006/relationships/hyperlink" Target="http://ingenierias.ucsm.edu.pe/epregrado2020I/user/view.php?id=28330&amp;course=722" TargetMode="External"/><Relationship Id="rId32" Type="http://schemas.openxmlformats.org/officeDocument/2006/relationships/hyperlink" Target="http://ingenierias.ucsm.edu.pe/epregrado2020I/mod/assign/view.php?id=7539&amp;rownum=0&amp;action=grader&amp;userid=28286" TargetMode="External"/><Relationship Id="rId37" Type="http://schemas.openxmlformats.org/officeDocument/2006/relationships/hyperlink" Target="http://ingenierias.ucsm.edu.pe/epregrado2020I/user/view.php?id=29458&amp;course=722" TargetMode="External"/><Relationship Id="rId53" Type="http://schemas.openxmlformats.org/officeDocument/2006/relationships/hyperlink" Target="http://ingenierias.ucsm.edu.pe/epregrado2020I/user/view.php?id=26638&amp;course=722" TargetMode="External"/><Relationship Id="rId58" Type="http://schemas.openxmlformats.org/officeDocument/2006/relationships/hyperlink" Target="http://ingenierias.ucsm.edu.pe/epregrado2020I/mod/assign/view.php?id=7539&amp;rownum=0&amp;action=grader&amp;userid=26731" TargetMode="External"/><Relationship Id="rId74" Type="http://schemas.openxmlformats.org/officeDocument/2006/relationships/hyperlink" Target="http://ingenierias.ucsm.edu.pe/epregrado2020I/mod/assign/view.php?id=7539&amp;rownum=0&amp;action=grader&amp;userid=33567" TargetMode="External"/><Relationship Id="rId79" Type="http://schemas.openxmlformats.org/officeDocument/2006/relationships/hyperlink" Target="http://ingenierias.ucsm.edu.pe/epregrado2020I/user/view.php?id=29523&amp;course=722" TargetMode="External"/><Relationship Id="rId102" Type="http://schemas.openxmlformats.org/officeDocument/2006/relationships/hyperlink" Target="http://ingenierias.ucsm.edu.pe/epregrado2020I/mod/assign/view.php?id=7539&amp;rownum=0&amp;action=grader&amp;userid=28561" TargetMode="External"/><Relationship Id="rId5" Type="http://schemas.openxmlformats.org/officeDocument/2006/relationships/hyperlink" Target="http://ingenierias.ucsm.edu.pe/epregrado2020I/user/view.php?id=29483&amp;course=722" TargetMode="External"/><Relationship Id="rId90" Type="http://schemas.openxmlformats.org/officeDocument/2006/relationships/hyperlink" Target="http://ingenierias.ucsm.edu.pe/epregrado2020I/mod/assign/view.php?id=7539&amp;rownum=0&amp;action=grader&amp;userid=27604" TargetMode="External"/><Relationship Id="rId95" Type="http://schemas.openxmlformats.org/officeDocument/2006/relationships/hyperlink" Target="http://ingenierias.ucsm.edu.pe/epregrado2020I/user/view.php?id=26222&amp;course=722" TargetMode="External"/><Relationship Id="rId22" Type="http://schemas.openxmlformats.org/officeDocument/2006/relationships/hyperlink" Target="http://ingenierias.ucsm.edu.pe/epregrado2020I/mod/assign/view.php?id=7539&amp;rownum=0&amp;action=grader&amp;userid=28746" TargetMode="External"/><Relationship Id="rId27" Type="http://schemas.openxmlformats.org/officeDocument/2006/relationships/hyperlink" Target="http://ingenierias.ucsm.edu.pe/epregrado2020I/user/view.php?id=34744&amp;course=722" TargetMode="External"/><Relationship Id="rId43" Type="http://schemas.openxmlformats.org/officeDocument/2006/relationships/hyperlink" Target="http://ingenierias.ucsm.edu.pe/epregrado2020I/user/view.php?id=26063&amp;course=722" TargetMode="External"/><Relationship Id="rId48" Type="http://schemas.openxmlformats.org/officeDocument/2006/relationships/hyperlink" Target="http://ingenierias.ucsm.edu.pe/epregrado2020I/mod/assign/view.php?id=7539&amp;rownum=0&amp;action=grader&amp;userid=29608" TargetMode="External"/><Relationship Id="rId64" Type="http://schemas.openxmlformats.org/officeDocument/2006/relationships/hyperlink" Target="http://ingenierias.ucsm.edu.pe/epregrado2020I/mod/assign/view.php?id=7539&amp;rownum=0&amp;action=grader&amp;userid=27416" TargetMode="External"/><Relationship Id="rId69" Type="http://schemas.openxmlformats.org/officeDocument/2006/relationships/hyperlink" Target="http://ingenierias.ucsm.edu.pe/epregrado2020I/user/view.php?id=27301&amp;course=722" TargetMode="External"/><Relationship Id="rId113" Type="http://schemas.openxmlformats.org/officeDocument/2006/relationships/hyperlink" Target="http://ingenierias.ucsm.edu.pe/epregrado2020I/user/view.php?id=26022&amp;course=722" TargetMode="External"/><Relationship Id="rId118" Type="http://schemas.openxmlformats.org/officeDocument/2006/relationships/hyperlink" Target="http://ingenierias.ucsm.edu.pe/epregrado2020I/mod/assign/view.php?id=7539&amp;rownum=0&amp;action=grader&amp;userid=29048" TargetMode="External"/><Relationship Id="rId80" Type="http://schemas.openxmlformats.org/officeDocument/2006/relationships/hyperlink" Target="http://ingenierias.ucsm.edu.pe/epregrado2020I/mod/assign/view.php?id=7539&amp;rownum=0&amp;action=grader&amp;userid=29523" TargetMode="External"/><Relationship Id="rId85" Type="http://schemas.openxmlformats.org/officeDocument/2006/relationships/hyperlink" Target="http://ingenierias.ucsm.edu.pe/epregrado2020I/user/view.php?id=27462&amp;course=722" TargetMode="External"/><Relationship Id="rId12" Type="http://schemas.openxmlformats.org/officeDocument/2006/relationships/hyperlink" Target="http://ingenierias.ucsm.edu.pe/epregrado2020I/mod/assign/view.php?id=7539&amp;rownum=0&amp;action=grader&amp;userid=28330" TargetMode="External"/><Relationship Id="rId17" Type="http://schemas.openxmlformats.org/officeDocument/2006/relationships/hyperlink" Target="http://ingenierias.ucsm.edu.pe/epregrado2020I/user/view.php?id=29597&amp;course=722" TargetMode="External"/><Relationship Id="rId33" Type="http://schemas.openxmlformats.org/officeDocument/2006/relationships/hyperlink" Target="http://ingenierias.ucsm.edu.pe/epregrado2020I/user/view.php?id=29326&amp;course=722" TargetMode="External"/><Relationship Id="rId38" Type="http://schemas.openxmlformats.org/officeDocument/2006/relationships/hyperlink" Target="http://ingenierias.ucsm.edu.pe/epregrado2020I/mod/assign/view.php?id=7539&amp;rownum=0&amp;action=grader&amp;userid=29458" TargetMode="External"/><Relationship Id="rId59" Type="http://schemas.openxmlformats.org/officeDocument/2006/relationships/hyperlink" Target="http://ingenierias.ucsm.edu.pe/epregrado2020I/user/view.php?id=27739&amp;course=722" TargetMode="External"/><Relationship Id="rId103" Type="http://schemas.openxmlformats.org/officeDocument/2006/relationships/hyperlink" Target="http://ingenierias.ucsm.edu.pe/epregrado2020I/user/view.php?id=26957&amp;course=722" TargetMode="External"/><Relationship Id="rId108" Type="http://schemas.openxmlformats.org/officeDocument/2006/relationships/hyperlink" Target="http://ingenierias.ucsm.edu.pe/epregrado2020I/mod/assign/view.php?id=7539&amp;rownum=0&amp;action=grader&amp;userid=30245" TargetMode="External"/><Relationship Id="rId54" Type="http://schemas.openxmlformats.org/officeDocument/2006/relationships/hyperlink" Target="http://ingenierias.ucsm.edu.pe/epregrado2020I/mod/assign/view.php?id=7539&amp;rownum=0&amp;action=grader&amp;userid=26638" TargetMode="External"/><Relationship Id="rId70" Type="http://schemas.openxmlformats.org/officeDocument/2006/relationships/hyperlink" Target="http://ingenierias.ucsm.edu.pe/epregrado2020I/mod/assign/view.php?id=7539&amp;rownum=0&amp;action=grader&amp;userid=27301" TargetMode="External"/><Relationship Id="rId75" Type="http://schemas.openxmlformats.org/officeDocument/2006/relationships/hyperlink" Target="http://ingenierias.ucsm.edu.pe/epregrado2020I/user/view.php?id=25736&amp;course=722" TargetMode="External"/><Relationship Id="rId91" Type="http://schemas.openxmlformats.org/officeDocument/2006/relationships/hyperlink" Target="http://ingenierias.ucsm.edu.pe/epregrado2020I/user/view.php?id=29409&amp;course=722" TargetMode="External"/><Relationship Id="rId96" Type="http://schemas.openxmlformats.org/officeDocument/2006/relationships/hyperlink" Target="http://ingenierias.ucsm.edu.pe/epregrado2020I/mod/assign/view.php?id=7539&amp;rownum=0&amp;action=grader&amp;userid=26222" TargetMode="External"/><Relationship Id="rId1" Type="http://schemas.openxmlformats.org/officeDocument/2006/relationships/hyperlink" Target="http://ingenierias.ucsm.edu.pe/epregrado2020I/user/view.php?id=29972&amp;course=722" TargetMode="External"/><Relationship Id="rId6" Type="http://schemas.openxmlformats.org/officeDocument/2006/relationships/hyperlink" Target="http://ingenierias.ucsm.edu.pe/epregrado2020I/mod/assign/view.php?id=7539&amp;rownum=0&amp;action=grader&amp;userid=29483" TargetMode="External"/><Relationship Id="rId23" Type="http://schemas.openxmlformats.org/officeDocument/2006/relationships/hyperlink" Target="http://ingenierias.ucsm.edu.pe/epregrado2020I/user/view.php?id=26351&amp;course=722" TargetMode="External"/><Relationship Id="rId28" Type="http://schemas.openxmlformats.org/officeDocument/2006/relationships/hyperlink" Target="http://ingenierias.ucsm.edu.pe/epregrado2020I/mod/assign/view.php?id=7539&amp;rownum=0&amp;action=grader&amp;userid=34744" TargetMode="External"/><Relationship Id="rId49" Type="http://schemas.openxmlformats.org/officeDocument/2006/relationships/hyperlink" Target="http://ingenierias.ucsm.edu.pe/epregrado2020I/user/view.php?id=11374&amp;course=722" TargetMode="External"/><Relationship Id="rId114" Type="http://schemas.openxmlformats.org/officeDocument/2006/relationships/hyperlink" Target="http://ingenierias.ucsm.edu.pe/epregrado2020I/mod/assign/view.php?id=7539&amp;rownum=0&amp;action=grader&amp;userid=26022" TargetMode="External"/><Relationship Id="rId119" Type="http://schemas.openxmlformats.org/officeDocument/2006/relationships/hyperlink" Target="http://ingenierias.ucsm.edu.pe/epregrado2020I/user/view.php?id=29085&amp;course=722" TargetMode="External"/><Relationship Id="rId44" Type="http://schemas.openxmlformats.org/officeDocument/2006/relationships/hyperlink" Target="http://ingenierias.ucsm.edu.pe/epregrado2020I/mod/assign/view.php?id=7539&amp;rownum=0&amp;action=grader&amp;userid=26063" TargetMode="External"/><Relationship Id="rId60" Type="http://schemas.openxmlformats.org/officeDocument/2006/relationships/hyperlink" Target="http://ingenierias.ucsm.edu.pe/epregrado2020I/mod/assign/view.php?id=7539&amp;rownum=0&amp;action=grader&amp;userid=27739" TargetMode="External"/><Relationship Id="rId65" Type="http://schemas.openxmlformats.org/officeDocument/2006/relationships/hyperlink" Target="http://ingenierias.ucsm.edu.pe/epregrado2020I/user/view.php?id=17868&amp;course=722" TargetMode="External"/><Relationship Id="rId81" Type="http://schemas.openxmlformats.org/officeDocument/2006/relationships/hyperlink" Target="http://ingenierias.ucsm.edu.pe/epregrado2020I/user/view.php?id=26382&amp;course=722" TargetMode="External"/><Relationship Id="rId86" Type="http://schemas.openxmlformats.org/officeDocument/2006/relationships/hyperlink" Target="http://ingenierias.ucsm.edu.pe/epregrado2020I/mod/assign/view.php?id=7539&amp;rownum=0&amp;action=grader&amp;userid=27462" TargetMode="External"/><Relationship Id="rId4" Type="http://schemas.openxmlformats.org/officeDocument/2006/relationships/hyperlink" Target="http://ingenierias.ucsm.edu.pe/epregrado2020I/mod/assign/view.php?id=7539&amp;rownum=0&amp;action=grader&amp;userid=30557" TargetMode="External"/><Relationship Id="rId9" Type="http://schemas.openxmlformats.org/officeDocument/2006/relationships/hyperlink" Target="http://ingenierias.ucsm.edu.pe/epregrado2020I/user/view.php?id=29180&amp;course=722" TargetMode="External"/><Relationship Id="rId13" Type="http://schemas.openxmlformats.org/officeDocument/2006/relationships/hyperlink" Target="http://ingenierias.ucsm.edu.pe/epregrado2020I/user/view.php?id=28959&amp;course=722" TargetMode="External"/><Relationship Id="rId18" Type="http://schemas.openxmlformats.org/officeDocument/2006/relationships/hyperlink" Target="http://ingenierias.ucsm.edu.pe/epregrado2020I/mod/assign/view.php?id=7539&amp;rownum=0&amp;action=grader&amp;userid=29597" TargetMode="External"/><Relationship Id="rId39" Type="http://schemas.openxmlformats.org/officeDocument/2006/relationships/hyperlink" Target="http://ingenierias.ucsm.edu.pe/epregrado2020I/user/view.php?id=27626&amp;course=722" TargetMode="External"/><Relationship Id="rId109" Type="http://schemas.openxmlformats.org/officeDocument/2006/relationships/hyperlink" Target="http://ingenierias.ucsm.edu.pe/epregrado2020I/user/view.php?id=29529&amp;course=722" TargetMode="External"/><Relationship Id="rId34" Type="http://schemas.openxmlformats.org/officeDocument/2006/relationships/hyperlink" Target="http://ingenierias.ucsm.edu.pe/epregrado2020I/mod/assign/view.php?id=7539&amp;rownum=0&amp;action=grader&amp;userid=29326" TargetMode="External"/><Relationship Id="rId50" Type="http://schemas.openxmlformats.org/officeDocument/2006/relationships/hyperlink" Target="http://ingenierias.ucsm.edu.pe/epregrado2020I/mod/assign/view.php?id=7539&amp;rownum=0&amp;action=grader&amp;userid=11374" TargetMode="External"/><Relationship Id="rId55" Type="http://schemas.openxmlformats.org/officeDocument/2006/relationships/hyperlink" Target="http://ingenierias.ucsm.edu.pe/epregrado2020I/user/view.php?id=27264&amp;course=722" TargetMode="External"/><Relationship Id="rId76" Type="http://schemas.openxmlformats.org/officeDocument/2006/relationships/hyperlink" Target="http://ingenierias.ucsm.edu.pe/epregrado2020I/mod/assign/view.php?id=7539&amp;rownum=0&amp;action=grader&amp;userid=25736" TargetMode="External"/><Relationship Id="rId97" Type="http://schemas.openxmlformats.org/officeDocument/2006/relationships/hyperlink" Target="http://ingenierias.ucsm.edu.pe/epregrado2020I/user/view.php?id=26250&amp;course=722" TargetMode="External"/><Relationship Id="rId104" Type="http://schemas.openxmlformats.org/officeDocument/2006/relationships/hyperlink" Target="http://ingenierias.ucsm.edu.pe/epregrado2020I/mod/assign/view.php?id=7539&amp;rownum=0&amp;action=grader&amp;userid=26957" TargetMode="External"/><Relationship Id="rId120" Type="http://schemas.openxmlformats.org/officeDocument/2006/relationships/hyperlink" Target="http://ingenierias.ucsm.edu.pe/epregrado2020I/mod/assign/view.php?id=7539&amp;rownum=0&amp;action=grader&amp;userid=29085" TargetMode="External"/><Relationship Id="rId7" Type="http://schemas.openxmlformats.org/officeDocument/2006/relationships/hyperlink" Target="http://ingenierias.ucsm.edu.pe/epregrado2020I/user/view.php?id=26112&amp;course=722" TargetMode="External"/><Relationship Id="rId71" Type="http://schemas.openxmlformats.org/officeDocument/2006/relationships/hyperlink" Target="http://ingenierias.ucsm.edu.pe/epregrado2020I/user/view.php?id=28528&amp;course=722" TargetMode="External"/><Relationship Id="rId92" Type="http://schemas.openxmlformats.org/officeDocument/2006/relationships/hyperlink" Target="http://ingenierias.ucsm.edu.pe/epregrado2020I/mod/assign/view.php?id=7539&amp;rownum=0&amp;action=grader&amp;userid=29409" TargetMode="External"/><Relationship Id="rId2" Type="http://schemas.openxmlformats.org/officeDocument/2006/relationships/hyperlink" Target="http://ingenierias.ucsm.edu.pe/epregrado2020I/mod/assign/view.php?id=7539&amp;rownum=0&amp;action=grader&amp;userid=29972" TargetMode="External"/><Relationship Id="rId29" Type="http://schemas.openxmlformats.org/officeDocument/2006/relationships/hyperlink" Target="http://ingenierias.ucsm.edu.pe/epregrado2020I/user/view.php?id=28700&amp;course=722" TargetMode="External"/><Relationship Id="rId24" Type="http://schemas.openxmlformats.org/officeDocument/2006/relationships/hyperlink" Target="http://ingenierias.ucsm.edu.pe/epregrado2020I/mod/assign/view.php?id=7539&amp;rownum=0&amp;action=grader&amp;userid=26351" TargetMode="External"/><Relationship Id="rId40" Type="http://schemas.openxmlformats.org/officeDocument/2006/relationships/hyperlink" Target="http://ingenierias.ucsm.edu.pe/epregrado2020I/mod/assign/view.php?id=7539&amp;rownum=0&amp;action=grader&amp;userid=27626" TargetMode="External"/><Relationship Id="rId45" Type="http://schemas.openxmlformats.org/officeDocument/2006/relationships/hyperlink" Target="http://ingenierias.ucsm.edu.pe/epregrado2020I/user/view.php?id=30572&amp;course=722" TargetMode="External"/><Relationship Id="rId66" Type="http://schemas.openxmlformats.org/officeDocument/2006/relationships/hyperlink" Target="http://ingenierias.ucsm.edu.pe/epregrado2020I/mod/assign/view.php?id=7539&amp;rownum=0&amp;action=grader&amp;userid=17868" TargetMode="External"/><Relationship Id="rId87" Type="http://schemas.openxmlformats.org/officeDocument/2006/relationships/hyperlink" Target="http://ingenierias.ucsm.edu.pe/epregrado2020I/user/view.php?id=27581&amp;course=722" TargetMode="External"/><Relationship Id="rId110" Type="http://schemas.openxmlformats.org/officeDocument/2006/relationships/hyperlink" Target="http://ingenierias.ucsm.edu.pe/epregrado2020I/mod/assign/view.php?id=7539&amp;rownum=0&amp;action=grader&amp;userid=29529" TargetMode="External"/><Relationship Id="rId115" Type="http://schemas.openxmlformats.org/officeDocument/2006/relationships/hyperlink" Target="http://ingenierias.ucsm.edu.pe/epregrado2020I/user/view.php?id=30063&amp;course=722" TargetMode="External"/><Relationship Id="rId61" Type="http://schemas.openxmlformats.org/officeDocument/2006/relationships/hyperlink" Target="http://ingenierias.ucsm.edu.pe/epregrado2020I/user/view.php?id=27094&amp;course=722" TargetMode="External"/><Relationship Id="rId82" Type="http://schemas.openxmlformats.org/officeDocument/2006/relationships/hyperlink" Target="http://ingenierias.ucsm.edu.pe/epregrado2020I/mod/assign/view.php?id=7539&amp;rownum=0&amp;action=grader&amp;userid=26382" TargetMode="External"/><Relationship Id="rId19" Type="http://schemas.openxmlformats.org/officeDocument/2006/relationships/hyperlink" Target="http://ingenierias.ucsm.edu.pe/epregrado2020I/user/view.php?id=34953&amp;course=722" TargetMode="External"/><Relationship Id="rId14" Type="http://schemas.openxmlformats.org/officeDocument/2006/relationships/hyperlink" Target="http://ingenierias.ucsm.edu.pe/epregrado2020I/mod/assign/view.php?id=7539&amp;rownum=0&amp;action=grader&amp;userid=28959" TargetMode="External"/><Relationship Id="rId30" Type="http://schemas.openxmlformats.org/officeDocument/2006/relationships/hyperlink" Target="http://ingenierias.ucsm.edu.pe/epregrado2020I/mod/assign/view.php?id=7539&amp;rownum=0&amp;action=grader&amp;userid=28700" TargetMode="External"/><Relationship Id="rId35" Type="http://schemas.openxmlformats.org/officeDocument/2006/relationships/hyperlink" Target="http://ingenierias.ucsm.edu.pe/epregrado2020I/user/view.php?id=25783&amp;course=722" TargetMode="External"/><Relationship Id="rId56" Type="http://schemas.openxmlformats.org/officeDocument/2006/relationships/hyperlink" Target="http://ingenierias.ucsm.edu.pe/epregrado2020I/mod/assign/view.php?id=7539&amp;rownum=0&amp;action=grader&amp;userid=27264" TargetMode="External"/><Relationship Id="rId77" Type="http://schemas.openxmlformats.org/officeDocument/2006/relationships/hyperlink" Target="http://ingenierias.ucsm.edu.pe/epregrado2020I/user/view.php?id=28426&amp;course=722" TargetMode="External"/><Relationship Id="rId100" Type="http://schemas.openxmlformats.org/officeDocument/2006/relationships/hyperlink" Target="http://ingenierias.ucsm.edu.pe/epregrado2020I/mod/assign/view.php?id=7539&amp;rownum=0&amp;action=grader&amp;userid=28238" TargetMode="External"/><Relationship Id="rId105" Type="http://schemas.openxmlformats.org/officeDocument/2006/relationships/hyperlink" Target="http://ingenierias.ucsm.edu.pe/epregrado2020I/user/view.php?id=29829&amp;course=722" TargetMode="External"/><Relationship Id="rId8" Type="http://schemas.openxmlformats.org/officeDocument/2006/relationships/hyperlink" Target="http://ingenierias.ucsm.edu.pe/epregrado2020I/mod/assign/view.php?id=7539&amp;rownum=0&amp;action=grader&amp;userid=26112" TargetMode="External"/><Relationship Id="rId51" Type="http://schemas.openxmlformats.org/officeDocument/2006/relationships/hyperlink" Target="http://ingenierias.ucsm.edu.pe/epregrado2020I/user/view.php?id=26898&amp;course=722" TargetMode="External"/><Relationship Id="rId72" Type="http://schemas.openxmlformats.org/officeDocument/2006/relationships/hyperlink" Target="http://ingenierias.ucsm.edu.pe/epregrado2020I/mod/assign/view.php?id=7539&amp;rownum=0&amp;action=grader&amp;userid=28528" TargetMode="External"/><Relationship Id="rId93" Type="http://schemas.openxmlformats.org/officeDocument/2006/relationships/hyperlink" Target="http://ingenierias.ucsm.edu.pe/epregrado2020I/user/view.php?id=29469&amp;course=722" TargetMode="External"/><Relationship Id="rId98" Type="http://schemas.openxmlformats.org/officeDocument/2006/relationships/hyperlink" Target="http://ingenierias.ucsm.edu.pe/epregrado2020I/mod/assign/view.php?id=7539&amp;rownum=0&amp;action=grader&amp;userid=26250" TargetMode="External"/><Relationship Id="rId121" Type="http://schemas.openxmlformats.org/officeDocument/2006/relationships/drawing" Target="../drawings/drawing3.xml"/><Relationship Id="rId3" Type="http://schemas.openxmlformats.org/officeDocument/2006/relationships/hyperlink" Target="http://ingenierias.ucsm.edu.pe/epregrado2020I/user/view.php?id=30557&amp;course=722" TargetMode="External"/><Relationship Id="rId25" Type="http://schemas.openxmlformats.org/officeDocument/2006/relationships/hyperlink" Target="http://ingenierias.ucsm.edu.pe/epregrado2020I/user/view.php?id=29959&amp;course=722" TargetMode="External"/><Relationship Id="rId46" Type="http://schemas.openxmlformats.org/officeDocument/2006/relationships/hyperlink" Target="http://ingenierias.ucsm.edu.pe/epregrado2020I/mod/assign/view.php?id=7539&amp;rownum=0&amp;action=grader&amp;userid=30572" TargetMode="External"/><Relationship Id="rId67" Type="http://schemas.openxmlformats.org/officeDocument/2006/relationships/hyperlink" Target="http://ingenierias.ucsm.edu.pe/epregrado2020I/user/view.php?id=27427&amp;course=722" TargetMode="External"/><Relationship Id="rId116" Type="http://schemas.openxmlformats.org/officeDocument/2006/relationships/hyperlink" Target="http://ingenierias.ucsm.edu.pe/epregrado2020I/mod/assign/view.php?id=7539&amp;rownum=0&amp;action=grader&amp;userid=30063" TargetMode="External"/><Relationship Id="rId20" Type="http://schemas.openxmlformats.org/officeDocument/2006/relationships/hyperlink" Target="http://ingenierias.ucsm.edu.pe/epregrado2020I/mod/assign/view.php?id=7539&amp;rownum=0&amp;action=grader&amp;userid=34953" TargetMode="External"/><Relationship Id="rId41" Type="http://schemas.openxmlformats.org/officeDocument/2006/relationships/hyperlink" Target="http://ingenierias.ucsm.edu.pe/epregrado2020I/user/view.php?id=25900&amp;course=722" TargetMode="External"/><Relationship Id="rId62" Type="http://schemas.openxmlformats.org/officeDocument/2006/relationships/hyperlink" Target="http://ingenierias.ucsm.edu.pe/epregrado2020I/mod/assign/view.php?id=7539&amp;rownum=0&amp;action=grader&amp;userid=27094" TargetMode="External"/><Relationship Id="rId83" Type="http://schemas.openxmlformats.org/officeDocument/2006/relationships/hyperlink" Target="http://ingenierias.ucsm.edu.pe/epregrado2020I/user/view.php?id=26829&amp;course=722" TargetMode="External"/><Relationship Id="rId88" Type="http://schemas.openxmlformats.org/officeDocument/2006/relationships/hyperlink" Target="http://ingenierias.ucsm.edu.pe/epregrado2020I/mod/assign/view.php?id=7539&amp;rownum=0&amp;action=grader&amp;userid=27581" TargetMode="External"/><Relationship Id="rId111" Type="http://schemas.openxmlformats.org/officeDocument/2006/relationships/hyperlink" Target="http://ingenierias.ucsm.edu.pe/epregrado2020I/user/view.php?id=26956&amp;course=722" TargetMode="External"/><Relationship Id="rId15" Type="http://schemas.openxmlformats.org/officeDocument/2006/relationships/hyperlink" Target="http://ingenierias.ucsm.edu.pe/epregrado2020I/user/view.php?id=25856&amp;course=722" TargetMode="External"/><Relationship Id="rId36" Type="http://schemas.openxmlformats.org/officeDocument/2006/relationships/hyperlink" Target="http://ingenierias.ucsm.edu.pe/epregrado2020I/mod/assign/view.php?id=7539&amp;rownum=0&amp;action=grader&amp;userid=25783" TargetMode="External"/><Relationship Id="rId57" Type="http://schemas.openxmlformats.org/officeDocument/2006/relationships/hyperlink" Target="http://ingenierias.ucsm.edu.pe/epregrado2020I/user/view.php?id=26731&amp;course=722" TargetMode="External"/><Relationship Id="rId106" Type="http://schemas.openxmlformats.org/officeDocument/2006/relationships/hyperlink" Target="http://ingenierias.ucsm.edu.pe/epregrado2020I/mod/assign/view.php?id=7539&amp;rownum=0&amp;action=grader&amp;userid=29829" TargetMode="External"/><Relationship Id="rId10" Type="http://schemas.openxmlformats.org/officeDocument/2006/relationships/hyperlink" Target="http://ingenierias.ucsm.edu.pe/epregrado2020I/mod/assign/view.php?id=7539&amp;rownum=0&amp;action=grader&amp;userid=29180" TargetMode="External"/><Relationship Id="rId31" Type="http://schemas.openxmlformats.org/officeDocument/2006/relationships/hyperlink" Target="http://ingenierias.ucsm.edu.pe/epregrado2020I/user/view.php?id=28286&amp;course=722" TargetMode="External"/><Relationship Id="rId52" Type="http://schemas.openxmlformats.org/officeDocument/2006/relationships/hyperlink" Target="http://ingenierias.ucsm.edu.pe/epregrado2020I/mod/assign/view.php?id=7539&amp;rownum=0&amp;action=grader&amp;userid=26898" TargetMode="External"/><Relationship Id="rId73" Type="http://schemas.openxmlformats.org/officeDocument/2006/relationships/hyperlink" Target="http://ingenierias.ucsm.edu.pe/epregrado2020I/user/view.php?id=33567&amp;course=722" TargetMode="External"/><Relationship Id="rId78" Type="http://schemas.openxmlformats.org/officeDocument/2006/relationships/hyperlink" Target="http://ingenierias.ucsm.edu.pe/epregrado2020I/mod/assign/view.php?id=7539&amp;rownum=0&amp;action=grader&amp;userid=28426" TargetMode="External"/><Relationship Id="rId94" Type="http://schemas.openxmlformats.org/officeDocument/2006/relationships/hyperlink" Target="http://ingenierias.ucsm.edu.pe/epregrado2020I/mod/assign/view.php?id=7539&amp;rownum=0&amp;action=grader&amp;userid=29469" TargetMode="External"/><Relationship Id="rId99" Type="http://schemas.openxmlformats.org/officeDocument/2006/relationships/hyperlink" Target="http://ingenierias.ucsm.edu.pe/epregrado2020I/user/view.php?id=28238&amp;course=722" TargetMode="External"/><Relationship Id="rId101" Type="http://schemas.openxmlformats.org/officeDocument/2006/relationships/hyperlink" Target="http://ingenierias.ucsm.edu.pe/epregrado2020I/user/view.php?id=28561&amp;course=722" TargetMode="External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hyperlink" Target="http://ingenierias.ucsm.edu.pe/epregrado2020I/user/view.php?id=27739&amp;course=722" TargetMode="External"/><Relationship Id="rId21" Type="http://schemas.openxmlformats.org/officeDocument/2006/relationships/hyperlink" Target="http://ingenierias.ucsm.edu.pe/epregrado2020I/user/view.php?id=29409&amp;course=722" TargetMode="External"/><Relationship Id="rId42" Type="http://schemas.openxmlformats.org/officeDocument/2006/relationships/hyperlink" Target="http://ingenierias.ucsm.edu.pe/epregrado2020I/mod/assign/view.php?id=16828&amp;rownum=0&amp;action=grader&amp;userid=25441" TargetMode="External"/><Relationship Id="rId47" Type="http://schemas.openxmlformats.org/officeDocument/2006/relationships/hyperlink" Target="http://ingenierias.ucsm.edu.pe/epregrado2020I/user/view.php?id=26860&amp;course=722" TargetMode="External"/><Relationship Id="rId63" Type="http://schemas.openxmlformats.org/officeDocument/2006/relationships/hyperlink" Target="http://ingenierias.ucsm.edu.pe/epregrado2020I/user/view.php?id=26382&amp;course=722" TargetMode="External"/><Relationship Id="rId68" Type="http://schemas.openxmlformats.org/officeDocument/2006/relationships/hyperlink" Target="http://ingenierias.ucsm.edu.pe/epregrado2020I/mod/assign/view.php?id=16828&amp;rownum=0&amp;action=grader&amp;userid=28426" TargetMode="External"/><Relationship Id="rId84" Type="http://schemas.openxmlformats.org/officeDocument/2006/relationships/hyperlink" Target="http://ingenierias.ucsm.edu.pe/epregrado2020I/mod/assign/view.php?id=16828&amp;rownum=0&amp;action=grader&amp;userid=33567" TargetMode="External"/><Relationship Id="rId89" Type="http://schemas.openxmlformats.org/officeDocument/2006/relationships/hyperlink" Target="http://ingenierias.ucsm.edu.pe/epregrado2020I/user/view.php?id=30572&amp;course=722" TargetMode="External"/><Relationship Id="rId112" Type="http://schemas.openxmlformats.org/officeDocument/2006/relationships/hyperlink" Target="http://ingenierias.ucsm.edu.pe/epregrado2020I/mod/assign/view.php?id=16828&amp;rownum=0&amp;action=grader&amp;userid=27264" TargetMode="External"/><Relationship Id="rId16" Type="http://schemas.openxmlformats.org/officeDocument/2006/relationships/hyperlink" Target="http://ingenierias.ucsm.edu.pe/epregrado2020I/mod/assign/view.php?id=16828&amp;rownum=0&amp;action=grader&amp;userid=30245" TargetMode="External"/><Relationship Id="rId107" Type="http://schemas.openxmlformats.org/officeDocument/2006/relationships/hyperlink" Target="http://ingenierias.ucsm.edu.pe/epregrado2020I/user/view.php?id=17868&amp;course=722" TargetMode="External"/><Relationship Id="rId11" Type="http://schemas.openxmlformats.org/officeDocument/2006/relationships/hyperlink" Target="http://ingenierias.ucsm.edu.pe/epregrado2020I/user/view.php?id=29829&amp;course=722" TargetMode="External"/><Relationship Id="rId32" Type="http://schemas.openxmlformats.org/officeDocument/2006/relationships/hyperlink" Target="http://ingenierias.ucsm.edu.pe/epregrado2020I/mod/assign/view.php?id=16828&amp;rownum=0&amp;action=grader&amp;userid=26956" TargetMode="External"/><Relationship Id="rId37" Type="http://schemas.openxmlformats.org/officeDocument/2006/relationships/hyperlink" Target="http://ingenierias.ucsm.edu.pe/epregrado2020I/user/view.php?id=28401&amp;course=722" TargetMode="External"/><Relationship Id="rId53" Type="http://schemas.openxmlformats.org/officeDocument/2006/relationships/hyperlink" Target="http://ingenierias.ucsm.edu.pe/epregrado2020I/user/view.php?id=28174&amp;course=722" TargetMode="External"/><Relationship Id="rId58" Type="http://schemas.openxmlformats.org/officeDocument/2006/relationships/hyperlink" Target="http://ingenierias.ucsm.edu.pe/epregrado2020I/mod/assign/view.php?id=16828&amp;rownum=0&amp;action=grader&amp;userid=27673" TargetMode="External"/><Relationship Id="rId74" Type="http://schemas.openxmlformats.org/officeDocument/2006/relationships/hyperlink" Target="http://ingenierias.ucsm.edu.pe/epregrado2020I/mod/assign/view.php?id=16828&amp;rownum=0&amp;action=grader&amp;userid=26222" TargetMode="External"/><Relationship Id="rId79" Type="http://schemas.openxmlformats.org/officeDocument/2006/relationships/hyperlink" Target="http://ingenierias.ucsm.edu.pe/epregrado2020I/user/view.php?id=29523&amp;course=722" TargetMode="External"/><Relationship Id="rId102" Type="http://schemas.openxmlformats.org/officeDocument/2006/relationships/hyperlink" Target="http://ingenierias.ucsm.edu.pe/epregrado2020I/mod/assign/view.php?id=16828&amp;rownum=0&amp;action=grader&amp;userid=34953" TargetMode="External"/><Relationship Id="rId123" Type="http://schemas.openxmlformats.org/officeDocument/2006/relationships/hyperlink" Target="http://ingenierias.ucsm.edu.pe/epregrado2020I/user/view.php?id=28286&amp;course=722" TargetMode="External"/><Relationship Id="rId128" Type="http://schemas.openxmlformats.org/officeDocument/2006/relationships/hyperlink" Target="http://ingenierias.ucsm.edu.pe/epregrado2020I/mod/assign/view.php?id=16828&amp;rownum=0&amp;action=grader&amp;userid=29483" TargetMode="External"/><Relationship Id="rId5" Type="http://schemas.openxmlformats.org/officeDocument/2006/relationships/hyperlink" Target="http://ingenierias.ucsm.edu.pe/epregrado2020I/user/view.php?id=25856&amp;course=722" TargetMode="External"/><Relationship Id="rId90" Type="http://schemas.openxmlformats.org/officeDocument/2006/relationships/hyperlink" Target="http://ingenierias.ucsm.edu.pe/epregrado2020I/mod/assign/view.php?id=16828&amp;rownum=0&amp;action=grader&amp;userid=30572" TargetMode="External"/><Relationship Id="rId95" Type="http://schemas.openxmlformats.org/officeDocument/2006/relationships/hyperlink" Target="http://ingenierias.ucsm.edu.pe/epregrado2020I/user/view.php?id=26898&amp;course=722" TargetMode="External"/><Relationship Id="rId22" Type="http://schemas.openxmlformats.org/officeDocument/2006/relationships/hyperlink" Target="http://ingenierias.ucsm.edu.pe/epregrado2020I/mod/assign/view.php?id=16828&amp;rownum=0&amp;action=grader&amp;userid=29409" TargetMode="External"/><Relationship Id="rId27" Type="http://schemas.openxmlformats.org/officeDocument/2006/relationships/hyperlink" Target="http://ingenierias.ucsm.edu.pe/epregrado2020I/user/view.php?id=28528&amp;course=722" TargetMode="External"/><Relationship Id="rId43" Type="http://schemas.openxmlformats.org/officeDocument/2006/relationships/hyperlink" Target="http://ingenierias.ucsm.edu.pe/epregrado2020I/user/view.php?id=29597&amp;course=722" TargetMode="External"/><Relationship Id="rId48" Type="http://schemas.openxmlformats.org/officeDocument/2006/relationships/hyperlink" Target="http://ingenierias.ucsm.edu.pe/epregrado2020I/mod/assign/view.php?id=16828&amp;rownum=0&amp;action=grader&amp;userid=26860" TargetMode="External"/><Relationship Id="rId64" Type="http://schemas.openxmlformats.org/officeDocument/2006/relationships/hyperlink" Target="http://ingenierias.ucsm.edu.pe/epregrado2020I/mod/assign/view.php?id=16828&amp;rownum=0&amp;action=grader&amp;userid=26382" TargetMode="External"/><Relationship Id="rId69" Type="http://schemas.openxmlformats.org/officeDocument/2006/relationships/hyperlink" Target="http://ingenierias.ucsm.edu.pe/epregrado2020I/user/view.php?id=25900&amp;course=722" TargetMode="External"/><Relationship Id="rId113" Type="http://schemas.openxmlformats.org/officeDocument/2006/relationships/hyperlink" Target="http://ingenierias.ucsm.edu.pe/epregrado2020I/user/view.php?id=26638&amp;course=722" TargetMode="External"/><Relationship Id="rId118" Type="http://schemas.openxmlformats.org/officeDocument/2006/relationships/hyperlink" Target="http://ingenierias.ucsm.edu.pe/epregrado2020I/mod/assign/view.php?id=16828&amp;rownum=0&amp;action=grader&amp;userid=27739" TargetMode="External"/><Relationship Id="rId80" Type="http://schemas.openxmlformats.org/officeDocument/2006/relationships/hyperlink" Target="http://ingenierias.ucsm.edu.pe/epregrado2020I/mod/assign/view.php?id=16828&amp;rownum=0&amp;action=grader&amp;userid=29523" TargetMode="External"/><Relationship Id="rId85" Type="http://schemas.openxmlformats.org/officeDocument/2006/relationships/hyperlink" Target="http://ingenierias.ucsm.edu.pe/epregrado2020I/user/view.php?id=26063&amp;course=722" TargetMode="External"/><Relationship Id="rId12" Type="http://schemas.openxmlformats.org/officeDocument/2006/relationships/hyperlink" Target="http://ingenierias.ucsm.edu.pe/epregrado2020I/mod/assign/view.php?id=16828&amp;rownum=0&amp;action=grader&amp;userid=29829" TargetMode="External"/><Relationship Id="rId17" Type="http://schemas.openxmlformats.org/officeDocument/2006/relationships/hyperlink" Target="http://ingenierias.ucsm.edu.pe/epregrado2020I/user/view.php?id=28561&amp;course=722" TargetMode="External"/><Relationship Id="rId33" Type="http://schemas.openxmlformats.org/officeDocument/2006/relationships/hyperlink" Target="http://ingenierias.ucsm.edu.pe/epregrado2020I/user/view.php?id=29180&amp;course=722" TargetMode="External"/><Relationship Id="rId38" Type="http://schemas.openxmlformats.org/officeDocument/2006/relationships/hyperlink" Target="http://ingenierias.ucsm.edu.pe/epregrado2020I/mod/assign/view.php?id=16828&amp;rownum=0&amp;action=grader&amp;userid=28401" TargetMode="External"/><Relationship Id="rId59" Type="http://schemas.openxmlformats.org/officeDocument/2006/relationships/hyperlink" Target="http://ingenierias.ucsm.edu.pe/epregrado2020I/user/view.php?id=29326&amp;course=722" TargetMode="External"/><Relationship Id="rId103" Type="http://schemas.openxmlformats.org/officeDocument/2006/relationships/hyperlink" Target="http://ingenierias.ucsm.edu.pe/epregrado2020I/user/view.php?id=27427&amp;course=722" TargetMode="External"/><Relationship Id="rId108" Type="http://schemas.openxmlformats.org/officeDocument/2006/relationships/hyperlink" Target="http://ingenierias.ucsm.edu.pe/epregrado2020I/mod/assign/view.php?id=16828&amp;rownum=0&amp;action=grader&amp;userid=17868" TargetMode="External"/><Relationship Id="rId124" Type="http://schemas.openxmlformats.org/officeDocument/2006/relationships/hyperlink" Target="http://ingenierias.ucsm.edu.pe/epregrado2020I/mod/assign/view.php?id=16828&amp;rownum=0&amp;action=grader&amp;userid=28286" TargetMode="External"/><Relationship Id="rId129" Type="http://schemas.openxmlformats.org/officeDocument/2006/relationships/hyperlink" Target="http://ingenierias.ucsm.edu.pe/epregrado2020I/user/view.php?id=30557&amp;course=722" TargetMode="External"/><Relationship Id="rId54" Type="http://schemas.openxmlformats.org/officeDocument/2006/relationships/hyperlink" Target="http://ingenierias.ucsm.edu.pe/epregrado2020I/mod/assign/view.php?id=16828&amp;rownum=0&amp;action=grader&amp;userid=28174" TargetMode="External"/><Relationship Id="rId70" Type="http://schemas.openxmlformats.org/officeDocument/2006/relationships/hyperlink" Target="http://ingenierias.ucsm.edu.pe/epregrado2020I/mod/assign/view.php?id=16828&amp;rownum=0&amp;action=grader&amp;userid=25900" TargetMode="External"/><Relationship Id="rId75" Type="http://schemas.openxmlformats.org/officeDocument/2006/relationships/hyperlink" Target="http://ingenierias.ucsm.edu.pe/epregrado2020I/user/view.php?id=28238&amp;course=722" TargetMode="External"/><Relationship Id="rId91" Type="http://schemas.openxmlformats.org/officeDocument/2006/relationships/hyperlink" Target="http://ingenierias.ucsm.edu.pe/epregrado2020I/user/view.php?id=29085&amp;course=722" TargetMode="External"/><Relationship Id="rId96" Type="http://schemas.openxmlformats.org/officeDocument/2006/relationships/hyperlink" Target="http://ingenierias.ucsm.edu.pe/epregrado2020I/mod/assign/view.php?id=16828&amp;rownum=0&amp;action=grader&amp;userid=26898" TargetMode="External"/><Relationship Id="rId1" Type="http://schemas.openxmlformats.org/officeDocument/2006/relationships/hyperlink" Target="http://ingenierias.ucsm.edu.pe/epregrado2020I/user/view.php?id=26112&amp;course=722" TargetMode="External"/><Relationship Id="rId6" Type="http://schemas.openxmlformats.org/officeDocument/2006/relationships/hyperlink" Target="http://ingenierias.ucsm.edu.pe/epregrado2020I/mod/assign/view.php?id=16828&amp;rownum=0&amp;action=grader&amp;userid=25856" TargetMode="External"/><Relationship Id="rId23" Type="http://schemas.openxmlformats.org/officeDocument/2006/relationships/hyperlink" Target="http://ingenierias.ucsm.edu.pe/epregrado2020I/user/view.php?id=26957&amp;course=722" TargetMode="External"/><Relationship Id="rId28" Type="http://schemas.openxmlformats.org/officeDocument/2006/relationships/hyperlink" Target="http://ingenierias.ucsm.edu.pe/epregrado2020I/mod/assign/view.php?id=16828&amp;rownum=0&amp;action=grader&amp;userid=28528" TargetMode="External"/><Relationship Id="rId49" Type="http://schemas.openxmlformats.org/officeDocument/2006/relationships/hyperlink" Target="http://ingenierias.ucsm.edu.pe/epregrado2020I/user/view.php?id=29609&amp;course=722" TargetMode="External"/><Relationship Id="rId114" Type="http://schemas.openxmlformats.org/officeDocument/2006/relationships/hyperlink" Target="http://ingenierias.ucsm.edu.pe/epregrado2020I/mod/assign/view.php?id=16828&amp;rownum=0&amp;action=grader&amp;userid=26638" TargetMode="External"/><Relationship Id="rId119" Type="http://schemas.openxmlformats.org/officeDocument/2006/relationships/hyperlink" Target="http://ingenierias.ucsm.edu.pe/epregrado2020I/user/view.php?id=26731&amp;course=722" TargetMode="External"/><Relationship Id="rId44" Type="http://schemas.openxmlformats.org/officeDocument/2006/relationships/hyperlink" Target="http://ingenierias.ucsm.edu.pe/epregrado2020I/mod/assign/view.php?id=16828&amp;rownum=0&amp;action=grader&amp;userid=29597" TargetMode="External"/><Relationship Id="rId60" Type="http://schemas.openxmlformats.org/officeDocument/2006/relationships/hyperlink" Target="http://ingenierias.ucsm.edu.pe/epregrado2020I/mod/assign/view.php?id=16828&amp;rownum=0&amp;action=grader&amp;userid=29326" TargetMode="External"/><Relationship Id="rId65" Type="http://schemas.openxmlformats.org/officeDocument/2006/relationships/hyperlink" Target="http://ingenierias.ucsm.edu.pe/epregrado2020I/user/view.php?id=27626&amp;course=722" TargetMode="External"/><Relationship Id="rId81" Type="http://schemas.openxmlformats.org/officeDocument/2006/relationships/hyperlink" Target="http://ingenierias.ucsm.edu.pe/epregrado2020I/user/view.php?id=29469&amp;course=722" TargetMode="External"/><Relationship Id="rId86" Type="http://schemas.openxmlformats.org/officeDocument/2006/relationships/hyperlink" Target="http://ingenierias.ucsm.edu.pe/epregrado2020I/mod/assign/view.php?id=16828&amp;rownum=0&amp;action=grader&amp;userid=26063" TargetMode="External"/><Relationship Id="rId130" Type="http://schemas.openxmlformats.org/officeDocument/2006/relationships/hyperlink" Target="http://ingenierias.ucsm.edu.pe/epregrado2020I/mod/assign/view.php?id=16828&amp;rownum=0&amp;action=grader&amp;userid=30557" TargetMode="External"/><Relationship Id="rId13" Type="http://schemas.openxmlformats.org/officeDocument/2006/relationships/hyperlink" Target="http://ingenierias.ucsm.edu.pe/epregrado2020I/user/view.php?id=27462&amp;course=722" TargetMode="External"/><Relationship Id="rId18" Type="http://schemas.openxmlformats.org/officeDocument/2006/relationships/hyperlink" Target="http://ingenierias.ucsm.edu.pe/epregrado2020I/mod/assign/view.php?id=16828&amp;rownum=0&amp;action=grader&amp;userid=28561" TargetMode="External"/><Relationship Id="rId39" Type="http://schemas.openxmlformats.org/officeDocument/2006/relationships/hyperlink" Target="http://ingenierias.ucsm.edu.pe/epregrado2020I/user/view.php?id=28700&amp;course=722" TargetMode="External"/><Relationship Id="rId109" Type="http://schemas.openxmlformats.org/officeDocument/2006/relationships/hyperlink" Target="http://ingenierias.ucsm.edu.pe/epregrado2020I/user/view.php?id=27094&amp;course=722" TargetMode="External"/><Relationship Id="rId34" Type="http://schemas.openxmlformats.org/officeDocument/2006/relationships/hyperlink" Target="http://ingenierias.ucsm.edu.pe/epregrado2020I/mod/assign/view.php?id=16828&amp;rownum=0&amp;action=grader&amp;userid=29180" TargetMode="External"/><Relationship Id="rId50" Type="http://schemas.openxmlformats.org/officeDocument/2006/relationships/hyperlink" Target="http://ingenierias.ucsm.edu.pe/epregrado2020I/mod/assign/view.php?id=16828&amp;rownum=0&amp;action=grader&amp;userid=29609" TargetMode="External"/><Relationship Id="rId55" Type="http://schemas.openxmlformats.org/officeDocument/2006/relationships/hyperlink" Target="http://ingenierias.ucsm.edu.pe/epregrado2020I/user/view.php?id=30702&amp;course=722" TargetMode="External"/><Relationship Id="rId76" Type="http://schemas.openxmlformats.org/officeDocument/2006/relationships/hyperlink" Target="http://ingenierias.ucsm.edu.pe/epregrado2020I/mod/assign/view.php?id=16828&amp;rownum=0&amp;action=grader&amp;userid=28238" TargetMode="External"/><Relationship Id="rId97" Type="http://schemas.openxmlformats.org/officeDocument/2006/relationships/hyperlink" Target="http://ingenierias.ucsm.edu.pe/epregrado2020I/user/view.php?id=27416&amp;course=722" TargetMode="External"/><Relationship Id="rId104" Type="http://schemas.openxmlformats.org/officeDocument/2006/relationships/hyperlink" Target="http://ingenierias.ucsm.edu.pe/epregrado2020I/mod/assign/view.php?id=16828&amp;rownum=0&amp;action=grader&amp;userid=27427" TargetMode="External"/><Relationship Id="rId120" Type="http://schemas.openxmlformats.org/officeDocument/2006/relationships/hyperlink" Target="http://ingenierias.ucsm.edu.pe/epregrado2020I/mod/assign/view.php?id=16828&amp;rownum=0&amp;action=grader&amp;userid=26731" TargetMode="External"/><Relationship Id="rId125" Type="http://schemas.openxmlformats.org/officeDocument/2006/relationships/hyperlink" Target="http://ingenierias.ucsm.edu.pe/epregrado2020I/user/view.php?id=25783&amp;course=722" TargetMode="External"/><Relationship Id="rId7" Type="http://schemas.openxmlformats.org/officeDocument/2006/relationships/hyperlink" Target="http://ingenierias.ucsm.edu.pe/epregrado2020I/user/view.php?id=29972&amp;course=722" TargetMode="External"/><Relationship Id="rId71" Type="http://schemas.openxmlformats.org/officeDocument/2006/relationships/hyperlink" Target="http://ingenierias.ucsm.edu.pe/epregrado2020I/user/view.php?id=26250&amp;course=722" TargetMode="External"/><Relationship Id="rId92" Type="http://schemas.openxmlformats.org/officeDocument/2006/relationships/hyperlink" Target="http://ingenierias.ucsm.edu.pe/epregrado2020I/mod/assign/view.php?id=16828&amp;rownum=0&amp;action=grader&amp;userid=29085" TargetMode="External"/><Relationship Id="rId2" Type="http://schemas.openxmlformats.org/officeDocument/2006/relationships/hyperlink" Target="http://ingenierias.ucsm.edu.pe/epregrado2020I/mod/assign/view.php?id=16828&amp;rownum=0&amp;action=grader&amp;userid=26112" TargetMode="External"/><Relationship Id="rId29" Type="http://schemas.openxmlformats.org/officeDocument/2006/relationships/hyperlink" Target="http://ingenierias.ucsm.edu.pe/epregrado2020I/user/view.php?id=29959&amp;course=722" TargetMode="External"/><Relationship Id="rId24" Type="http://schemas.openxmlformats.org/officeDocument/2006/relationships/hyperlink" Target="http://ingenierias.ucsm.edu.pe/epregrado2020I/mod/assign/view.php?id=16828&amp;rownum=0&amp;action=grader&amp;userid=26957" TargetMode="External"/><Relationship Id="rId40" Type="http://schemas.openxmlformats.org/officeDocument/2006/relationships/hyperlink" Target="http://ingenierias.ucsm.edu.pe/epregrado2020I/mod/assign/view.php?id=16828&amp;rownum=0&amp;action=grader&amp;userid=28700" TargetMode="External"/><Relationship Id="rId45" Type="http://schemas.openxmlformats.org/officeDocument/2006/relationships/hyperlink" Target="http://ingenierias.ucsm.edu.pe/epregrado2020I/user/view.php?id=26325&amp;course=722" TargetMode="External"/><Relationship Id="rId66" Type="http://schemas.openxmlformats.org/officeDocument/2006/relationships/hyperlink" Target="http://ingenierias.ucsm.edu.pe/epregrado2020I/mod/assign/view.php?id=16828&amp;rownum=0&amp;action=grader&amp;userid=27626" TargetMode="External"/><Relationship Id="rId87" Type="http://schemas.openxmlformats.org/officeDocument/2006/relationships/hyperlink" Target="http://ingenierias.ucsm.edu.pe/epregrado2020I/user/view.php?id=30063&amp;course=722" TargetMode="External"/><Relationship Id="rId110" Type="http://schemas.openxmlformats.org/officeDocument/2006/relationships/hyperlink" Target="http://ingenierias.ucsm.edu.pe/epregrado2020I/mod/assign/view.php?id=16828&amp;rownum=0&amp;action=grader&amp;userid=27094" TargetMode="External"/><Relationship Id="rId115" Type="http://schemas.openxmlformats.org/officeDocument/2006/relationships/hyperlink" Target="http://ingenierias.ucsm.edu.pe/epregrado2020I/user/view.php?id=11374&amp;course=722" TargetMode="External"/><Relationship Id="rId131" Type="http://schemas.openxmlformats.org/officeDocument/2006/relationships/drawing" Target="../drawings/drawing4.xml"/><Relationship Id="rId61" Type="http://schemas.openxmlformats.org/officeDocument/2006/relationships/hyperlink" Target="http://ingenierias.ucsm.edu.pe/epregrado2020I/user/view.php?id=29608&amp;course=722" TargetMode="External"/><Relationship Id="rId82" Type="http://schemas.openxmlformats.org/officeDocument/2006/relationships/hyperlink" Target="http://ingenierias.ucsm.edu.pe/epregrado2020I/mod/assign/view.php?id=16828&amp;rownum=0&amp;action=grader&amp;userid=29469" TargetMode="External"/><Relationship Id="rId19" Type="http://schemas.openxmlformats.org/officeDocument/2006/relationships/hyperlink" Target="http://ingenierias.ucsm.edu.pe/epregrado2020I/user/view.php?id=28330&amp;course=722" TargetMode="External"/><Relationship Id="rId14" Type="http://schemas.openxmlformats.org/officeDocument/2006/relationships/hyperlink" Target="http://ingenierias.ucsm.edu.pe/epregrado2020I/mod/assign/view.php?id=16828&amp;rownum=0&amp;action=grader&amp;userid=27462" TargetMode="External"/><Relationship Id="rId30" Type="http://schemas.openxmlformats.org/officeDocument/2006/relationships/hyperlink" Target="http://ingenierias.ucsm.edu.pe/epregrado2020I/mod/assign/view.php?id=16828&amp;rownum=0&amp;action=grader&amp;userid=29959" TargetMode="External"/><Relationship Id="rId35" Type="http://schemas.openxmlformats.org/officeDocument/2006/relationships/hyperlink" Target="http://ingenierias.ucsm.edu.pe/epregrado2020I/user/view.php?id=27012&amp;course=722" TargetMode="External"/><Relationship Id="rId56" Type="http://schemas.openxmlformats.org/officeDocument/2006/relationships/hyperlink" Target="http://ingenierias.ucsm.edu.pe/epregrado2020I/mod/assign/view.php?id=16828&amp;rownum=0&amp;action=grader&amp;userid=30702" TargetMode="External"/><Relationship Id="rId77" Type="http://schemas.openxmlformats.org/officeDocument/2006/relationships/hyperlink" Target="http://ingenierias.ucsm.edu.pe/epregrado2020I/user/view.php?id=30151&amp;course=722" TargetMode="External"/><Relationship Id="rId100" Type="http://schemas.openxmlformats.org/officeDocument/2006/relationships/hyperlink" Target="http://ingenierias.ucsm.edu.pe/epregrado2020I/mod/assign/view.php?id=16828&amp;rownum=0&amp;action=grader&amp;userid=29264" TargetMode="External"/><Relationship Id="rId105" Type="http://schemas.openxmlformats.org/officeDocument/2006/relationships/hyperlink" Target="http://ingenierias.ucsm.edu.pe/epregrado2020I/user/view.php?id=27301&amp;course=722" TargetMode="External"/><Relationship Id="rId126" Type="http://schemas.openxmlformats.org/officeDocument/2006/relationships/hyperlink" Target="http://ingenierias.ucsm.edu.pe/epregrado2020I/mod/assign/view.php?id=16828&amp;rownum=0&amp;action=grader&amp;userid=25783" TargetMode="External"/><Relationship Id="rId8" Type="http://schemas.openxmlformats.org/officeDocument/2006/relationships/hyperlink" Target="http://ingenierias.ucsm.edu.pe/epregrado2020I/mod/assign/view.php?id=16828&amp;rownum=0&amp;action=grader&amp;userid=29972" TargetMode="External"/><Relationship Id="rId51" Type="http://schemas.openxmlformats.org/officeDocument/2006/relationships/hyperlink" Target="http://ingenierias.ucsm.edu.pe/epregrado2020I/user/view.php?id=26022&amp;course=722" TargetMode="External"/><Relationship Id="rId72" Type="http://schemas.openxmlformats.org/officeDocument/2006/relationships/hyperlink" Target="http://ingenierias.ucsm.edu.pe/epregrado2020I/mod/assign/view.php?id=16828&amp;rownum=0&amp;action=grader&amp;userid=26250" TargetMode="External"/><Relationship Id="rId93" Type="http://schemas.openxmlformats.org/officeDocument/2006/relationships/hyperlink" Target="http://ingenierias.ucsm.edu.pe/epregrado2020I/user/view.php?id=29458&amp;course=722" TargetMode="External"/><Relationship Id="rId98" Type="http://schemas.openxmlformats.org/officeDocument/2006/relationships/hyperlink" Target="http://ingenierias.ucsm.edu.pe/epregrado2020I/mod/assign/view.php?id=16828&amp;rownum=0&amp;action=grader&amp;userid=27416" TargetMode="External"/><Relationship Id="rId121" Type="http://schemas.openxmlformats.org/officeDocument/2006/relationships/hyperlink" Target="http://ingenierias.ucsm.edu.pe/epregrado2020I/user/view.php?id=28746&amp;course=722" TargetMode="External"/><Relationship Id="rId3" Type="http://schemas.openxmlformats.org/officeDocument/2006/relationships/hyperlink" Target="http://ingenierias.ucsm.edu.pe/epregrado2020I/user/view.php?id=28959&amp;course=722" TargetMode="External"/><Relationship Id="rId25" Type="http://schemas.openxmlformats.org/officeDocument/2006/relationships/hyperlink" Target="http://ingenierias.ucsm.edu.pe/epregrado2020I/user/view.php?id=28481&amp;course=722" TargetMode="External"/><Relationship Id="rId46" Type="http://schemas.openxmlformats.org/officeDocument/2006/relationships/hyperlink" Target="http://ingenierias.ucsm.edu.pe/epregrado2020I/mod/assign/view.php?id=16828&amp;rownum=0&amp;action=grader&amp;userid=26325" TargetMode="External"/><Relationship Id="rId67" Type="http://schemas.openxmlformats.org/officeDocument/2006/relationships/hyperlink" Target="http://ingenierias.ucsm.edu.pe/epregrado2020I/user/view.php?id=28426&amp;course=722" TargetMode="External"/><Relationship Id="rId116" Type="http://schemas.openxmlformats.org/officeDocument/2006/relationships/hyperlink" Target="http://ingenierias.ucsm.edu.pe/epregrado2020I/mod/assign/view.php?id=16828&amp;rownum=0&amp;action=grader&amp;userid=11374" TargetMode="External"/><Relationship Id="rId20" Type="http://schemas.openxmlformats.org/officeDocument/2006/relationships/hyperlink" Target="http://ingenierias.ucsm.edu.pe/epregrado2020I/mod/assign/view.php?id=16828&amp;rownum=0&amp;action=grader&amp;userid=28330" TargetMode="External"/><Relationship Id="rId41" Type="http://schemas.openxmlformats.org/officeDocument/2006/relationships/hyperlink" Target="http://ingenierias.ucsm.edu.pe/epregrado2020I/user/view.php?id=25441&amp;course=722" TargetMode="External"/><Relationship Id="rId62" Type="http://schemas.openxmlformats.org/officeDocument/2006/relationships/hyperlink" Target="http://ingenierias.ucsm.edu.pe/epregrado2020I/mod/assign/view.php?id=16828&amp;rownum=0&amp;action=grader&amp;userid=29608" TargetMode="External"/><Relationship Id="rId83" Type="http://schemas.openxmlformats.org/officeDocument/2006/relationships/hyperlink" Target="http://ingenierias.ucsm.edu.pe/epregrado2020I/user/view.php?id=33567&amp;course=722" TargetMode="External"/><Relationship Id="rId88" Type="http://schemas.openxmlformats.org/officeDocument/2006/relationships/hyperlink" Target="http://ingenierias.ucsm.edu.pe/epregrado2020I/mod/assign/view.php?id=16828&amp;rownum=0&amp;action=grader&amp;userid=30063" TargetMode="External"/><Relationship Id="rId111" Type="http://schemas.openxmlformats.org/officeDocument/2006/relationships/hyperlink" Target="http://ingenierias.ucsm.edu.pe/epregrado2020I/user/view.php?id=27264&amp;course=722" TargetMode="External"/><Relationship Id="rId15" Type="http://schemas.openxmlformats.org/officeDocument/2006/relationships/hyperlink" Target="http://ingenierias.ucsm.edu.pe/epregrado2020I/user/view.php?id=30245&amp;course=722" TargetMode="External"/><Relationship Id="rId36" Type="http://schemas.openxmlformats.org/officeDocument/2006/relationships/hyperlink" Target="http://ingenierias.ucsm.edu.pe/epregrado2020I/mod/assign/view.php?id=16828&amp;rownum=0&amp;action=grader&amp;userid=27012" TargetMode="External"/><Relationship Id="rId57" Type="http://schemas.openxmlformats.org/officeDocument/2006/relationships/hyperlink" Target="http://ingenierias.ucsm.edu.pe/epregrado2020I/user/view.php?id=27673&amp;course=722" TargetMode="External"/><Relationship Id="rId106" Type="http://schemas.openxmlformats.org/officeDocument/2006/relationships/hyperlink" Target="http://ingenierias.ucsm.edu.pe/epregrado2020I/mod/assign/view.php?id=16828&amp;rownum=0&amp;action=grader&amp;userid=27301" TargetMode="External"/><Relationship Id="rId127" Type="http://schemas.openxmlformats.org/officeDocument/2006/relationships/hyperlink" Target="http://ingenierias.ucsm.edu.pe/epregrado2020I/user/view.php?id=29483&amp;course=722" TargetMode="External"/><Relationship Id="rId10" Type="http://schemas.openxmlformats.org/officeDocument/2006/relationships/hyperlink" Target="http://ingenierias.ucsm.edu.pe/epregrado2020I/mod/assign/view.php?id=16828&amp;rownum=0&amp;action=grader&amp;userid=26829" TargetMode="External"/><Relationship Id="rId31" Type="http://schemas.openxmlformats.org/officeDocument/2006/relationships/hyperlink" Target="http://ingenierias.ucsm.edu.pe/epregrado2020I/user/view.php?id=26956&amp;course=722" TargetMode="External"/><Relationship Id="rId52" Type="http://schemas.openxmlformats.org/officeDocument/2006/relationships/hyperlink" Target="http://ingenierias.ucsm.edu.pe/epregrado2020I/mod/assign/view.php?id=16828&amp;rownum=0&amp;action=grader&amp;userid=26022" TargetMode="External"/><Relationship Id="rId73" Type="http://schemas.openxmlformats.org/officeDocument/2006/relationships/hyperlink" Target="http://ingenierias.ucsm.edu.pe/epregrado2020I/user/view.php?id=26222&amp;course=722" TargetMode="External"/><Relationship Id="rId78" Type="http://schemas.openxmlformats.org/officeDocument/2006/relationships/hyperlink" Target="http://ingenierias.ucsm.edu.pe/epregrado2020I/mod/assign/view.php?id=16828&amp;rownum=0&amp;action=grader&amp;userid=30151" TargetMode="External"/><Relationship Id="rId94" Type="http://schemas.openxmlformats.org/officeDocument/2006/relationships/hyperlink" Target="http://ingenierias.ucsm.edu.pe/epregrado2020I/mod/assign/view.php?id=16828&amp;rownum=0&amp;action=grader&amp;userid=29458" TargetMode="External"/><Relationship Id="rId99" Type="http://schemas.openxmlformats.org/officeDocument/2006/relationships/hyperlink" Target="http://ingenierias.ucsm.edu.pe/epregrado2020I/user/view.php?id=29264&amp;course=722" TargetMode="External"/><Relationship Id="rId101" Type="http://schemas.openxmlformats.org/officeDocument/2006/relationships/hyperlink" Target="http://ingenierias.ucsm.edu.pe/epregrado2020I/user/view.php?id=34953&amp;course=722" TargetMode="External"/><Relationship Id="rId122" Type="http://schemas.openxmlformats.org/officeDocument/2006/relationships/hyperlink" Target="http://ingenierias.ucsm.edu.pe/epregrado2020I/mod/assign/view.php?id=16828&amp;rownum=0&amp;action=grader&amp;userid=28746" TargetMode="External"/><Relationship Id="rId4" Type="http://schemas.openxmlformats.org/officeDocument/2006/relationships/hyperlink" Target="http://ingenierias.ucsm.edu.pe/epregrado2020I/mod/assign/view.php?id=16828&amp;rownum=0&amp;action=grader&amp;userid=28959" TargetMode="External"/><Relationship Id="rId9" Type="http://schemas.openxmlformats.org/officeDocument/2006/relationships/hyperlink" Target="http://ingenierias.ucsm.edu.pe/epregrado2020I/user/view.php?id=26829&amp;course=722" TargetMode="External"/><Relationship Id="rId26" Type="http://schemas.openxmlformats.org/officeDocument/2006/relationships/hyperlink" Target="http://ingenierias.ucsm.edu.pe/epregrado2020I/mod/assign/view.php?id=16828&amp;rownum=0&amp;action=grader&amp;userid=28481" TargetMode="External"/></Relationships>
</file>

<file path=xl/worksheets/_rels/sheet13.xml.rels><?xml version="1.0" encoding="UTF-8" standalone="yes"?>
<Relationships xmlns="http://schemas.openxmlformats.org/package/2006/relationships"><Relationship Id="rId26" Type="http://schemas.openxmlformats.org/officeDocument/2006/relationships/hyperlink" Target="http://ingenierias.ucsm.edu.pe/epregrado2020I/mod/assign/view.php?id=25455&amp;rownum=0&amp;action=grader&amp;userid=29409" TargetMode="External"/><Relationship Id="rId21" Type="http://schemas.openxmlformats.org/officeDocument/2006/relationships/hyperlink" Target="http://ingenierias.ucsm.edu.pe/epregrado2020I/user/view.php?id=29458&amp;course=722" TargetMode="External"/><Relationship Id="rId42" Type="http://schemas.openxmlformats.org/officeDocument/2006/relationships/hyperlink" Target="http://ingenierias.ucsm.edu.pe/epregrado2020I/mod/assign/view.php?id=25455&amp;rownum=0&amp;action=grader&amp;userid=30572" TargetMode="External"/><Relationship Id="rId47" Type="http://schemas.openxmlformats.org/officeDocument/2006/relationships/hyperlink" Target="http://ingenierias.ucsm.edu.pe/epregrado2020I/user/view.php?id=27094&amp;course=722" TargetMode="External"/><Relationship Id="rId63" Type="http://schemas.openxmlformats.org/officeDocument/2006/relationships/hyperlink" Target="http://ingenierias.ucsm.edu.pe/epregrado2020I/user/view.php?id=26382&amp;course=722" TargetMode="External"/><Relationship Id="rId68" Type="http://schemas.openxmlformats.org/officeDocument/2006/relationships/hyperlink" Target="http://ingenierias.ucsm.edu.pe/epregrado2020I/mod/assign/view.php?id=25455&amp;rownum=0&amp;action=grader&amp;userid=26829" TargetMode="External"/><Relationship Id="rId84" Type="http://schemas.openxmlformats.org/officeDocument/2006/relationships/hyperlink" Target="http://ingenierias.ucsm.edu.pe/epregrado2020I/mod/assign/view.php?id=25455&amp;rownum=0&amp;action=grader&amp;userid=28561" TargetMode="External"/><Relationship Id="rId16" Type="http://schemas.openxmlformats.org/officeDocument/2006/relationships/hyperlink" Target="http://ingenierias.ucsm.edu.pe/epregrado2020I/mod/assign/view.php?id=25455&amp;rownum=0&amp;action=grader&amp;userid=29085" TargetMode="External"/><Relationship Id="rId11" Type="http://schemas.openxmlformats.org/officeDocument/2006/relationships/hyperlink" Target="http://ingenierias.ucsm.edu.pe/epregrado2020I/user/view.php?id=28746&amp;course=722" TargetMode="External"/><Relationship Id="rId32" Type="http://schemas.openxmlformats.org/officeDocument/2006/relationships/hyperlink" Target="http://ingenierias.ucsm.edu.pe/epregrado2020I/mod/assign/view.php?id=25455&amp;rownum=0&amp;action=grader&amp;userid=26638" TargetMode="External"/><Relationship Id="rId37" Type="http://schemas.openxmlformats.org/officeDocument/2006/relationships/hyperlink" Target="http://ingenierias.ucsm.edu.pe/epregrado2020I/user/view.php?id=29523&amp;course=722" TargetMode="External"/><Relationship Id="rId53" Type="http://schemas.openxmlformats.org/officeDocument/2006/relationships/hyperlink" Target="http://ingenierias.ucsm.edu.pe/epregrado2020I/user/view.php?id=28700&amp;course=722" TargetMode="External"/><Relationship Id="rId58" Type="http://schemas.openxmlformats.org/officeDocument/2006/relationships/hyperlink" Target="http://ingenierias.ucsm.edu.pe/epregrado2020I/mod/assign/view.php?id=25455&amp;rownum=0&amp;action=grader&amp;userid=30702" TargetMode="External"/><Relationship Id="rId74" Type="http://schemas.openxmlformats.org/officeDocument/2006/relationships/hyperlink" Target="http://ingenierias.ucsm.edu.pe/epregrado2020I/mod/assign/view.php?id=25455&amp;rownum=0&amp;action=grader&amp;userid=29326" TargetMode="External"/><Relationship Id="rId79" Type="http://schemas.openxmlformats.org/officeDocument/2006/relationships/hyperlink" Target="http://ingenierias.ucsm.edu.pe/epregrado2020I/user/view.php?id=27462&amp;course=722" TargetMode="External"/><Relationship Id="rId5" Type="http://schemas.openxmlformats.org/officeDocument/2006/relationships/hyperlink" Target="http://ingenierias.ucsm.edu.pe/epregrado2020I/user/view.php?id=26731&amp;course=722" TargetMode="External"/><Relationship Id="rId19" Type="http://schemas.openxmlformats.org/officeDocument/2006/relationships/hyperlink" Target="http://ingenierias.ucsm.edu.pe/epregrado2020I/user/view.php?id=27427&amp;course=722" TargetMode="External"/><Relationship Id="rId14" Type="http://schemas.openxmlformats.org/officeDocument/2006/relationships/hyperlink" Target="http://ingenierias.ucsm.edu.pe/epregrado2020I/mod/assign/view.php?id=25455&amp;rownum=0&amp;action=grader&amp;userid=30063" TargetMode="External"/><Relationship Id="rId22" Type="http://schemas.openxmlformats.org/officeDocument/2006/relationships/hyperlink" Target="http://ingenierias.ucsm.edu.pe/epregrado2020I/mod/assign/view.php?id=25455&amp;rownum=0&amp;action=grader&amp;userid=29458" TargetMode="External"/><Relationship Id="rId27" Type="http://schemas.openxmlformats.org/officeDocument/2006/relationships/hyperlink" Target="http://ingenierias.ucsm.edu.pe/epregrado2020I/user/view.php?id=26898&amp;course=722" TargetMode="External"/><Relationship Id="rId30" Type="http://schemas.openxmlformats.org/officeDocument/2006/relationships/hyperlink" Target="http://ingenierias.ucsm.edu.pe/epregrado2020I/mod/assign/view.php?id=25455&amp;rownum=0&amp;action=grader&amp;userid=33567" TargetMode="External"/><Relationship Id="rId35" Type="http://schemas.openxmlformats.org/officeDocument/2006/relationships/hyperlink" Target="http://ingenierias.ucsm.edu.pe/epregrado2020I/user/view.php?id=29972&amp;course=722" TargetMode="External"/><Relationship Id="rId43" Type="http://schemas.openxmlformats.org/officeDocument/2006/relationships/hyperlink" Target="http://ingenierias.ucsm.edu.pe/epregrado2020I/user/view.php?id=25783&amp;course=722" TargetMode="External"/><Relationship Id="rId48" Type="http://schemas.openxmlformats.org/officeDocument/2006/relationships/hyperlink" Target="http://ingenierias.ucsm.edu.pe/epregrado2020I/mod/assign/view.php?id=25455&amp;rownum=0&amp;action=grader&amp;userid=27094" TargetMode="External"/><Relationship Id="rId56" Type="http://schemas.openxmlformats.org/officeDocument/2006/relationships/hyperlink" Target="http://ingenierias.ucsm.edu.pe/epregrado2020I/mod/assign/view.php?id=25455&amp;rownum=0&amp;action=grader&amp;userid=28959" TargetMode="External"/><Relationship Id="rId64" Type="http://schemas.openxmlformats.org/officeDocument/2006/relationships/hyperlink" Target="http://ingenierias.ucsm.edu.pe/epregrado2020I/mod/assign/view.php?id=25455&amp;rownum=0&amp;action=grader&amp;userid=26382" TargetMode="External"/><Relationship Id="rId69" Type="http://schemas.openxmlformats.org/officeDocument/2006/relationships/hyperlink" Target="http://ingenierias.ucsm.edu.pe/epregrado2020I/user/view.php?id=29829&amp;course=722" TargetMode="External"/><Relationship Id="rId77" Type="http://schemas.openxmlformats.org/officeDocument/2006/relationships/hyperlink" Target="http://ingenierias.ucsm.edu.pe/epregrado2020I/user/view.php?id=30557&amp;course=722" TargetMode="External"/><Relationship Id="rId8" Type="http://schemas.openxmlformats.org/officeDocument/2006/relationships/hyperlink" Target="http://ingenierias.ucsm.edu.pe/epregrado2020I/mod/assign/view.php?id=25455&amp;rownum=0&amp;action=grader&amp;userid=28426" TargetMode="External"/><Relationship Id="rId51" Type="http://schemas.openxmlformats.org/officeDocument/2006/relationships/hyperlink" Target="http://ingenierias.ucsm.edu.pe/epregrado2020I/user/view.php?id=27301&amp;course=722" TargetMode="External"/><Relationship Id="rId72" Type="http://schemas.openxmlformats.org/officeDocument/2006/relationships/hyperlink" Target="http://ingenierias.ucsm.edu.pe/epregrado2020I/mod/assign/view.php?id=25455&amp;rownum=0&amp;action=grader&amp;userid=26860" TargetMode="External"/><Relationship Id="rId80" Type="http://schemas.openxmlformats.org/officeDocument/2006/relationships/hyperlink" Target="http://ingenierias.ucsm.edu.pe/epregrado2020I/mod/assign/view.php?id=25455&amp;rownum=0&amp;action=grader&amp;userid=27462" TargetMode="External"/><Relationship Id="rId85" Type="http://schemas.openxmlformats.org/officeDocument/2006/relationships/drawing" Target="../drawings/drawing5.xml"/><Relationship Id="rId3" Type="http://schemas.openxmlformats.org/officeDocument/2006/relationships/hyperlink" Target="http://ingenierias.ucsm.edu.pe/epregrado2020I/user/view.php?id=17868&amp;course=722" TargetMode="External"/><Relationship Id="rId12" Type="http://schemas.openxmlformats.org/officeDocument/2006/relationships/hyperlink" Target="http://ingenierias.ucsm.edu.pe/epregrado2020I/mod/assign/view.php?id=25455&amp;rownum=0&amp;action=grader&amp;userid=28746" TargetMode="External"/><Relationship Id="rId17" Type="http://schemas.openxmlformats.org/officeDocument/2006/relationships/hyperlink" Target="http://ingenierias.ucsm.edu.pe/epregrado2020I/user/view.php?id=11374&amp;course=722" TargetMode="External"/><Relationship Id="rId25" Type="http://schemas.openxmlformats.org/officeDocument/2006/relationships/hyperlink" Target="http://ingenierias.ucsm.edu.pe/epregrado2020I/user/view.php?id=29409&amp;course=722" TargetMode="External"/><Relationship Id="rId33" Type="http://schemas.openxmlformats.org/officeDocument/2006/relationships/hyperlink" Target="http://ingenierias.ucsm.edu.pe/epregrado2020I/user/view.php?id=27739&amp;course=722" TargetMode="External"/><Relationship Id="rId38" Type="http://schemas.openxmlformats.org/officeDocument/2006/relationships/hyperlink" Target="http://ingenierias.ucsm.edu.pe/epregrado2020I/mod/assign/view.php?id=25455&amp;rownum=0&amp;action=grader&amp;userid=29523" TargetMode="External"/><Relationship Id="rId46" Type="http://schemas.openxmlformats.org/officeDocument/2006/relationships/hyperlink" Target="http://ingenierias.ucsm.edu.pe/epregrado2020I/mod/assign/view.php?id=25455&amp;rownum=0&amp;action=grader&amp;userid=27264" TargetMode="External"/><Relationship Id="rId59" Type="http://schemas.openxmlformats.org/officeDocument/2006/relationships/hyperlink" Target="http://ingenierias.ucsm.edu.pe/epregrado2020I/user/view.php?id=26222&amp;course=722" TargetMode="External"/><Relationship Id="rId67" Type="http://schemas.openxmlformats.org/officeDocument/2006/relationships/hyperlink" Target="http://ingenierias.ucsm.edu.pe/epregrado2020I/user/view.php?id=26829&amp;course=722" TargetMode="External"/><Relationship Id="rId20" Type="http://schemas.openxmlformats.org/officeDocument/2006/relationships/hyperlink" Target="http://ingenierias.ucsm.edu.pe/epregrado2020I/mod/assign/view.php?id=25455&amp;rownum=0&amp;action=grader&amp;userid=27427" TargetMode="External"/><Relationship Id="rId41" Type="http://schemas.openxmlformats.org/officeDocument/2006/relationships/hyperlink" Target="http://ingenierias.ucsm.edu.pe/epregrado2020I/user/view.php?id=30572&amp;course=722" TargetMode="External"/><Relationship Id="rId54" Type="http://schemas.openxmlformats.org/officeDocument/2006/relationships/hyperlink" Target="http://ingenierias.ucsm.edu.pe/epregrado2020I/mod/assign/view.php?id=25455&amp;rownum=0&amp;action=grader&amp;userid=28700" TargetMode="External"/><Relationship Id="rId62" Type="http://schemas.openxmlformats.org/officeDocument/2006/relationships/hyperlink" Target="http://ingenierias.ucsm.edu.pe/epregrado2020I/mod/assign/view.php?id=25455&amp;rownum=0&amp;action=grader&amp;userid=30245" TargetMode="External"/><Relationship Id="rId70" Type="http://schemas.openxmlformats.org/officeDocument/2006/relationships/hyperlink" Target="http://ingenierias.ucsm.edu.pe/epregrado2020I/mod/assign/view.php?id=25455&amp;rownum=0&amp;action=grader&amp;userid=29829" TargetMode="External"/><Relationship Id="rId75" Type="http://schemas.openxmlformats.org/officeDocument/2006/relationships/hyperlink" Target="http://ingenierias.ucsm.edu.pe/epregrado2020I/user/view.php?id=26956&amp;course=722" TargetMode="External"/><Relationship Id="rId83" Type="http://schemas.openxmlformats.org/officeDocument/2006/relationships/hyperlink" Target="http://ingenierias.ucsm.edu.pe/epregrado2020I/user/view.php?id=28561&amp;course=722" TargetMode="External"/><Relationship Id="rId1" Type="http://schemas.openxmlformats.org/officeDocument/2006/relationships/hyperlink" Target="http://ingenierias.ucsm.edu.pe/epregrado2020I/user/view.php?id=29469&amp;course=722" TargetMode="External"/><Relationship Id="rId6" Type="http://schemas.openxmlformats.org/officeDocument/2006/relationships/hyperlink" Target="http://ingenierias.ucsm.edu.pe/epregrado2020I/mod/assign/view.php?id=25455&amp;rownum=0&amp;action=grader&amp;userid=26731" TargetMode="External"/><Relationship Id="rId15" Type="http://schemas.openxmlformats.org/officeDocument/2006/relationships/hyperlink" Target="http://ingenierias.ucsm.edu.pe/epregrado2020I/user/view.php?id=29085&amp;course=722" TargetMode="External"/><Relationship Id="rId23" Type="http://schemas.openxmlformats.org/officeDocument/2006/relationships/hyperlink" Target="http://ingenierias.ucsm.edu.pe/epregrado2020I/user/view.php?id=27416&amp;course=722" TargetMode="External"/><Relationship Id="rId28" Type="http://schemas.openxmlformats.org/officeDocument/2006/relationships/hyperlink" Target="http://ingenierias.ucsm.edu.pe/epregrado2020I/mod/assign/view.php?id=25455&amp;rownum=0&amp;action=grader&amp;userid=26898" TargetMode="External"/><Relationship Id="rId36" Type="http://schemas.openxmlformats.org/officeDocument/2006/relationships/hyperlink" Target="http://ingenierias.ucsm.edu.pe/epregrado2020I/mod/assign/view.php?id=25455&amp;rownum=0&amp;action=grader&amp;userid=29972" TargetMode="External"/><Relationship Id="rId49" Type="http://schemas.openxmlformats.org/officeDocument/2006/relationships/hyperlink" Target="http://ingenierias.ucsm.edu.pe/epregrado2020I/user/view.php?id=29180&amp;course=722" TargetMode="External"/><Relationship Id="rId57" Type="http://schemas.openxmlformats.org/officeDocument/2006/relationships/hyperlink" Target="http://ingenierias.ucsm.edu.pe/epregrado2020I/user/view.php?id=30702&amp;course=722" TargetMode="External"/><Relationship Id="rId10" Type="http://schemas.openxmlformats.org/officeDocument/2006/relationships/hyperlink" Target="http://ingenierias.ucsm.edu.pe/epregrado2020I/mod/assign/view.php?id=25455&amp;rownum=0&amp;action=grader&amp;userid=28330" TargetMode="External"/><Relationship Id="rId31" Type="http://schemas.openxmlformats.org/officeDocument/2006/relationships/hyperlink" Target="http://ingenierias.ucsm.edu.pe/epregrado2020I/user/view.php?id=26638&amp;course=722" TargetMode="External"/><Relationship Id="rId44" Type="http://schemas.openxmlformats.org/officeDocument/2006/relationships/hyperlink" Target="http://ingenierias.ucsm.edu.pe/epregrado2020I/mod/assign/view.php?id=25455&amp;rownum=0&amp;action=grader&amp;userid=25783" TargetMode="External"/><Relationship Id="rId52" Type="http://schemas.openxmlformats.org/officeDocument/2006/relationships/hyperlink" Target="http://ingenierias.ucsm.edu.pe/epregrado2020I/mod/assign/view.php?id=25455&amp;rownum=0&amp;action=grader&amp;userid=27301" TargetMode="External"/><Relationship Id="rId60" Type="http://schemas.openxmlformats.org/officeDocument/2006/relationships/hyperlink" Target="http://ingenierias.ucsm.edu.pe/epregrado2020I/mod/assign/view.php?id=25455&amp;rownum=0&amp;action=grader&amp;userid=26222" TargetMode="External"/><Relationship Id="rId65" Type="http://schemas.openxmlformats.org/officeDocument/2006/relationships/hyperlink" Target="http://ingenierias.ucsm.edu.pe/epregrado2020I/user/view.php?id=26250&amp;course=722" TargetMode="External"/><Relationship Id="rId73" Type="http://schemas.openxmlformats.org/officeDocument/2006/relationships/hyperlink" Target="http://ingenierias.ucsm.edu.pe/epregrado2020I/user/view.php?id=29326&amp;course=722" TargetMode="External"/><Relationship Id="rId78" Type="http://schemas.openxmlformats.org/officeDocument/2006/relationships/hyperlink" Target="http://ingenierias.ucsm.edu.pe/epregrado2020I/mod/assign/view.php?id=25455&amp;rownum=0&amp;action=grader&amp;userid=30557" TargetMode="External"/><Relationship Id="rId81" Type="http://schemas.openxmlformats.org/officeDocument/2006/relationships/hyperlink" Target="http://ingenierias.ucsm.edu.pe/epregrado2020I/user/view.php?id=25900&amp;course=722" TargetMode="External"/><Relationship Id="rId4" Type="http://schemas.openxmlformats.org/officeDocument/2006/relationships/hyperlink" Target="http://ingenierias.ucsm.edu.pe/epregrado2020I/mod/assign/view.php?id=25455&amp;rownum=0&amp;action=grader&amp;userid=17868" TargetMode="External"/><Relationship Id="rId9" Type="http://schemas.openxmlformats.org/officeDocument/2006/relationships/hyperlink" Target="http://ingenierias.ucsm.edu.pe/epregrado2020I/user/view.php?id=28330&amp;course=722" TargetMode="External"/><Relationship Id="rId13" Type="http://schemas.openxmlformats.org/officeDocument/2006/relationships/hyperlink" Target="http://ingenierias.ucsm.edu.pe/epregrado2020I/user/view.php?id=30063&amp;course=722" TargetMode="External"/><Relationship Id="rId18" Type="http://schemas.openxmlformats.org/officeDocument/2006/relationships/hyperlink" Target="http://ingenierias.ucsm.edu.pe/epregrado2020I/mod/assign/view.php?id=25455&amp;rownum=0&amp;action=grader&amp;userid=11374" TargetMode="External"/><Relationship Id="rId39" Type="http://schemas.openxmlformats.org/officeDocument/2006/relationships/hyperlink" Target="http://ingenierias.ucsm.edu.pe/epregrado2020I/user/view.php?id=28238&amp;course=722" TargetMode="External"/><Relationship Id="rId34" Type="http://schemas.openxmlformats.org/officeDocument/2006/relationships/hyperlink" Target="http://ingenierias.ucsm.edu.pe/epregrado2020I/mod/assign/view.php?id=25455&amp;rownum=0&amp;action=grader&amp;userid=27739" TargetMode="External"/><Relationship Id="rId50" Type="http://schemas.openxmlformats.org/officeDocument/2006/relationships/hyperlink" Target="http://ingenierias.ucsm.edu.pe/epregrado2020I/mod/assign/view.php?id=25455&amp;rownum=0&amp;action=grader&amp;userid=29180" TargetMode="External"/><Relationship Id="rId55" Type="http://schemas.openxmlformats.org/officeDocument/2006/relationships/hyperlink" Target="http://ingenierias.ucsm.edu.pe/epregrado2020I/user/view.php?id=28959&amp;course=722" TargetMode="External"/><Relationship Id="rId76" Type="http://schemas.openxmlformats.org/officeDocument/2006/relationships/hyperlink" Target="http://ingenierias.ucsm.edu.pe/epregrado2020I/mod/assign/view.php?id=25455&amp;rownum=0&amp;action=grader&amp;userid=26956" TargetMode="External"/><Relationship Id="rId7" Type="http://schemas.openxmlformats.org/officeDocument/2006/relationships/hyperlink" Target="http://ingenierias.ucsm.edu.pe/epregrado2020I/user/view.php?id=28426&amp;course=722" TargetMode="External"/><Relationship Id="rId71" Type="http://schemas.openxmlformats.org/officeDocument/2006/relationships/hyperlink" Target="http://ingenierias.ucsm.edu.pe/epregrado2020I/user/view.php?id=26860&amp;course=722" TargetMode="External"/><Relationship Id="rId2" Type="http://schemas.openxmlformats.org/officeDocument/2006/relationships/hyperlink" Target="http://ingenierias.ucsm.edu.pe/epregrado2020I/mod/assign/view.php?id=25455&amp;rownum=0&amp;action=grader&amp;userid=29469" TargetMode="External"/><Relationship Id="rId29" Type="http://schemas.openxmlformats.org/officeDocument/2006/relationships/hyperlink" Target="http://ingenierias.ucsm.edu.pe/epregrado2020I/user/view.php?id=33567&amp;course=722" TargetMode="External"/><Relationship Id="rId24" Type="http://schemas.openxmlformats.org/officeDocument/2006/relationships/hyperlink" Target="http://ingenierias.ucsm.edu.pe/epregrado2020I/mod/assign/view.php?id=25455&amp;rownum=0&amp;action=grader&amp;userid=27416" TargetMode="External"/><Relationship Id="rId40" Type="http://schemas.openxmlformats.org/officeDocument/2006/relationships/hyperlink" Target="http://ingenierias.ucsm.edu.pe/epregrado2020I/mod/assign/view.php?id=25455&amp;rownum=0&amp;action=grader&amp;userid=28238" TargetMode="External"/><Relationship Id="rId45" Type="http://schemas.openxmlformats.org/officeDocument/2006/relationships/hyperlink" Target="http://ingenierias.ucsm.edu.pe/epregrado2020I/user/view.php?id=27264&amp;course=722" TargetMode="External"/><Relationship Id="rId66" Type="http://schemas.openxmlformats.org/officeDocument/2006/relationships/hyperlink" Target="http://ingenierias.ucsm.edu.pe/epregrado2020I/mod/assign/view.php?id=25455&amp;rownum=0&amp;action=grader&amp;userid=26250" TargetMode="External"/><Relationship Id="rId61" Type="http://schemas.openxmlformats.org/officeDocument/2006/relationships/hyperlink" Target="http://ingenierias.ucsm.edu.pe/epregrado2020I/user/view.php?id=30245&amp;course=722" TargetMode="External"/><Relationship Id="rId82" Type="http://schemas.openxmlformats.org/officeDocument/2006/relationships/hyperlink" Target="http://ingenierias.ucsm.edu.pe/epregrado2020I/mod/assign/view.php?id=25455&amp;rownum=0&amp;action=grader&amp;userid=25900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4F252-D885-8147-8B7E-3EA2BBD26994}">
  <dimension ref="A1:BL32"/>
  <sheetViews>
    <sheetView topLeftCell="B12" zoomScale="120" zoomScaleNormal="120" workbookViewId="0">
      <selection activeCell="AK13" sqref="AK13"/>
    </sheetView>
  </sheetViews>
  <sheetFormatPr baseColWidth="10" defaultRowHeight="15"/>
  <cols>
    <col min="1" max="1" width="5.1640625" customWidth="1"/>
    <col min="3" max="3" width="0.1640625" hidden="1" customWidth="1"/>
    <col min="4" max="4" width="0.33203125" customWidth="1"/>
    <col min="5" max="5" width="33.6640625" customWidth="1"/>
    <col min="6" max="10" width="6" customWidth="1"/>
    <col min="11" max="11" width="7" style="31" bestFit="1" customWidth="1"/>
    <col min="12" max="12" width="4.1640625" style="31" customWidth="1"/>
    <col min="13" max="13" width="6.6640625" customWidth="1"/>
    <col min="14" max="14" width="3.1640625" customWidth="1"/>
    <col min="15" max="15" width="4.1640625" customWidth="1"/>
    <col min="16" max="16" width="5.33203125" customWidth="1"/>
    <col min="17" max="17" width="5.5" bestFit="1" customWidth="1"/>
    <col min="18" max="18" width="5" bestFit="1" customWidth="1"/>
    <col min="19" max="20" width="4.83203125" customWidth="1"/>
    <col min="21" max="21" width="5.33203125" customWidth="1"/>
    <col min="22" max="22" width="6.6640625" customWidth="1"/>
    <col min="23" max="23" width="6.5" style="31" bestFit="1" customWidth="1"/>
    <col min="24" max="24" width="4.6640625" style="31" customWidth="1"/>
    <col min="25" max="25" width="5.6640625" customWidth="1"/>
    <col min="26" max="33" width="8.5" customWidth="1"/>
    <col min="34" max="34" width="8.33203125" customWidth="1"/>
    <col min="35" max="35" width="6" customWidth="1"/>
  </cols>
  <sheetData>
    <row r="1" spans="1:64" ht="17" customHeight="1" thickTop="1" thickBot="1">
      <c r="A1" s="169" t="s">
        <v>23</v>
      </c>
      <c r="B1" s="169"/>
      <c r="C1" s="169"/>
      <c r="D1" s="169"/>
      <c r="E1" s="169"/>
      <c r="F1" t="s">
        <v>47</v>
      </c>
      <c r="G1" s="6" t="s">
        <v>46</v>
      </c>
      <c r="AD1">
        <v>1</v>
      </c>
      <c r="AF1">
        <v>1</v>
      </c>
    </row>
    <row r="2" spans="1:64" ht="17" customHeight="1" thickTop="1">
      <c r="A2" s="37"/>
      <c r="B2" s="37"/>
      <c r="C2" s="37"/>
      <c r="D2" s="37"/>
      <c r="E2" s="37"/>
      <c r="F2" s="14"/>
      <c r="G2" s="3"/>
      <c r="H2" s="14"/>
      <c r="I2" s="14"/>
      <c r="J2" s="14"/>
      <c r="K2" s="44"/>
      <c r="L2" s="27" t="s">
        <v>436</v>
      </c>
      <c r="M2" s="14"/>
      <c r="N2" s="14"/>
      <c r="O2" s="14"/>
      <c r="P2" s="14"/>
      <c r="Q2" s="14"/>
      <c r="R2" s="14"/>
      <c r="S2" s="14"/>
      <c r="T2" s="14"/>
      <c r="U2" s="14"/>
      <c r="X2" s="27" t="s">
        <v>436</v>
      </c>
      <c r="AH2" s="31"/>
      <c r="AI2" s="27" t="s">
        <v>436</v>
      </c>
    </row>
    <row r="3" spans="1:64" s="4" customFormat="1" ht="26">
      <c r="A3" s="38" t="s">
        <v>0</v>
      </c>
      <c r="B3" s="170" t="s">
        <v>1</v>
      </c>
      <c r="C3" s="170"/>
      <c r="D3" s="170"/>
      <c r="E3" s="39" t="s">
        <v>24</v>
      </c>
      <c r="F3" s="46" t="s">
        <v>412</v>
      </c>
      <c r="G3" s="46" t="s">
        <v>413</v>
      </c>
      <c r="H3" s="46" t="s">
        <v>414</v>
      </c>
      <c r="I3" s="46" t="s">
        <v>415</v>
      </c>
      <c r="J3" s="46" t="s">
        <v>246</v>
      </c>
      <c r="K3" s="47" t="s">
        <v>248</v>
      </c>
      <c r="L3" s="47" t="s">
        <v>435</v>
      </c>
      <c r="M3" s="75" t="s">
        <v>455</v>
      </c>
      <c r="N3" s="75" t="s">
        <v>454</v>
      </c>
      <c r="O3" s="75" t="s">
        <v>489</v>
      </c>
      <c r="P3" s="67" t="s">
        <v>456</v>
      </c>
      <c r="Q3" s="67" t="s">
        <v>467</v>
      </c>
      <c r="R3" s="67" t="s">
        <v>468</v>
      </c>
      <c r="S3" s="67" t="s">
        <v>482</v>
      </c>
      <c r="T3" s="67" t="s">
        <v>483</v>
      </c>
      <c r="U3" s="84" t="s">
        <v>486</v>
      </c>
      <c r="V3" s="84" t="s">
        <v>487</v>
      </c>
      <c r="W3" s="77" t="s">
        <v>488</v>
      </c>
      <c r="X3" s="47" t="s">
        <v>435</v>
      </c>
      <c r="Y3" s="67" t="s">
        <v>527</v>
      </c>
      <c r="Z3" s="67" t="s">
        <v>558</v>
      </c>
      <c r="AA3" s="67" t="s">
        <v>527</v>
      </c>
      <c r="AB3" s="67" t="s">
        <v>559</v>
      </c>
      <c r="AC3" s="67" t="s">
        <v>560</v>
      </c>
      <c r="AD3" s="67" t="s">
        <v>563</v>
      </c>
      <c r="AE3" s="67" t="s">
        <v>561</v>
      </c>
      <c r="AF3" s="67" t="s">
        <v>564</v>
      </c>
      <c r="AG3" s="67" t="s">
        <v>562</v>
      </c>
      <c r="AH3" s="86" t="s">
        <v>488</v>
      </c>
      <c r="AI3" s="47" t="s">
        <v>435</v>
      </c>
      <c r="AJ3" s="159" t="s">
        <v>565</v>
      </c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</row>
    <row r="4" spans="1:64" ht="16" customHeight="1">
      <c r="A4" s="40">
        <v>1</v>
      </c>
      <c r="B4" s="168" t="s">
        <v>2</v>
      </c>
      <c r="C4" s="168"/>
      <c r="D4" s="168"/>
      <c r="E4" s="117" t="s">
        <v>25</v>
      </c>
      <c r="F4" s="129"/>
      <c r="G4" s="129"/>
      <c r="H4" s="129"/>
      <c r="I4" s="129"/>
      <c r="J4" s="131">
        <v>10</v>
      </c>
      <c r="K4" s="45">
        <f>0.8*SUM(F4:I4)/4+J4*0.2</f>
        <v>2</v>
      </c>
      <c r="L4" s="109">
        <f>IF(K4&gt;=11.4,1,0)</f>
        <v>0</v>
      </c>
      <c r="M4" s="129"/>
      <c r="N4" s="129"/>
      <c r="O4" s="129"/>
      <c r="P4" s="129"/>
      <c r="Q4" s="129">
        <v>0</v>
      </c>
      <c r="R4" s="129"/>
      <c r="S4" s="129"/>
      <c r="T4" s="129"/>
      <c r="U4" s="136"/>
      <c r="V4" s="18"/>
      <c r="W4" s="81"/>
      <c r="X4" s="109">
        <v>-1</v>
      </c>
      <c r="Y4" s="42"/>
      <c r="Z4" s="52"/>
      <c r="AA4" s="52"/>
      <c r="AB4" s="52"/>
      <c r="AC4" s="52"/>
      <c r="AD4" s="52"/>
      <c r="AE4" s="52"/>
      <c r="AF4" s="52"/>
      <c r="AG4" s="52"/>
      <c r="AH4" s="81"/>
      <c r="AI4" s="109">
        <v>-1</v>
      </c>
      <c r="AJ4" s="52">
        <f>+(AH4+W4+K4)/3</f>
        <v>0.66666666666666663</v>
      </c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17"/>
      <c r="BD4" s="17"/>
      <c r="BE4" s="17"/>
      <c r="BF4" s="17"/>
      <c r="BG4" s="17"/>
      <c r="BH4" s="17"/>
      <c r="BI4" s="17"/>
      <c r="BJ4" s="17"/>
      <c r="BK4" s="17"/>
      <c r="BL4" s="17"/>
    </row>
    <row r="5" spans="1:64" ht="17" customHeight="1">
      <c r="A5" s="40">
        <v>2</v>
      </c>
      <c r="B5" s="168" t="s">
        <v>3</v>
      </c>
      <c r="C5" s="168"/>
      <c r="D5" s="168"/>
      <c r="E5" s="117" t="s">
        <v>26</v>
      </c>
      <c r="F5" s="129"/>
      <c r="G5" s="129">
        <v>20</v>
      </c>
      <c r="H5" s="132">
        <v>20</v>
      </c>
      <c r="I5" s="129"/>
      <c r="J5" s="131">
        <v>12</v>
      </c>
      <c r="K5" s="45">
        <f t="shared" ref="K5" si="0">0.8*SUM(F5:I5)/4+J5*0.2</f>
        <v>10.4</v>
      </c>
      <c r="L5" s="109">
        <f t="shared" ref="L5:L24" si="1">IF(K5&gt;=11.4,1,0)</f>
        <v>0</v>
      </c>
      <c r="M5" s="129">
        <v>1</v>
      </c>
      <c r="N5" s="130">
        <v>-1</v>
      </c>
      <c r="O5" s="129"/>
      <c r="P5" s="129"/>
      <c r="Q5" s="129">
        <v>0</v>
      </c>
      <c r="R5" s="129"/>
      <c r="S5" s="129"/>
      <c r="T5" s="129"/>
      <c r="U5" s="136"/>
      <c r="V5" s="18"/>
      <c r="W5" s="81"/>
      <c r="X5" s="109">
        <v>-1</v>
      </c>
      <c r="Y5" s="42"/>
      <c r="Z5" s="52"/>
      <c r="AA5" s="52"/>
      <c r="AB5" s="52"/>
      <c r="AC5" s="52"/>
      <c r="AD5" s="52"/>
      <c r="AE5" s="52"/>
      <c r="AF5" s="52"/>
      <c r="AG5" s="52"/>
      <c r="AH5" s="81"/>
      <c r="AI5" s="109">
        <v>-1</v>
      </c>
      <c r="AJ5" s="52">
        <f t="shared" ref="AJ5:AJ24" si="2">+(AH5+W5+K5)/3</f>
        <v>3.4666666666666668</v>
      </c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17"/>
      <c r="BD5" s="17"/>
      <c r="BE5" s="17"/>
      <c r="BF5" s="17"/>
      <c r="BG5" s="17"/>
      <c r="BH5" s="17"/>
      <c r="BI5" s="17"/>
      <c r="BJ5" s="17"/>
      <c r="BK5" s="17"/>
      <c r="BL5" s="17"/>
    </row>
    <row r="6" spans="1:64" ht="17" customHeight="1">
      <c r="A6" s="40">
        <v>3</v>
      </c>
      <c r="B6" s="168" t="s">
        <v>4</v>
      </c>
      <c r="C6" s="168"/>
      <c r="D6" s="168"/>
      <c r="E6" s="117" t="s">
        <v>27</v>
      </c>
      <c r="F6" s="129">
        <v>20</v>
      </c>
      <c r="G6" s="132">
        <v>20</v>
      </c>
      <c r="H6" s="132">
        <v>20</v>
      </c>
      <c r="I6" s="129">
        <v>20</v>
      </c>
      <c r="J6" s="131">
        <v>20</v>
      </c>
      <c r="K6" s="45">
        <f>0.8*SUM(F6:I6)/4+J6*0.2</f>
        <v>20</v>
      </c>
      <c r="L6" s="109">
        <f t="shared" si="1"/>
        <v>1</v>
      </c>
      <c r="M6" s="129">
        <v>2</v>
      </c>
      <c r="N6" s="129"/>
      <c r="O6" s="129">
        <v>20</v>
      </c>
      <c r="P6" s="129">
        <v>20</v>
      </c>
      <c r="Q6" s="129">
        <v>20</v>
      </c>
      <c r="R6" s="129">
        <v>17</v>
      </c>
      <c r="S6" s="129">
        <v>20</v>
      </c>
      <c r="T6" s="129">
        <v>18</v>
      </c>
      <c r="U6" s="137">
        <v>20</v>
      </c>
      <c r="V6" s="18">
        <v>20</v>
      </c>
      <c r="W6" s="81">
        <f t="shared" ref="W6:W26" si="3">+(M6*7+O6+P6+Q6+R6+S6+T6+U6+V6*2)/10+N6</f>
        <v>18.899999999999999</v>
      </c>
      <c r="X6" s="109">
        <f t="shared" ref="X6:X7" si="4">IF(W6&gt;=11.4,1,0)</f>
        <v>1</v>
      </c>
      <c r="Y6" s="42"/>
      <c r="Z6" s="52">
        <v>1</v>
      </c>
      <c r="AA6" s="52">
        <v>1</v>
      </c>
      <c r="AB6" s="52">
        <v>1</v>
      </c>
      <c r="AC6" s="52">
        <v>1</v>
      </c>
      <c r="AD6" s="52">
        <v>1</v>
      </c>
      <c r="AE6" s="52">
        <v>1</v>
      </c>
      <c r="AF6" s="52">
        <v>1</v>
      </c>
      <c r="AG6" s="52">
        <v>1</v>
      </c>
      <c r="AH6" s="81">
        <f t="shared" ref="AH6:AH25" si="5">+(AG6*0.1+AF6*0.15+AE6*0.1+AD6*0.15+AC6*0.1+AB6*0.1+AA6*0.1+Z6*0.1+Y6*0.1)*20</f>
        <v>18</v>
      </c>
      <c r="AI6" s="109">
        <f t="shared" ref="AI6:AI19" si="6">IF(AH6&gt;=11.4,1,0)</f>
        <v>1</v>
      </c>
      <c r="AJ6" s="52">
        <f t="shared" si="2"/>
        <v>18.966666666666665</v>
      </c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17"/>
      <c r="BD6" s="17"/>
      <c r="BE6" s="17"/>
      <c r="BF6" s="17"/>
      <c r="BG6" s="17"/>
      <c r="BH6" s="17"/>
      <c r="BI6" s="17"/>
      <c r="BJ6" s="17"/>
      <c r="BK6" s="17"/>
      <c r="BL6" s="17"/>
    </row>
    <row r="7" spans="1:64" ht="17" customHeight="1">
      <c r="A7" s="40">
        <v>4</v>
      </c>
      <c r="B7" s="168" t="s">
        <v>5</v>
      </c>
      <c r="C7" s="168"/>
      <c r="D7" s="168"/>
      <c r="E7" s="117" t="s">
        <v>28</v>
      </c>
      <c r="F7" s="129">
        <v>20</v>
      </c>
      <c r="G7" s="132">
        <v>20</v>
      </c>
      <c r="H7" s="132">
        <v>20</v>
      </c>
      <c r="I7" s="129">
        <v>20</v>
      </c>
      <c r="J7" s="131">
        <v>20</v>
      </c>
      <c r="K7" s="45">
        <f t="shared" ref="K7:K25" si="7">0.8*SUM(F7:I7)/4+J7*0.2</f>
        <v>20</v>
      </c>
      <c r="L7" s="109">
        <f t="shared" si="1"/>
        <v>1</v>
      </c>
      <c r="M7" s="129">
        <v>2</v>
      </c>
      <c r="N7" s="129"/>
      <c r="O7" s="129">
        <v>20</v>
      </c>
      <c r="P7" s="129">
        <v>20</v>
      </c>
      <c r="Q7" s="129">
        <v>20</v>
      </c>
      <c r="R7" s="129"/>
      <c r="S7" s="129">
        <v>20</v>
      </c>
      <c r="T7" s="129">
        <v>20</v>
      </c>
      <c r="U7" s="137">
        <v>20</v>
      </c>
      <c r="V7" s="18">
        <v>20</v>
      </c>
      <c r="W7" s="81">
        <f t="shared" si="3"/>
        <v>17.399999999999999</v>
      </c>
      <c r="X7" s="109">
        <f t="shared" si="4"/>
        <v>1</v>
      </c>
      <c r="Y7" s="42"/>
      <c r="Z7" s="52">
        <v>1</v>
      </c>
      <c r="AA7" s="52">
        <v>1</v>
      </c>
      <c r="AB7" s="52">
        <v>0.5</v>
      </c>
      <c r="AC7" s="52">
        <v>1</v>
      </c>
      <c r="AD7" s="52">
        <v>1</v>
      </c>
      <c r="AE7" s="52">
        <v>1</v>
      </c>
      <c r="AF7" s="52">
        <v>1</v>
      </c>
      <c r="AG7" s="52">
        <v>1</v>
      </c>
      <c r="AH7" s="81">
        <f t="shared" si="5"/>
        <v>17</v>
      </c>
      <c r="AI7" s="109">
        <f t="shared" si="6"/>
        <v>1</v>
      </c>
      <c r="AJ7" s="52">
        <f t="shared" si="2"/>
        <v>18.133333333333333</v>
      </c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17"/>
      <c r="BD7" s="17"/>
      <c r="BE7" s="17"/>
      <c r="BF7" s="17"/>
      <c r="BG7" s="17"/>
      <c r="BH7" s="17"/>
      <c r="BI7" s="17"/>
      <c r="BJ7" s="17"/>
      <c r="BK7" s="17"/>
      <c r="BL7" s="17"/>
    </row>
    <row r="8" spans="1:64" ht="17" customHeight="1">
      <c r="A8" s="40">
        <v>5</v>
      </c>
      <c r="B8" s="168" t="s">
        <v>6</v>
      </c>
      <c r="C8" s="168"/>
      <c r="D8" s="168"/>
      <c r="E8" s="117" t="s">
        <v>29</v>
      </c>
      <c r="F8" s="129">
        <v>20</v>
      </c>
      <c r="G8" s="132">
        <v>20</v>
      </c>
      <c r="H8" s="132">
        <v>20</v>
      </c>
      <c r="I8" s="129">
        <v>20</v>
      </c>
      <c r="J8" s="131">
        <v>20</v>
      </c>
      <c r="K8" s="90" t="s">
        <v>577</v>
      </c>
      <c r="L8" s="109">
        <f t="shared" si="1"/>
        <v>1</v>
      </c>
      <c r="M8" s="129">
        <v>0</v>
      </c>
      <c r="N8" s="129"/>
      <c r="O8" s="129"/>
      <c r="P8" s="129"/>
      <c r="Q8" s="129">
        <v>0</v>
      </c>
      <c r="R8" s="129"/>
      <c r="S8" s="129">
        <v>20</v>
      </c>
      <c r="T8" s="129">
        <v>20</v>
      </c>
      <c r="U8" s="136"/>
      <c r="V8" s="18"/>
      <c r="W8" s="81">
        <f t="shared" si="3"/>
        <v>4</v>
      </c>
      <c r="X8" s="109">
        <f>IF(W8&gt;=11.4,1,0)</f>
        <v>0</v>
      </c>
      <c r="Y8" s="42">
        <v>1</v>
      </c>
      <c r="Z8" s="52"/>
      <c r="AA8" s="52"/>
      <c r="AB8" s="52"/>
      <c r="AC8" s="52">
        <v>1</v>
      </c>
      <c r="AD8" s="52"/>
      <c r="AE8" s="52"/>
      <c r="AF8" s="52"/>
      <c r="AG8" s="52"/>
      <c r="AH8" s="81">
        <f t="shared" si="5"/>
        <v>4</v>
      </c>
      <c r="AI8" s="109">
        <f t="shared" si="6"/>
        <v>0</v>
      </c>
      <c r="AJ8" s="52" t="e">
        <f t="shared" si="2"/>
        <v>#VALUE!</v>
      </c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17"/>
      <c r="BD8" s="17"/>
      <c r="BE8" s="17"/>
      <c r="BF8" s="17"/>
      <c r="BG8" s="17"/>
      <c r="BH8" s="17"/>
      <c r="BI8" s="17"/>
      <c r="BJ8" s="17"/>
      <c r="BK8" s="17"/>
      <c r="BL8" s="17"/>
    </row>
    <row r="9" spans="1:64" ht="17" customHeight="1">
      <c r="A9" s="40">
        <v>6</v>
      </c>
      <c r="B9" s="168" t="s">
        <v>7</v>
      </c>
      <c r="C9" s="168"/>
      <c r="D9" s="168"/>
      <c r="E9" s="117" t="s">
        <v>30</v>
      </c>
      <c r="F9" s="129">
        <v>20</v>
      </c>
      <c r="G9" s="132">
        <v>20</v>
      </c>
      <c r="H9" s="132">
        <v>20</v>
      </c>
      <c r="I9" s="129">
        <v>20</v>
      </c>
      <c r="J9" s="131">
        <v>20</v>
      </c>
      <c r="K9" s="45">
        <f t="shared" si="7"/>
        <v>20</v>
      </c>
      <c r="L9" s="109">
        <f t="shared" si="1"/>
        <v>1</v>
      </c>
      <c r="M9" s="129">
        <v>2</v>
      </c>
      <c r="N9" s="129"/>
      <c r="O9" s="129">
        <v>18</v>
      </c>
      <c r="P9" s="129">
        <v>20</v>
      </c>
      <c r="Q9" s="129">
        <v>0</v>
      </c>
      <c r="R9" s="129">
        <v>17</v>
      </c>
      <c r="S9" s="129">
        <v>20</v>
      </c>
      <c r="T9" s="129">
        <v>18</v>
      </c>
      <c r="U9" s="137">
        <v>20</v>
      </c>
      <c r="V9" s="18">
        <v>20</v>
      </c>
      <c r="W9" s="81">
        <f t="shared" si="3"/>
        <v>16.7</v>
      </c>
      <c r="X9" s="109">
        <f t="shared" ref="X9:X23" si="8">IF(W9&gt;=11.4,1,0)</f>
        <v>1</v>
      </c>
      <c r="Y9" s="42"/>
      <c r="Z9" s="52">
        <v>1</v>
      </c>
      <c r="AA9" s="52">
        <v>1</v>
      </c>
      <c r="AB9" s="52">
        <v>1</v>
      </c>
      <c r="AC9" s="52">
        <v>1</v>
      </c>
      <c r="AD9" s="52">
        <v>0</v>
      </c>
      <c r="AE9" s="52"/>
      <c r="AF9" s="52">
        <v>1</v>
      </c>
      <c r="AG9" s="52">
        <v>1</v>
      </c>
      <c r="AH9" s="81">
        <f t="shared" si="5"/>
        <v>12.999999999999998</v>
      </c>
      <c r="AI9" s="109">
        <f t="shared" si="6"/>
        <v>1</v>
      </c>
      <c r="AJ9" s="52">
        <f t="shared" si="2"/>
        <v>16.566666666666666</v>
      </c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17"/>
      <c r="BD9" s="17"/>
      <c r="BE9" s="17"/>
      <c r="BF9" s="17"/>
      <c r="BG9" s="17"/>
      <c r="BH9" s="17"/>
      <c r="BI9" s="17"/>
      <c r="BJ9" s="17"/>
      <c r="BK9" s="17"/>
      <c r="BL9" s="17"/>
    </row>
    <row r="10" spans="1:64" ht="17" customHeight="1">
      <c r="A10" s="40">
        <v>7</v>
      </c>
      <c r="B10" s="168" t="s">
        <v>8</v>
      </c>
      <c r="C10" s="168"/>
      <c r="D10" s="168"/>
      <c r="E10" s="117" t="s">
        <v>31</v>
      </c>
      <c r="F10" s="129">
        <v>20</v>
      </c>
      <c r="G10" s="132">
        <v>20</v>
      </c>
      <c r="H10" s="132">
        <v>20</v>
      </c>
      <c r="I10" s="129">
        <v>20</v>
      </c>
      <c r="J10" s="131">
        <v>20</v>
      </c>
      <c r="K10" s="45">
        <f t="shared" si="7"/>
        <v>20</v>
      </c>
      <c r="L10" s="109">
        <f t="shared" si="1"/>
        <v>1</v>
      </c>
      <c r="M10" s="129">
        <v>3</v>
      </c>
      <c r="N10" s="129"/>
      <c r="O10" s="129">
        <v>20</v>
      </c>
      <c r="P10" s="129">
        <v>20</v>
      </c>
      <c r="Q10" s="129">
        <v>20</v>
      </c>
      <c r="R10" s="129">
        <v>17</v>
      </c>
      <c r="S10" s="129">
        <v>20</v>
      </c>
      <c r="T10" s="129">
        <v>20</v>
      </c>
      <c r="U10" s="137">
        <v>20</v>
      </c>
      <c r="V10" s="18">
        <v>20</v>
      </c>
      <c r="W10" s="81">
        <f t="shared" si="3"/>
        <v>19.8</v>
      </c>
      <c r="X10" s="109">
        <f t="shared" si="8"/>
        <v>1</v>
      </c>
      <c r="Y10" s="42"/>
      <c r="Z10" s="52">
        <v>1</v>
      </c>
      <c r="AA10" s="52">
        <v>1</v>
      </c>
      <c r="AB10" s="52">
        <v>1</v>
      </c>
      <c r="AC10" s="52">
        <v>1</v>
      </c>
      <c r="AD10" s="52">
        <v>1</v>
      </c>
      <c r="AE10" s="52">
        <v>1</v>
      </c>
      <c r="AF10" s="52">
        <v>1</v>
      </c>
      <c r="AG10" s="52">
        <v>1</v>
      </c>
      <c r="AH10" s="81">
        <f t="shared" si="5"/>
        <v>18</v>
      </c>
      <c r="AI10" s="109">
        <f t="shared" si="6"/>
        <v>1</v>
      </c>
      <c r="AJ10" s="52">
        <f t="shared" si="2"/>
        <v>19.266666666666666</v>
      </c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17"/>
      <c r="BD10" s="17"/>
      <c r="BE10" s="17"/>
      <c r="BF10" s="17"/>
      <c r="BG10" s="17"/>
      <c r="BH10" s="17"/>
      <c r="BI10" s="17"/>
      <c r="BJ10" s="17"/>
      <c r="BK10" s="17"/>
      <c r="BL10" s="17"/>
    </row>
    <row r="11" spans="1:64" ht="17" customHeight="1">
      <c r="A11" s="40">
        <v>8</v>
      </c>
      <c r="B11" s="168" t="s">
        <v>9</v>
      </c>
      <c r="C11" s="168"/>
      <c r="D11" s="168"/>
      <c r="E11" s="117" t="s">
        <v>32</v>
      </c>
      <c r="F11" s="129">
        <v>19</v>
      </c>
      <c r="G11" s="132">
        <v>20</v>
      </c>
      <c r="H11" s="132">
        <v>20</v>
      </c>
      <c r="I11" s="129">
        <v>20</v>
      </c>
      <c r="J11" s="131">
        <v>20</v>
      </c>
      <c r="K11" s="45">
        <f t="shared" si="7"/>
        <v>19.8</v>
      </c>
      <c r="L11" s="109">
        <f t="shared" si="1"/>
        <v>1</v>
      </c>
      <c r="M11" s="129">
        <v>2</v>
      </c>
      <c r="N11" s="129"/>
      <c r="O11" s="129">
        <v>20</v>
      </c>
      <c r="P11" s="129">
        <v>20</v>
      </c>
      <c r="Q11" s="129">
        <v>20</v>
      </c>
      <c r="R11" s="129">
        <v>18</v>
      </c>
      <c r="S11" s="129">
        <v>20</v>
      </c>
      <c r="T11" s="129">
        <v>20</v>
      </c>
      <c r="U11" s="137">
        <v>20</v>
      </c>
      <c r="V11" s="18">
        <v>20</v>
      </c>
      <c r="W11" s="81">
        <f t="shared" si="3"/>
        <v>19.2</v>
      </c>
      <c r="X11" s="109">
        <f t="shared" si="8"/>
        <v>1</v>
      </c>
      <c r="Y11" s="42">
        <v>1</v>
      </c>
      <c r="Z11" s="52">
        <v>1</v>
      </c>
      <c r="AA11" s="52">
        <v>1</v>
      </c>
      <c r="AB11" s="52">
        <v>1</v>
      </c>
      <c r="AC11" s="52">
        <v>1</v>
      </c>
      <c r="AD11" s="52">
        <v>1</v>
      </c>
      <c r="AE11" s="52">
        <v>1</v>
      </c>
      <c r="AF11" s="52">
        <v>1</v>
      </c>
      <c r="AG11" s="52">
        <v>1</v>
      </c>
      <c r="AH11" s="81">
        <f t="shared" si="5"/>
        <v>19.999999999999996</v>
      </c>
      <c r="AI11" s="109">
        <f t="shared" si="6"/>
        <v>1</v>
      </c>
      <c r="AJ11" s="52">
        <f t="shared" si="2"/>
        <v>19.666666666666668</v>
      </c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17"/>
      <c r="BD11" s="17"/>
      <c r="BE11" s="17"/>
      <c r="BF11" s="17"/>
      <c r="BG11" s="17"/>
      <c r="BH11" s="17"/>
      <c r="BI11" s="17"/>
      <c r="BJ11" s="17"/>
      <c r="BK11" s="17"/>
      <c r="BL11" s="17"/>
    </row>
    <row r="12" spans="1:64" ht="17" customHeight="1">
      <c r="A12" s="40">
        <v>9</v>
      </c>
      <c r="B12" s="168" t="s">
        <v>10</v>
      </c>
      <c r="C12" s="168"/>
      <c r="D12" s="168"/>
      <c r="E12" s="117" t="s">
        <v>33</v>
      </c>
      <c r="F12" s="129">
        <v>20</v>
      </c>
      <c r="G12" s="132">
        <v>20</v>
      </c>
      <c r="H12" s="132">
        <v>20</v>
      </c>
      <c r="I12" s="129">
        <v>20</v>
      </c>
      <c r="J12" s="131">
        <v>20</v>
      </c>
      <c r="K12" s="45">
        <f t="shared" si="7"/>
        <v>20</v>
      </c>
      <c r="L12" s="109">
        <f t="shared" si="1"/>
        <v>1</v>
      </c>
      <c r="M12" s="129">
        <v>2</v>
      </c>
      <c r="N12" s="129"/>
      <c r="O12" s="129">
        <v>20</v>
      </c>
      <c r="P12" s="129">
        <v>15</v>
      </c>
      <c r="Q12" s="129">
        <v>20</v>
      </c>
      <c r="R12" s="129">
        <v>20</v>
      </c>
      <c r="S12" s="129">
        <v>20</v>
      </c>
      <c r="T12" s="129">
        <v>20</v>
      </c>
      <c r="U12" s="137">
        <v>20</v>
      </c>
      <c r="V12" s="18">
        <v>16</v>
      </c>
      <c r="W12" s="81">
        <f t="shared" si="3"/>
        <v>18.100000000000001</v>
      </c>
      <c r="X12" s="109">
        <f t="shared" si="8"/>
        <v>1</v>
      </c>
      <c r="Y12" s="42">
        <v>1</v>
      </c>
      <c r="Z12" s="52">
        <v>1</v>
      </c>
      <c r="AA12" s="52">
        <v>1</v>
      </c>
      <c r="AB12" s="52">
        <v>1</v>
      </c>
      <c r="AC12" s="52">
        <v>1</v>
      </c>
      <c r="AD12" s="52">
        <v>1</v>
      </c>
      <c r="AE12" s="52">
        <v>1</v>
      </c>
      <c r="AF12" s="52"/>
      <c r="AG12" s="52">
        <v>1</v>
      </c>
      <c r="AH12" s="81">
        <f t="shared" si="5"/>
        <v>16.999999999999996</v>
      </c>
      <c r="AI12" s="109">
        <f t="shared" si="6"/>
        <v>1</v>
      </c>
      <c r="AJ12" s="52">
        <f t="shared" si="2"/>
        <v>18.366666666666664</v>
      </c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17"/>
      <c r="BD12" s="17"/>
      <c r="BE12" s="17"/>
      <c r="BF12" s="17"/>
      <c r="BG12" s="17"/>
      <c r="BH12" s="17"/>
      <c r="BI12" s="17"/>
      <c r="BJ12" s="17"/>
      <c r="BK12" s="17"/>
      <c r="BL12" s="17"/>
    </row>
    <row r="13" spans="1:64" ht="17" customHeight="1">
      <c r="A13" s="40">
        <v>10</v>
      </c>
      <c r="B13" s="168" t="s">
        <v>11</v>
      </c>
      <c r="C13" s="168"/>
      <c r="D13" s="168"/>
      <c r="E13" s="117" t="s">
        <v>34</v>
      </c>
      <c r="F13" s="129">
        <v>20</v>
      </c>
      <c r="G13" s="132">
        <v>20</v>
      </c>
      <c r="H13" s="132">
        <v>20</v>
      </c>
      <c r="I13" s="129"/>
      <c r="J13" s="131">
        <v>19</v>
      </c>
      <c r="K13" s="45">
        <f t="shared" si="7"/>
        <v>15.8</v>
      </c>
      <c r="L13" s="109">
        <f t="shared" si="1"/>
        <v>1</v>
      </c>
      <c r="M13" s="129">
        <v>1</v>
      </c>
      <c r="N13" s="129"/>
      <c r="O13" s="129"/>
      <c r="P13" s="129">
        <v>3</v>
      </c>
      <c r="Q13" s="129">
        <v>15</v>
      </c>
      <c r="R13" s="129"/>
      <c r="S13" s="129">
        <v>20</v>
      </c>
      <c r="T13" s="129">
        <v>18</v>
      </c>
      <c r="U13" s="137">
        <v>20</v>
      </c>
      <c r="V13" s="18">
        <v>10</v>
      </c>
      <c r="W13" s="81">
        <f t="shared" si="3"/>
        <v>10.3</v>
      </c>
      <c r="X13" s="109">
        <f t="shared" si="8"/>
        <v>0</v>
      </c>
      <c r="Y13" s="42">
        <v>1</v>
      </c>
      <c r="Z13" s="52">
        <v>1</v>
      </c>
      <c r="AA13" s="52">
        <v>1</v>
      </c>
      <c r="AB13" s="52"/>
      <c r="AC13" s="52">
        <v>1</v>
      </c>
      <c r="AD13" s="52">
        <v>-1</v>
      </c>
      <c r="AE13" s="52"/>
      <c r="AF13" s="52">
        <v>1</v>
      </c>
      <c r="AG13" s="52">
        <v>1</v>
      </c>
      <c r="AH13" s="81">
        <f t="shared" si="5"/>
        <v>10</v>
      </c>
      <c r="AI13" s="109">
        <f t="shared" si="6"/>
        <v>0</v>
      </c>
      <c r="AJ13" s="163">
        <f t="shared" si="2"/>
        <v>12.033333333333333</v>
      </c>
      <c r="AK13" s="163" t="s">
        <v>575</v>
      </c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17"/>
      <c r="BD13" s="17"/>
      <c r="BE13" s="17"/>
      <c r="BF13" s="17"/>
      <c r="BG13" s="17"/>
      <c r="BH13" s="17"/>
      <c r="BI13" s="17"/>
      <c r="BJ13" s="17"/>
      <c r="BK13" s="17"/>
      <c r="BL13" s="17"/>
    </row>
    <row r="14" spans="1:64" ht="17" customHeight="1">
      <c r="A14" s="40">
        <v>11</v>
      </c>
      <c r="B14" s="168" t="s">
        <v>12</v>
      </c>
      <c r="C14" s="168"/>
      <c r="D14" s="168"/>
      <c r="E14" s="117" t="s">
        <v>35</v>
      </c>
      <c r="F14" s="129"/>
      <c r="G14" s="129"/>
      <c r="H14" s="129"/>
      <c r="I14" s="129"/>
      <c r="J14" s="131">
        <v>15</v>
      </c>
      <c r="K14" s="45">
        <f t="shared" si="7"/>
        <v>3</v>
      </c>
      <c r="L14" s="109">
        <f t="shared" si="1"/>
        <v>0</v>
      </c>
      <c r="M14" s="129"/>
      <c r="N14" s="129"/>
      <c r="O14" s="129"/>
      <c r="P14" s="129">
        <v>17</v>
      </c>
      <c r="Q14" s="129">
        <v>20</v>
      </c>
      <c r="R14" s="129">
        <v>20</v>
      </c>
      <c r="S14" s="129">
        <v>12</v>
      </c>
      <c r="T14" s="129"/>
      <c r="U14" s="137">
        <v>20</v>
      </c>
      <c r="V14" s="18"/>
      <c r="W14" s="81">
        <f t="shared" si="3"/>
        <v>8.9</v>
      </c>
      <c r="X14" s="109">
        <f t="shared" si="8"/>
        <v>0</v>
      </c>
      <c r="Y14" s="42"/>
      <c r="Z14" s="52"/>
      <c r="AA14" s="52"/>
      <c r="AB14" s="52"/>
      <c r="AC14" s="52">
        <v>1</v>
      </c>
      <c r="AD14" s="52">
        <v>1</v>
      </c>
      <c r="AE14" s="52"/>
      <c r="AF14" s="52"/>
      <c r="AG14" s="52"/>
      <c r="AH14" s="81">
        <f t="shared" si="5"/>
        <v>5</v>
      </c>
      <c r="AI14" s="109">
        <f t="shared" si="6"/>
        <v>0</v>
      </c>
      <c r="AJ14" s="52">
        <f t="shared" si="2"/>
        <v>5.6333333333333329</v>
      </c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17"/>
      <c r="BD14" s="17"/>
      <c r="BE14" s="17"/>
      <c r="BF14" s="17"/>
      <c r="BG14" s="17"/>
      <c r="BH14" s="17"/>
      <c r="BI14" s="17"/>
      <c r="BJ14" s="17"/>
      <c r="BK14" s="17"/>
      <c r="BL14" s="17"/>
    </row>
    <row r="15" spans="1:64" ht="17" customHeight="1">
      <c r="A15" s="40">
        <v>12</v>
      </c>
      <c r="B15" s="168" t="s">
        <v>13</v>
      </c>
      <c r="C15" s="168"/>
      <c r="D15" s="168"/>
      <c r="E15" s="117" t="s">
        <v>36</v>
      </c>
      <c r="F15" s="129">
        <v>20</v>
      </c>
      <c r="G15" s="132">
        <v>20</v>
      </c>
      <c r="H15" s="132">
        <v>20</v>
      </c>
      <c r="I15" s="129">
        <v>20</v>
      </c>
      <c r="J15" s="131">
        <v>20</v>
      </c>
      <c r="K15" s="45">
        <f t="shared" si="7"/>
        <v>20</v>
      </c>
      <c r="L15" s="109">
        <f t="shared" si="1"/>
        <v>1</v>
      </c>
      <c r="M15" s="129">
        <v>2</v>
      </c>
      <c r="N15" s="129"/>
      <c r="O15" s="129">
        <v>14</v>
      </c>
      <c r="P15" s="129">
        <v>20</v>
      </c>
      <c r="Q15" s="129">
        <v>20</v>
      </c>
      <c r="R15" s="129">
        <v>17</v>
      </c>
      <c r="S15" s="129">
        <v>20</v>
      </c>
      <c r="T15" s="129">
        <v>18</v>
      </c>
      <c r="U15" s="137">
        <v>20</v>
      </c>
      <c r="V15" s="18">
        <v>9</v>
      </c>
      <c r="W15" s="81">
        <f t="shared" si="3"/>
        <v>16.100000000000001</v>
      </c>
      <c r="X15" s="109">
        <f t="shared" si="8"/>
        <v>1</v>
      </c>
      <c r="Y15" s="42"/>
      <c r="Z15" s="52">
        <v>1</v>
      </c>
      <c r="AA15" s="52"/>
      <c r="AB15" s="52">
        <v>1</v>
      </c>
      <c r="AC15" s="52">
        <v>0.7</v>
      </c>
      <c r="AD15" s="52">
        <v>-1</v>
      </c>
      <c r="AE15" s="52">
        <v>0.5</v>
      </c>
      <c r="AF15" s="52">
        <v>1</v>
      </c>
      <c r="AG15" s="52">
        <v>1</v>
      </c>
      <c r="AH15" s="81">
        <f t="shared" si="5"/>
        <v>8.3999999999999986</v>
      </c>
      <c r="AI15" s="109">
        <f t="shared" si="6"/>
        <v>0</v>
      </c>
      <c r="AJ15" s="52">
        <f t="shared" si="2"/>
        <v>14.833333333333334</v>
      </c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17"/>
      <c r="BD15" s="17"/>
      <c r="BE15" s="17"/>
      <c r="BF15" s="17"/>
      <c r="BG15" s="17"/>
      <c r="BH15" s="17"/>
      <c r="BI15" s="17"/>
      <c r="BJ15" s="17"/>
      <c r="BK15" s="17"/>
      <c r="BL15" s="17"/>
    </row>
    <row r="16" spans="1:64" ht="17" customHeight="1">
      <c r="A16" s="40">
        <v>13</v>
      </c>
      <c r="B16" s="168" t="s">
        <v>14</v>
      </c>
      <c r="C16" s="168"/>
      <c r="D16" s="168"/>
      <c r="E16" s="117" t="s">
        <v>37</v>
      </c>
      <c r="F16" s="129">
        <v>20</v>
      </c>
      <c r="G16" s="132">
        <v>20</v>
      </c>
      <c r="H16" s="132">
        <v>20</v>
      </c>
      <c r="I16" s="129">
        <v>20</v>
      </c>
      <c r="J16" s="131">
        <v>19</v>
      </c>
      <c r="K16" s="45">
        <f t="shared" si="7"/>
        <v>19.8</v>
      </c>
      <c r="L16" s="109">
        <f t="shared" si="1"/>
        <v>1</v>
      </c>
      <c r="M16" s="129">
        <v>2</v>
      </c>
      <c r="N16" s="129"/>
      <c r="O16" s="129">
        <v>18</v>
      </c>
      <c r="P16" s="129">
        <v>20</v>
      </c>
      <c r="Q16" s="129">
        <v>20</v>
      </c>
      <c r="R16" s="129">
        <v>20</v>
      </c>
      <c r="S16" s="129">
        <v>20</v>
      </c>
      <c r="T16" s="129">
        <v>20</v>
      </c>
      <c r="U16" s="137">
        <v>20</v>
      </c>
      <c r="V16" s="18">
        <v>20</v>
      </c>
      <c r="W16" s="81">
        <f t="shared" si="3"/>
        <v>19.2</v>
      </c>
      <c r="X16" s="109">
        <f t="shared" si="8"/>
        <v>1</v>
      </c>
      <c r="Y16" s="42"/>
      <c r="Z16" s="52">
        <v>1</v>
      </c>
      <c r="AA16" s="52">
        <v>1</v>
      </c>
      <c r="AB16" s="52"/>
      <c r="AC16" s="52">
        <v>1</v>
      </c>
      <c r="AD16" s="52">
        <v>1</v>
      </c>
      <c r="AE16" s="52">
        <v>1</v>
      </c>
      <c r="AF16" s="52">
        <v>1</v>
      </c>
      <c r="AG16" s="52">
        <v>1</v>
      </c>
      <c r="AH16" s="81">
        <f t="shared" si="5"/>
        <v>15.999999999999998</v>
      </c>
      <c r="AI16" s="109">
        <f t="shared" si="6"/>
        <v>1</v>
      </c>
      <c r="AJ16" s="52">
        <f t="shared" si="2"/>
        <v>18.333333333333332</v>
      </c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17"/>
      <c r="BD16" s="17"/>
      <c r="BE16" s="17"/>
      <c r="BF16" s="17"/>
      <c r="BG16" s="17"/>
      <c r="BH16" s="17"/>
      <c r="BI16" s="17"/>
      <c r="BJ16" s="17"/>
      <c r="BK16" s="17"/>
      <c r="BL16" s="17"/>
    </row>
    <row r="17" spans="1:64" ht="17" customHeight="1">
      <c r="A17" s="40">
        <v>14</v>
      </c>
      <c r="B17" s="168" t="s">
        <v>15</v>
      </c>
      <c r="C17" s="168"/>
      <c r="D17" s="168"/>
      <c r="E17" s="117" t="s">
        <v>38</v>
      </c>
      <c r="F17" s="129">
        <v>20</v>
      </c>
      <c r="G17" s="132">
        <v>20</v>
      </c>
      <c r="H17" s="132">
        <v>20</v>
      </c>
      <c r="I17" s="129">
        <v>20</v>
      </c>
      <c r="J17" s="131">
        <v>20</v>
      </c>
      <c r="K17" s="45">
        <f t="shared" si="7"/>
        <v>20</v>
      </c>
      <c r="L17" s="109">
        <f t="shared" si="1"/>
        <v>1</v>
      </c>
      <c r="M17" s="129">
        <v>2</v>
      </c>
      <c r="N17" s="129"/>
      <c r="O17" s="129">
        <v>20</v>
      </c>
      <c r="P17" s="129">
        <v>17</v>
      </c>
      <c r="Q17" s="129">
        <v>20</v>
      </c>
      <c r="R17" s="129">
        <v>20</v>
      </c>
      <c r="S17" s="129">
        <v>20</v>
      </c>
      <c r="T17" s="129">
        <v>20</v>
      </c>
      <c r="U17" s="137">
        <v>20</v>
      </c>
      <c r="V17" s="18">
        <v>20</v>
      </c>
      <c r="W17" s="81">
        <f t="shared" si="3"/>
        <v>19.100000000000001</v>
      </c>
      <c r="X17" s="109">
        <f t="shared" si="8"/>
        <v>1</v>
      </c>
      <c r="Y17" s="42"/>
      <c r="Z17" s="52">
        <v>1</v>
      </c>
      <c r="AA17" s="52">
        <v>1</v>
      </c>
      <c r="AB17" s="52">
        <v>1</v>
      </c>
      <c r="AC17" s="52">
        <v>1</v>
      </c>
      <c r="AD17" s="52">
        <v>1</v>
      </c>
      <c r="AE17" s="52">
        <v>1</v>
      </c>
      <c r="AF17" s="52">
        <v>1</v>
      </c>
      <c r="AG17" s="52">
        <v>1</v>
      </c>
      <c r="AH17" s="81">
        <f t="shared" si="5"/>
        <v>18</v>
      </c>
      <c r="AI17" s="109">
        <f t="shared" si="6"/>
        <v>1</v>
      </c>
      <c r="AJ17" s="52">
        <f t="shared" si="2"/>
        <v>19.033333333333335</v>
      </c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17"/>
      <c r="BD17" s="17"/>
      <c r="BE17" s="17"/>
      <c r="BF17" s="17"/>
      <c r="BG17" s="17"/>
      <c r="BH17" s="17"/>
      <c r="BI17" s="17"/>
      <c r="BJ17" s="17"/>
      <c r="BK17" s="17"/>
      <c r="BL17" s="17"/>
    </row>
    <row r="18" spans="1:64" ht="17" customHeight="1">
      <c r="A18" s="40">
        <v>15</v>
      </c>
      <c r="B18" s="168" t="s">
        <v>16</v>
      </c>
      <c r="C18" s="168"/>
      <c r="D18" s="168"/>
      <c r="E18" s="117" t="s">
        <v>39</v>
      </c>
      <c r="F18" s="129">
        <v>20</v>
      </c>
      <c r="G18" s="132">
        <v>20</v>
      </c>
      <c r="H18" s="132">
        <v>20</v>
      </c>
      <c r="I18" s="129">
        <v>19</v>
      </c>
      <c r="J18" s="131">
        <v>19</v>
      </c>
      <c r="K18" s="45">
        <f t="shared" si="7"/>
        <v>19.600000000000001</v>
      </c>
      <c r="L18" s="109">
        <f t="shared" si="1"/>
        <v>1</v>
      </c>
      <c r="M18" s="129">
        <v>2</v>
      </c>
      <c r="N18" s="129"/>
      <c r="O18" s="129">
        <v>20</v>
      </c>
      <c r="P18" s="129">
        <v>20</v>
      </c>
      <c r="Q18" s="129">
        <v>20</v>
      </c>
      <c r="R18" s="129">
        <v>18</v>
      </c>
      <c r="S18" s="129">
        <v>20</v>
      </c>
      <c r="T18" s="129">
        <v>18</v>
      </c>
      <c r="U18" s="137">
        <v>20</v>
      </c>
      <c r="V18" s="18">
        <v>19</v>
      </c>
      <c r="W18" s="81">
        <f t="shared" si="3"/>
        <v>18.8</v>
      </c>
      <c r="X18" s="109">
        <f t="shared" si="8"/>
        <v>1</v>
      </c>
      <c r="Y18" s="42"/>
      <c r="Z18" s="52">
        <v>1</v>
      </c>
      <c r="AA18" s="52">
        <v>1</v>
      </c>
      <c r="AB18" s="52">
        <v>0.5</v>
      </c>
      <c r="AC18" s="52">
        <v>1</v>
      </c>
      <c r="AD18" s="52">
        <v>0</v>
      </c>
      <c r="AE18" s="52">
        <v>1</v>
      </c>
      <c r="AF18" s="52">
        <v>1</v>
      </c>
      <c r="AG18" s="52">
        <v>1</v>
      </c>
      <c r="AH18" s="81">
        <f t="shared" si="5"/>
        <v>14</v>
      </c>
      <c r="AI18" s="109">
        <f t="shared" si="6"/>
        <v>1</v>
      </c>
      <c r="AJ18" s="52">
        <f t="shared" si="2"/>
        <v>17.466666666666665</v>
      </c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17"/>
      <c r="BD18" s="17"/>
      <c r="BE18" s="17"/>
      <c r="BF18" s="17"/>
      <c r="BG18" s="17"/>
      <c r="BH18" s="17"/>
      <c r="BI18" s="17"/>
      <c r="BJ18" s="17"/>
      <c r="BK18" s="17"/>
      <c r="BL18" s="17"/>
    </row>
    <row r="19" spans="1:64" ht="17" customHeight="1">
      <c r="A19" s="40">
        <v>16</v>
      </c>
      <c r="B19" s="168" t="s">
        <v>17</v>
      </c>
      <c r="C19" s="168"/>
      <c r="D19" s="168"/>
      <c r="E19" s="117" t="s">
        <v>40</v>
      </c>
      <c r="F19" s="129">
        <v>20</v>
      </c>
      <c r="G19" s="129">
        <v>20</v>
      </c>
      <c r="H19" s="132">
        <v>20</v>
      </c>
      <c r="I19" s="129">
        <v>20</v>
      </c>
      <c r="J19" s="131">
        <v>20</v>
      </c>
      <c r="K19" s="45">
        <f t="shared" si="7"/>
        <v>20</v>
      </c>
      <c r="L19" s="109">
        <f t="shared" si="1"/>
        <v>1</v>
      </c>
      <c r="M19" s="129">
        <v>2</v>
      </c>
      <c r="N19" s="129"/>
      <c r="O19" s="129">
        <v>20</v>
      </c>
      <c r="P19" s="129">
        <v>20</v>
      </c>
      <c r="Q19" s="129">
        <v>15</v>
      </c>
      <c r="R19" s="129">
        <v>17</v>
      </c>
      <c r="S19" s="129">
        <v>20</v>
      </c>
      <c r="T19" s="129">
        <v>20</v>
      </c>
      <c r="U19" s="136"/>
      <c r="V19" s="18">
        <v>20</v>
      </c>
      <c r="W19" s="81">
        <f t="shared" si="3"/>
        <v>16.600000000000001</v>
      </c>
      <c r="X19" s="109">
        <f t="shared" si="8"/>
        <v>1</v>
      </c>
      <c r="Y19" s="42"/>
      <c r="Z19" s="52">
        <v>1</v>
      </c>
      <c r="AA19" s="52">
        <v>1</v>
      </c>
      <c r="AB19" s="52">
        <v>1</v>
      </c>
      <c r="AC19" s="52">
        <v>1</v>
      </c>
      <c r="AD19" s="52">
        <v>1</v>
      </c>
      <c r="AE19" s="52">
        <v>1</v>
      </c>
      <c r="AF19" s="52">
        <v>1.5</v>
      </c>
      <c r="AG19" s="52">
        <v>1</v>
      </c>
      <c r="AH19" s="81">
        <f t="shared" si="5"/>
        <v>19.499999999999996</v>
      </c>
      <c r="AI19" s="109">
        <f t="shared" si="6"/>
        <v>1</v>
      </c>
      <c r="AJ19" s="52">
        <f t="shared" si="2"/>
        <v>18.7</v>
      </c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17"/>
      <c r="BD19" s="17"/>
      <c r="BE19" s="17"/>
      <c r="BF19" s="17"/>
      <c r="BG19" s="17"/>
      <c r="BH19" s="17"/>
      <c r="BI19" s="17"/>
      <c r="BJ19" s="17"/>
      <c r="BK19" s="17"/>
      <c r="BL19" s="17"/>
    </row>
    <row r="20" spans="1:64" ht="17" customHeight="1">
      <c r="A20" s="40">
        <v>17</v>
      </c>
      <c r="B20" s="168" t="s">
        <v>18</v>
      </c>
      <c r="C20" s="168"/>
      <c r="D20" s="168"/>
      <c r="E20" s="117" t="s">
        <v>41</v>
      </c>
      <c r="F20" s="129">
        <v>19</v>
      </c>
      <c r="G20" s="132">
        <v>20</v>
      </c>
      <c r="H20" s="129"/>
      <c r="I20" s="129"/>
      <c r="J20" s="131">
        <v>18</v>
      </c>
      <c r="K20" s="45">
        <f t="shared" si="7"/>
        <v>11.4</v>
      </c>
      <c r="L20" s="109">
        <f t="shared" si="1"/>
        <v>1</v>
      </c>
      <c r="M20" s="129">
        <v>2</v>
      </c>
      <c r="N20" s="129"/>
      <c r="O20" s="129">
        <v>20</v>
      </c>
      <c r="P20" s="129">
        <v>14</v>
      </c>
      <c r="Q20" s="129">
        <v>20</v>
      </c>
      <c r="R20" s="129">
        <v>17</v>
      </c>
      <c r="S20" s="129">
        <v>20</v>
      </c>
      <c r="T20" s="129">
        <v>18</v>
      </c>
      <c r="U20" s="137">
        <v>20</v>
      </c>
      <c r="V20" s="18">
        <v>10</v>
      </c>
      <c r="W20" s="81">
        <f t="shared" si="3"/>
        <v>16.3</v>
      </c>
      <c r="X20" s="109">
        <f t="shared" si="8"/>
        <v>1</v>
      </c>
      <c r="Y20" s="42"/>
      <c r="Z20" s="52">
        <v>1</v>
      </c>
      <c r="AA20" s="52">
        <v>1</v>
      </c>
      <c r="AB20" s="52">
        <v>1</v>
      </c>
      <c r="AC20" s="52">
        <v>1</v>
      </c>
      <c r="AD20" s="52">
        <v>1</v>
      </c>
      <c r="AE20" s="52">
        <v>1</v>
      </c>
      <c r="AF20" s="52">
        <v>1</v>
      </c>
      <c r="AG20" s="52">
        <v>1</v>
      </c>
      <c r="AH20" s="81">
        <f t="shared" si="5"/>
        <v>18</v>
      </c>
      <c r="AI20" s="109">
        <f t="shared" ref="AI20:AI23" si="9">IF(AH20&gt;=11.4,1,0)</f>
        <v>1</v>
      </c>
      <c r="AJ20" s="52">
        <f t="shared" si="2"/>
        <v>15.233333333333333</v>
      </c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17"/>
      <c r="BD20" s="17"/>
      <c r="BE20" s="17"/>
      <c r="BF20" s="17"/>
      <c r="BG20" s="17"/>
      <c r="BH20" s="17"/>
      <c r="BI20" s="17"/>
      <c r="BJ20" s="17"/>
      <c r="BK20" s="17"/>
      <c r="BL20" s="17"/>
    </row>
    <row r="21" spans="1:64" ht="17" customHeight="1">
      <c r="A21" s="40">
        <v>18</v>
      </c>
      <c r="B21" s="168" t="s">
        <v>19</v>
      </c>
      <c r="C21" s="168"/>
      <c r="D21" s="168"/>
      <c r="E21" s="117" t="s">
        <v>42</v>
      </c>
      <c r="F21" s="129">
        <v>19</v>
      </c>
      <c r="G21" s="129">
        <v>20</v>
      </c>
      <c r="H21" s="132">
        <v>20</v>
      </c>
      <c r="I21" s="129"/>
      <c r="J21" s="131">
        <v>16</v>
      </c>
      <c r="K21" s="45">
        <f t="shared" si="7"/>
        <v>15</v>
      </c>
      <c r="L21" s="109">
        <f t="shared" si="1"/>
        <v>1</v>
      </c>
      <c r="M21" s="129"/>
      <c r="N21" s="130">
        <v>-2</v>
      </c>
      <c r="O21" s="129">
        <v>20</v>
      </c>
      <c r="P21" s="129"/>
      <c r="Q21" s="129">
        <v>20</v>
      </c>
      <c r="R21" s="129">
        <v>18</v>
      </c>
      <c r="S21" s="129"/>
      <c r="T21" s="129"/>
      <c r="U21" s="136"/>
      <c r="V21" s="18"/>
      <c r="W21" s="81">
        <f t="shared" si="3"/>
        <v>3.8</v>
      </c>
      <c r="X21" s="109">
        <f t="shared" si="8"/>
        <v>0</v>
      </c>
      <c r="Y21" s="42">
        <v>1</v>
      </c>
      <c r="Z21" s="52">
        <v>1</v>
      </c>
      <c r="AA21" s="52">
        <v>1</v>
      </c>
      <c r="AB21" s="52">
        <v>1</v>
      </c>
      <c r="AC21" s="52"/>
      <c r="AD21" s="52"/>
      <c r="AE21" s="52">
        <v>1</v>
      </c>
      <c r="AF21" s="52"/>
      <c r="AG21" s="52">
        <v>1</v>
      </c>
      <c r="AH21" s="81">
        <f t="shared" si="5"/>
        <v>12</v>
      </c>
      <c r="AI21" s="109">
        <f t="shared" si="9"/>
        <v>1</v>
      </c>
      <c r="AJ21" s="163">
        <f t="shared" si="2"/>
        <v>10.266666666666667</v>
      </c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17"/>
      <c r="BD21" s="17"/>
      <c r="BE21" s="17"/>
      <c r="BF21" s="17"/>
      <c r="BG21" s="17"/>
      <c r="BH21" s="17"/>
      <c r="BI21" s="17"/>
      <c r="BJ21" s="17"/>
      <c r="BK21" s="17"/>
      <c r="BL21" s="17"/>
    </row>
    <row r="22" spans="1:64" ht="17" customHeight="1">
      <c r="A22" s="40">
        <v>19</v>
      </c>
      <c r="B22" s="168" t="s">
        <v>20</v>
      </c>
      <c r="C22" s="168"/>
      <c r="D22" s="168"/>
      <c r="E22" s="117" t="s">
        <v>43</v>
      </c>
      <c r="F22" s="129">
        <v>20</v>
      </c>
      <c r="G22" s="129">
        <v>20</v>
      </c>
      <c r="H22" s="132">
        <v>20</v>
      </c>
      <c r="I22" s="129">
        <v>16</v>
      </c>
      <c r="J22" s="131">
        <v>20</v>
      </c>
      <c r="K22" s="45">
        <f t="shared" si="7"/>
        <v>19.200000000000003</v>
      </c>
      <c r="L22" s="109">
        <f t="shared" si="1"/>
        <v>1</v>
      </c>
      <c r="M22" s="129">
        <v>3</v>
      </c>
      <c r="N22" s="129"/>
      <c r="O22" s="129">
        <v>20</v>
      </c>
      <c r="P22" s="129">
        <v>17</v>
      </c>
      <c r="Q22" s="129">
        <v>15</v>
      </c>
      <c r="R22" s="129">
        <v>17</v>
      </c>
      <c r="S22" s="129">
        <v>20</v>
      </c>
      <c r="T22" s="129">
        <v>18</v>
      </c>
      <c r="U22" s="137">
        <v>20</v>
      </c>
      <c r="V22" s="18">
        <v>20</v>
      </c>
      <c r="W22" s="81">
        <f t="shared" si="3"/>
        <v>18.8</v>
      </c>
      <c r="X22" s="109">
        <f t="shared" si="8"/>
        <v>1</v>
      </c>
      <c r="Y22" s="42"/>
      <c r="Z22" s="52">
        <v>1</v>
      </c>
      <c r="AA22" s="52">
        <v>1</v>
      </c>
      <c r="AB22" s="52">
        <v>1</v>
      </c>
      <c r="AC22" s="52">
        <v>1</v>
      </c>
      <c r="AD22" s="52">
        <v>1</v>
      </c>
      <c r="AE22" s="52">
        <v>1</v>
      </c>
      <c r="AF22" s="52">
        <v>1.5</v>
      </c>
      <c r="AG22" s="52">
        <v>1</v>
      </c>
      <c r="AH22" s="81">
        <f t="shared" si="5"/>
        <v>19.499999999999996</v>
      </c>
      <c r="AI22" s="109">
        <f t="shared" si="9"/>
        <v>1</v>
      </c>
      <c r="AJ22" s="52">
        <f t="shared" si="2"/>
        <v>19.166666666666668</v>
      </c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17"/>
      <c r="BD22" s="17"/>
      <c r="BE22" s="17"/>
      <c r="BF22" s="17"/>
      <c r="BG22" s="17"/>
      <c r="BH22" s="17"/>
      <c r="BI22" s="17"/>
      <c r="BJ22" s="17"/>
      <c r="BK22" s="17"/>
      <c r="BL22" s="17"/>
    </row>
    <row r="23" spans="1:64" ht="17" customHeight="1">
      <c r="A23" s="40">
        <v>20</v>
      </c>
      <c r="B23" s="168" t="s">
        <v>21</v>
      </c>
      <c r="C23" s="168"/>
      <c r="D23" s="168"/>
      <c r="E23" s="117" t="s">
        <v>44</v>
      </c>
      <c r="F23" s="129">
        <v>20</v>
      </c>
      <c r="G23" s="129">
        <v>20</v>
      </c>
      <c r="H23" s="132">
        <v>20</v>
      </c>
      <c r="I23" s="129">
        <v>20</v>
      </c>
      <c r="J23" s="131">
        <v>18</v>
      </c>
      <c r="K23" s="45">
        <f t="shared" si="7"/>
        <v>19.600000000000001</v>
      </c>
      <c r="L23" s="109">
        <f t="shared" si="1"/>
        <v>1</v>
      </c>
      <c r="M23" s="129">
        <v>2</v>
      </c>
      <c r="N23" s="129"/>
      <c r="O23" s="129">
        <v>20</v>
      </c>
      <c r="P23" s="129">
        <v>17</v>
      </c>
      <c r="Q23" s="129">
        <v>20</v>
      </c>
      <c r="R23" s="129">
        <v>17</v>
      </c>
      <c r="S23" s="129">
        <v>20</v>
      </c>
      <c r="T23" s="129">
        <v>18</v>
      </c>
      <c r="U23" s="136"/>
      <c r="V23" s="18">
        <v>10</v>
      </c>
      <c r="W23" s="81">
        <f t="shared" si="3"/>
        <v>14.6</v>
      </c>
      <c r="X23" s="109">
        <f t="shared" si="8"/>
        <v>1</v>
      </c>
      <c r="Y23" s="42">
        <v>1</v>
      </c>
      <c r="Z23" s="52">
        <v>1</v>
      </c>
      <c r="AA23" s="52"/>
      <c r="AB23" s="52"/>
      <c r="AC23" s="52"/>
      <c r="AD23" s="52">
        <v>-1</v>
      </c>
      <c r="AE23" s="52"/>
      <c r="AF23" s="52">
        <v>1.5</v>
      </c>
      <c r="AG23" s="52"/>
      <c r="AH23" s="81">
        <f t="shared" si="5"/>
        <v>5.5</v>
      </c>
      <c r="AI23" s="109">
        <f t="shared" si="9"/>
        <v>0</v>
      </c>
      <c r="AJ23" s="52">
        <f t="shared" si="2"/>
        <v>13.233333333333334</v>
      </c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17"/>
      <c r="BD23" s="17"/>
      <c r="BE23" s="17"/>
      <c r="BF23" s="17"/>
      <c r="BG23" s="17"/>
      <c r="BH23" s="17"/>
      <c r="BI23" s="17"/>
      <c r="BJ23" s="17"/>
      <c r="BK23" s="17"/>
      <c r="BL23" s="17"/>
    </row>
    <row r="24" spans="1:64" ht="17" customHeight="1">
      <c r="A24" s="40">
        <v>21</v>
      </c>
      <c r="B24" s="168" t="s">
        <v>22</v>
      </c>
      <c r="C24" s="168"/>
      <c r="D24" s="168"/>
      <c r="E24" s="117" t="s">
        <v>45</v>
      </c>
      <c r="F24" s="129"/>
      <c r="G24" s="129"/>
      <c r="H24" s="132">
        <v>20</v>
      </c>
      <c r="I24" s="129"/>
      <c r="J24" s="131">
        <v>12</v>
      </c>
      <c r="K24" s="45">
        <f t="shared" si="7"/>
        <v>6.4</v>
      </c>
      <c r="L24" s="109">
        <f t="shared" si="1"/>
        <v>0</v>
      </c>
      <c r="M24" s="129"/>
      <c r="N24" s="129"/>
      <c r="O24" s="129"/>
      <c r="P24" s="129"/>
      <c r="Q24" s="129">
        <v>0</v>
      </c>
      <c r="R24" s="129"/>
      <c r="S24" s="129"/>
      <c r="T24" s="129"/>
      <c r="U24" s="136"/>
      <c r="V24" s="18"/>
      <c r="W24" s="81"/>
      <c r="X24" s="109">
        <v>-1</v>
      </c>
      <c r="Y24" s="42"/>
      <c r="Z24" s="52"/>
      <c r="AA24" s="52"/>
      <c r="AB24" s="52"/>
      <c r="AC24" s="52"/>
      <c r="AD24" s="52"/>
      <c r="AE24" s="52"/>
      <c r="AF24" s="52"/>
      <c r="AG24" s="52"/>
      <c r="AH24" s="81"/>
      <c r="AI24" s="109">
        <v>-1</v>
      </c>
      <c r="AJ24" s="52">
        <f t="shared" si="2"/>
        <v>2.1333333333333333</v>
      </c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17"/>
      <c r="BD24" s="17"/>
      <c r="BE24" s="17"/>
      <c r="BF24" s="17"/>
      <c r="BG24" s="17"/>
      <c r="BH24" s="17"/>
      <c r="BI24" s="17"/>
      <c r="BJ24" s="17"/>
      <c r="BK24" s="17"/>
      <c r="BL24" s="17"/>
    </row>
    <row r="25" spans="1:64" ht="17" customHeight="1">
      <c r="A25" s="118"/>
      <c r="B25" s="119"/>
      <c r="C25" s="119"/>
      <c r="D25" s="119"/>
      <c r="E25" s="74" t="s">
        <v>524</v>
      </c>
      <c r="F25" s="133">
        <v>18</v>
      </c>
      <c r="G25" s="133">
        <v>12</v>
      </c>
      <c r="H25" s="134">
        <v>10</v>
      </c>
      <c r="I25" s="133">
        <v>0</v>
      </c>
      <c r="J25" s="135">
        <v>12</v>
      </c>
      <c r="K25" s="45">
        <f t="shared" si="7"/>
        <v>10.4</v>
      </c>
      <c r="L25" s="140"/>
      <c r="M25" s="122"/>
      <c r="N25" s="120"/>
      <c r="O25" s="122"/>
      <c r="P25" s="122"/>
      <c r="Q25" s="122"/>
      <c r="R25" s="122"/>
      <c r="S25" s="122"/>
      <c r="T25" s="120"/>
      <c r="U25" s="123"/>
      <c r="V25" s="124"/>
      <c r="W25" s="81"/>
      <c r="X25" s="140"/>
      <c r="Y25" s="121">
        <v>1</v>
      </c>
      <c r="Z25" s="124">
        <v>1</v>
      </c>
      <c r="AA25" s="124">
        <v>1</v>
      </c>
      <c r="AB25" s="124">
        <v>1</v>
      </c>
      <c r="AC25" s="124">
        <v>1</v>
      </c>
      <c r="AD25" s="124">
        <v>1</v>
      </c>
      <c r="AE25" s="124">
        <v>1</v>
      </c>
      <c r="AF25" s="124">
        <v>1</v>
      </c>
      <c r="AG25" s="124">
        <v>1</v>
      </c>
      <c r="AH25" s="81">
        <f t="shared" si="5"/>
        <v>19.999999999999996</v>
      </c>
      <c r="AI25" s="109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  <c r="BA25" s="124"/>
      <c r="BB25" s="124"/>
      <c r="BC25" s="14"/>
      <c r="BD25" s="14"/>
      <c r="BE25" s="14"/>
      <c r="BF25" s="14"/>
      <c r="BG25" s="14"/>
      <c r="BH25" s="14"/>
      <c r="BI25" s="14"/>
      <c r="BJ25" s="14"/>
      <c r="BK25" s="14"/>
      <c r="BL25" s="14"/>
    </row>
    <row r="26" spans="1:64">
      <c r="M26" s="85">
        <v>3</v>
      </c>
      <c r="O26" s="85">
        <v>20</v>
      </c>
      <c r="P26" s="85">
        <v>20</v>
      </c>
      <c r="Q26" s="85">
        <v>20</v>
      </c>
      <c r="R26" s="85">
        <v>20</v>
      </c>
      <c r="S26" s="85">
        <v>20</v>
      </c>
      <c r="T26" s="34">
        <v>20</v>
      </c>
      <c r="U26" s="34">
        <v>20</v>
      </c>
      <c r="V26" s="34">
        <v>20</v>
      </c>
      <c r="W26" s="81">
        <f t="shared" si="3"/>
        <v>20.100000000000001</v>
      </c>
      <c r="X26" s="48"/>
      <c r="Y26" s="34"/>
      <c r="Z26" s="34"/>
      <c r="AA26" s="34"/>
      <c r="AB26" s="34"/>
      <c r="AC26" s="34"/>
      <c r="AD26" s="34"/>
      <c r="AE26" s="34"/>
      <c r="AF26" s="34"/>
      <c r="AG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</row>
    <row r="27" spans="1:64">
      <c r="F27" s="35" t="s">
        <v>427</v>
      </c>
      <c r="G27" s="35" t="s">
        <v>437</v>
      </c>
      <c r="K27" s="61">
        <f>AVERAGE(K4:K24)</f>
        <v>16.100000000000001</v>
      </c>
      <c r="L27" s="31">
        <f>COUNTIF(L4:L24,1)</f>
        <v>17</v>
      </c>
      <c r="M27" s="70">
        <f>+L27/(L27+L28+L29)</f>
        <v>0.80952380952380953</v>
      </c>
      <c r="T27" s="34"/>
      <c r="U27" s="34"/>
      <c r="V27" s="34"/>
      <c r="W27" s="61">
        <f>AVERAGE(W6:W23)</f>
        <v>15.366666666666667</v>
      </c>
      <c r="X27" s="31">
        <f>COUNTIF(X4:X24,1)</f>
        <v>14</v>
      </c>
      <c r="Y27" s="70">
        <f>+X27/(X27+X28+X29)</f>
        <v>0.66666666666666663</v>
      </c>
      <c r="Z27" s="34"/>
      <c r="AA27" s="34"/>
      <c r="AB27" s="34"/>
      <c r="AC27" s="34"/>
      <c r="AD27" s="34"/>
      <c r="AE27" s="34"/>
      <c r="AF27" s="34"/>
      <c r="AG27" s="34"/>
      <c r="AH27" s="61">
        <f>AVERAGE(AH6:AH23)</f>
        <v>14.05</v>
      </c>
      <c r="AI27" s="31">
        <f>COUNTIF(AI4:AI24,1)</f>
        <v>13</v>
      </c>
      <c r="AJ27" s="70">
        <f>+AI27/(AI27+AI28+AI29)</f>
        <v>0.61904761904761907</v>
      </c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</row>
    <row r="28" spans="1:64">
      <c r="F28" s="60" t="s">
        <v>433</v>
      </c>
      <c r="G28" s="35" t="s">
        <v>438</v>
      </c>
      <c r="K28" s="61">
        <f>MAX(K4:K24)</f>
        <v>20</v>
      </c>
      <c r="L28" s="31">
        <f>COUNTIF(L4:L24,0)</f>
        <v>4</v>
      </c>
      <c r="M28" s="70">
        <f>+L28/(L28+L29+L27)</f>
        <v>0.19047619047619047</v>
      </c>
      <c r="T28" s="34"/>
      <c r="U28" s="34"/>
      <c r="V28" s="34"/>
      <c r="W28" s="61">
        <f>MAX(W4:W24)</f>
        <v>19.8</v>
      </c>
      <c r="X28" s="31">
        <f>COUNTIF(X4:X24,0)</f>
        <v>4</v>
      </c>
      <c r="Y28" s="70">
        <f>+X28/(X28+X29+X27)</f>
        <v>0.19047619047619047</v>
      </c>
      <c r="Z28" s="34"/>
      <c r="AA28" s="34"/>
      <c r="AB28" s="34"/>
      <c r="AC28" s="34"/>
      <c r="AD28" s="34"/>
      <c r="AE28" s="34"/>
      <c r="AF28" s="34"/>
      <c r="AG28" s="34"/>
      <c r="AH28" s="61">
        <f>MAX(AH4:AH24)</f>
        <v>19.999999999999996</v>
      </c>
      <c r="AI28" s="31">
        <f>COUNTIF(AI4:AI24,0)</f>
        <v>5</v>
      </c>
      <c r="AJ28" s="70">
        <f>+AI28/(AI28+AI29+AI27)</f>
        <v>0.23809523809523808</v>
      </c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</row>
    <row r="29" spans="1:64">
      <c r="F29" s="60" t="s">
        <v>434</v>
      </c>
      <c r="G29" s="35" t="s">
        <v>439</v>
      </c>
      <c r="K29" s="62">
        <f>MIN(K4:K24)</f>
        <v>2</v>
      </c>
      <c r="L29" s="31">
        <v>0</v>
      </c>
      <c r="M29" s="70">
        <f>+L29/(L29+L28+L27)</f>
        <v>0</v>
      </c>
      <c r="T29" s="34"/>
      <c r="U29" s="34"/>
      <c r="V29" s="34"/>
      <c r="W29" s="62">
        <f>MIN(W4:W24)</f>
        <v>3.8</v>
      </c>
      <c r="X29" s="31">
        <v>3</v>
      </c>
      <c r="Y29" s="70">
        <f>+X29/(X29+X28+X27)</f>
        <v>0.14285714285714285</v>
      </c>
      <c r="Z29" s="34"/>
      <c r="AA29" s="34"/>
      <c r="AB29" s="34"/>
      <c r="AC29" s="34"/>
      <c r="AD29" s="34"/>
      <c r="AE29" s="34"/>
      <c r="AF29" s="34"/>
      <c r="AG29" s="34"/>
      <c r="AH29" s="62">
        <f>MIN(AH4:AH24)</f>
        <v>4</v>
      </c>
      <c r="AI29" s="31">
        <v>3</v>
      </c>
      <c r="AJ29" s="70">
        <f>+AI29/(AI29+AI28+AI27)</f>
        <v>0.14285714285714285</v>
      </c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</row>
    <row r="30" spans="1:64">
      <c r="T30" s="34"/>
      <c r="U30" s="34"/>
      <c r="V30" s="34"/>
      <c r="W30" s="48"/>
      <c r="X30" s="48"/>
      <c r="Y30" s="34"/>
      <c r="Z30" s="34"/>
      <c r="AA30" s="34"/>
      <c r="AB30" s="34"/>
      <c r="AC30" s="34"/>
      <c r="AD30" s="34"/>
      <c r="AE30" s="34"/>
      <c r="AF30" s="34"/>
      <c r="AG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</row>
    <row r="31" spans="1:64">
      <c r="T31" s="34"/>
      <c r="U31" s="34"/>
      <c r="V31" s="34"/>
      <c r="W31" s="48"/>
      <c r="X31" s="48"/>
      <c r="Y31" s="34"/>
      <c r="Z31" s="34"/>
      <c r="AA31" s="34"/>
      <c r="AB31" s="34"/>
      <c r="AC31" s="34"/>
      <c r="AD31" s="34"/>
      <c r="AE31" s="34"/>
      <c r="AF31" s="34"/>
      <c r="AG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</row>
    <row r="32" spans="1:64">
      <c r="T32" s="34"/>
      <c r="U32" s="34"/>
      <c r="V32" s="34"/>
      <c r="W32" s="48"/>
      <c r="X32" s="48"/>
      <c r="Y32" s="34"/>
      <c r="Z32" s="34"/>
      <c r="AA32" s="34"/>
      <c r="AB32" s="34"/>
      <c r="AC32" s="34"/>
      <c r="AD32" s="34"/>
      <c r="AE32" s="34"/>
      <c r="AF32" s="34"/>
      <c r="AG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</row>
  </sheetData>
  <mergeCells count="23">
    <mergeCell ref="B9:D9"/>
    <mergeCell ref="B5:D5"/>
    <mergeCell ref="B23:D23"/>
    <mergeCell ref="B19:D19"/>
    <mergeCell ref="B18:D18"/>
    <mergeCell ref="B14:D14"/>
    <mergeCell ref="B10:D10"/>
    <mergeCell ref="B24:D24"/>
    <mergeCell ref="A1:E1"/>
    <mergeCell ref="B20:D20"/>
    <mergeCell ref="B21:D21"/>
    <mergeCell ref="B22:D22"/>
    <mergeCell ref="B15:D15"/>
    <mergeCell ref="B16:D16"/>
    <mergeCell ref="B17:D17"/>
    <mergeCell ref="B11:D11"/>
    <mergeCell ref="B12:D12"/>
    <mergeCell ref="B13:D13"/>
    <mergeCell ref="B6:D6"/>
    <mergeCell ref="B7:D7"/>
    <mergeCell ref="B8:D8"/>
    <mergeCell ref="B3:D3"/>
    <mergeCell ref="B4:D4"/>
  </mergeCells>
  <hyperlinks>
    <hyperlink ref="E25" r:id="rId1" display="https://ingenierias.ucsm.edu.pe/epregrado2020I/user/view.php?id=26325&amp;course=722" xr:uid="{40B68AAA-DF11-CA4F-B04F-9C0A0E0ACB4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4F95C-CF9F-BF4E-B4F5-A83F8F7D34EF}">
  <dimension ref="A2:E166"/>
  <sheetViews>
    <sheetView topLeftCell="A145" workbookViewId="0">
      <selection activeCell="E32" sqref="E32"/>
    </sheetView>
  </sheetViews>
  <sheetFormatPr baseColWidth="10" defaultRowHeight="15"/>
  <cols>
    <col min="1" max="2" width="29" customWidth="1"/>
    <col min="3" max="3" width="30.33203125" customWidth="1"/>
    <col min="4" max="4" width="21.1640625" customWidth="1"/>
  </cols>
  <sheetData>
    <row r="2" spans="1:4">
      <c r="A2" s="174" t="s">
        <v>250</v>
      </c>
      <c r="B2" s="173" t="s">
        <v>251</v>
      </c>
      <c r="C2" s="176" t="s">
        <v>252</v>
      </c>
      <c r="D2" s="175">
        <v>20</v>
      </c>
    </row>
    <row r="3" spans="1:4">
      <c r="A3" s="174"/>
      <c r="B3" s="173"/>
      <c r="C3" s="176"/>
      <c r="D3" s="175"/>
    </row>
    <row r="4" spans="1:4">
      <c r="A4" s="174"/>
      <c r="B4" s="173"/>
      <c r="C4" s="176"/>
      <c r="D4" s="175"/>
    </row>
    <row r="5" spans="1:4">
      <c r="A5" s="174" t="s">
        <v>253</v>
      </c>
      <c r="B5" s="173" t="s">
        <v>254</v>
      </c>
      <c r="C5" s="174" t="s">
        <v>252</v>
      </c>
      <c r="D5" s="173">
        <v>20</v>
      </c>
    </row>
    <row r="6" spans="1:4">
      <c r="A6" s="174"/>
      <c r="B6" s="173"/>
      <c r="C6" s="174"/>
      <c r="D6" s="173"/>
    </row>
    <row r="7" spans="1:4">
      <c r="A7" s="174"/>
      <c r="B7" s="173"/>
      <c r="C7" s="174"/>
      <c r="D7" s="173"/>
    </row>
    <row r="8" spans="1:4">
      <c r="A8" s="174" t="s">
        <v>255</v>
      </c>
      <c r="B8" s="173" t="s">
        <v>256</v>
      </c>
      <c r="C8" s="174" t="s">
        <v>252</v>
      </c>
      <c r="D8" s="173">
        <v>20</v>
      </c>
    </row>
    <row r="9" spans="1:4">
      <c r="A9" s="174"/>
      <c r="B9" s="173"/>
      <c r="C9" s="174"/>
      <c r="D9" s="173"/>
    </row>
    <row r="10" spans="1:4">
      <c r="A10" s="174"/>
      <c r="B10" s="173"/>
      <c r="C10" s="174"/>
      <c r="D10" s="173"/>
    </row>
    <row r="11" spans="1:4">
      <c r="A11" s="174" t="s">
        <v>257</v>
      </c>
      <c r="B11" s="173" t="s">
        <v>258</v>
      </c>
      <c r="C11" s="174" t="s">
        <v>252</v>
      </c>
      <c r="D11" s="173">
        <v>20</v>
      </c>
    </row>
    <row r="12" spans="1:4">
      <c r="A12" s="174"/>
      <c r="B12" s="173"/>
      <c r="C12" s="174"/>
      <c r="D12" s="173"/>
    </row>
    <row r="13" spans="1:4">
      <c r="A13" s="174" t="s">
        <v>259</v>
      </c>
      <c r="B13" s="173" t="s">
        <v>260</v>
      </c>
      <c r="C13" s="174" t="s">
        <v>252</v>
      </c>
      <c r="D13" s="173">
        <v>20</v>
      </c>
    </row>
    <row r="14" spans="1:4">
      <c r="A14" s="174"/>
      <c r="B14" s="173"/>
      <c r="C14" s="174"/>
      <c r="D14" s="173"/>
    </row>
    <row r="15" spans="1:4">
      <c r="A15" s="174" t="s">
        <v>261</v>
      </c>
      <c r="B15" s="173" t="s">
        <v>262</v>
      </c>
      <c r="C15" s="174" t="s">
        <v>252</v>
      </c>
      <c r="D15" s="173">
        <v>20</v>
      </c>
    </row>
    <row r="16" spans="1:4">
      <c r="A16" s="174"/>
      <c r="B16" s="173"/>
      <c r="C16" s="174"/>
      <c r="D16" s="173"/>
    </row>
    <row r="17" spans="1:5">
      <c r="A17" s="174" t="s">
        <v>263</v>
      </c>
      <c r="B17" s="173" t="s">
        <v>264</v>
      </c>
      <c r="C17" s="174" t="s">
        <v>252</v>
      </c>
      <c r="D17" s="173">
        <v>20</v>
      </c>
    </row>
    <row r="18" spans="1:5">
      <c r="A18" s="174"/>
      <c r="B18" s="173"/>
      <c r="C18" s="174"/>
      <c r="D18" s="173"/>
    </row>
    <row r="19" spans="1:5">
      <c r="A19" s="174" t="s">
        <v>265</v>
      </c>
      <c r="B19" s="173" t="s">
        <v>266</v>
      </c>
      <c r="C19" s="174" t="s">
        <v>252</v>
      </c>
      <c r="D19" s="173">
        <v>20</v>
      </c>
    </row>
    <row r="20" spans="1:5">
      <c r="A20" s="174"/>
      <c r="B20" s="173"/>
      <c r="C20" s="174"/>
      <c r="D20" s="173"/>
    </row>
    <row r="21" spans="1:5">
      <c r="A21" s="174" t="s">
        <v>267</v>
      </c>
      <c r="B21" s="173" t="s">
        <v>268</v>
      </c>
      <c r="C21" s="174" t="s">
        <v>252</v>
      </c>
      <c r="D21" s="173">
        <v>20</v>
      </c>
    </row>
    <row r="22" spans="1:5">
      <c r="A22" s="174"/>
      <c r="B22" s="173"/>
      <c r="C22" s="174"/>
      <c r="D22" s="173"/>
    </row>
    <row r="23" spans="1:5">
      <c r="A23" s="174" t="s">
        <v>269</v>
      </c>
      <c r="B23" s="173" t="s">
        <v>270</v>
      </c>
      <c r="C23" s="174" t="s">
        <v>252</v>
      </c>
      <c r="D23" s="173">
        <v>20</v>
      </c>
    </row>
    <row r="24" spans="1:5">
      <c r="A24" s="174"/>
      <c r="B24" s="173"/>
      <c r="C24" s="174"/>
      <c r="D24" s="173"/>
    </row>
    <row r="25" spans="1:5">
      <c r="A25" s="174" t="s">
        <v>271</v>
      </c>
      <c r="B25" s="173" t="s">
        <v>272</v>
      </c>
      <c r="C25" s="174" t="s">
        <v>252</v>
      </c>
      <c r="D25" s="173">
        <v>20</v>
      </c>
    </row>
    <row r="26" spans="1:5">
      <c r="A26" s="174"/>
      <c r="B26" s="173"/>
      <c r="C26" s="174"/>
      <c r="D26" s="173"/>
    </row>
    <row r="27" spans="1:5">
      <c r="A27" s="174" t="s">
        <v>273</v>
      </c>
      <c r="B27" s="173" t="s">
        <v>274</v>
      </c>
      <c r="C27" s="174" t="s">
        <v>252</v>
      </c>
      <c r="D27" s="173">
        <v>20</v>
      </c>
      <c r="E27" s="35" t="s">
        <v>409</v>
      </c>
    </row>
    <row r="28" spans="1:5">
      <c r="A28" s="174"/>
      <c r="B28" s="173"/>
      <c r="C28" s="174"/>
      <c r="D28" s="173"/>
    </row>
    <row r="29" spans="1:5">
      <c r="A29" s="174" t="s">
        <v>275</v>
      </c>
      <c r="B29" s="173" t="s">
        <v>276</v>
      </c>
      <c r="C29" s="174" t="s">
        <v>252</v>
      </c>
      <c r="D29" s="173">
        <v>20</v>
      </c>
    </row>
    <row r="30" spans="1:5">
      <c r="A30" s="174"/>
      <c r="B30" s="173"/>
      <c r="C30" s="174"/>
      <c r="D30" s="173"/>
    </row>
    <row r="31" spans="1:5">
      <c r="A31" s="174"/>
      <c r="B31" s="173"/>
      <c r="C31" s="174"/>
      <c r="D31" s="173"/>
    </row>
    <row r="32" spans="1:5">
      <c r="A32" s="174" t="s">
        <v>277</v>
      </c>
      <c r="B32" s="173" t="s">
        <v>278</v>
      </c>
      <c r="C32" s="174" t="s">
        <v>252</v>
      </c>
      <c r="D32" s="173">
        <v>20</v>
      </c>
    </row>
    <row r="33" spans="1:4">
      <c r="A33" s="174"/>
      <c r="B33" s="173"/>
      <c r="C33" s="174"/>
      <c r="D33" s="173"/>
    </row>
    <row r="34" spans="1:4">
      <c r="A34" s="174" t="s">
        <v>279</v>
      </c>
      <c r="B34" s="173" t="s">
        <v>280</v>
      </c>
      <c r="C34" s="174" t="s">
        <v>252</v>
      </c>
      <c r="D34" s="173">
        <v>20</v>
      </c>
    </row>
    <row r="35" spans="1:4">
      <c r="A35" s="174"/>
      <c r="B35" s="173"/>
      <c r="C35" s="174"/>
      <c r="D35" s="173"/>
    </row>
    <row r="36" spans="1:4">
      <c r="A36" s="174" t="s">
        <v>281</v>
      </c>
      <c r="B36" s="173" t="s">
        <v>282</v>
      </c>
      <c r="C36" s="174" t="s">
        <v>252</v>
      </c>
      <c r="D36" s="173">
        <v>20</v>
      </c>
    </row>
    <row r="37" spans="1:4">
      <c r="A37" s="174"/>
      <c r="B37" s="173"/>
      <c r="C37" s="174"/>
      <c r="D37" s="173"/>
    </row>
    <row r="38" spans="1:4">
      <c r="A38" s="174" t="s">
        <v>283</v>
      </c>
      <c r="B38" s="173" t="s">
        <v>284</v>
      </c>
      <c r="C38" s="174" t="s">
        <v>252</v>
      </c>
      <c r="D38" s="173">
        <v>20</v>
      </c>
    </row>
    <row r="39" spans="1:4">
      <c r="A39" s="174"/>
      <c r="B39" s="173"/>
      <c r="C39" s="174"/>
      <c r="D39" s="173"/>
    </row>
    <row r="40" spans="1:4">
      <c r="A40" s="174" t="s">
        <v>285</v>
      </c>
      <c r="B40" s="173" t="s">
        <v>286</v>
      </c>
      <c r="C40" s="174" t="s">
        <v>252</v>
      </c>
      <c r="D40" s="173">
        <v>20</v>
      </c>
    </row>
    <row r="41" spans="1:4">
      <c r="A41" s="174"/>
      <c r="B41" s="173"/>
      <c r="C41" s="174"/>
      <c r="D41" s="173"/>
    </row>
    <row r="42" spans="1:4">
      <c r="A42" s="174" t="s">
        <v>287</v>
      </c>
      <c r="B42" s="173" t="s">
        <v>288</v>
      </c>
      <c r="C42" s="174" t="s">
        <v>252</v>
      </c>
      <c r="D42" s="173">
        <v>20</v>
      </c>
    </row>
    <row r="43" spans="1:4">
      <c r="A43" s="174"/>
      <c r="B43" s="173"/>
      <c r="C43" s="174"/>
      <c r="D43" s="173"/>
    </row>
    <row r="44" spans="1:4">
      <c r="A44" s="174" t="s">
        <v>289</v>
      </c>
      <c r="B44" s="173" t="s">
        <v>290</v>
      </c>
      <c r="C44" s="174" t="s">
        <v>252</v>
      </c>
      <c r="D44" s="173">
        <v>20</v>
      </c>
    </row>
    <row r="45" spans="1:4">
      <c r="A45" s="174"/>
      <c r="B45" s="173"/>
      <c r="C45" s="174"/>
      <c r="D45" s="173"/>
    </row>
    <row r="46" spans="1:4">
      <c r="A46" s="174" t="s">
        <v>291</v>
      </c>
      <c r="B46" s="173" t="s">
        <v>292</v>
      </c>
      <c r="C46" s="174" t="s">
        <v>252</v>
      </c>
      <c r="D46" s="173">
        <v>20</v>
      </c>
    </row>
    <row r="47" spans="1:4">
      <c r="A47" s="174"/>
      <c r="B47" s="173"/>
      <c r="C47" s="174"/>
      <c r="D47" s="173"/>
    </row>
    <row r="48" spans="1:4">
      <c r="A48" s="174" t="s">
        <v>293</v>
      </c>
      <c r="B48" s="173" t="s">
        <v>294</v>
      </c>
      <c r="C48" s="174" t="s">
        <v>252</v>
      </c>
      <c r="D48" s="173">
        <v>20</v>
      </c>
    </row>
    <row r="49" spans="1:4">
      <c r="A49" s="174"/>
      <c r="B49" s="173"/>
      <c r="C49" s="174"/>
      <c r="D49" s="173"/>
    </row>
    <row r="50" spans="1:4">
      <c r="A50" s="174" t="s">
        <v>295</v>
      </c>
      <c r="B50" s="173" t="s">
        <v>296</v>
      </c>
      <c r="C50" s="174" t="s">
        <v>252</v>
      </c>
      <c r="D50" s="173">
        <v>20</v>
      </c>
    </row>
    <row r="51" spans="1:4">
      <c r="A51" s="174"/>
      <c r="B51" s="173"/>
      <c r="C51" s="174"/>
      <c r="D51" s="173"/>
    </row>
    <row r="52" spans="1:4">
      <c r="A52" s="174" t="s">
        <v>297</v>
      </c>
      <c r="B52" s="173" t="s">
        <v>298</v>
      </c>
      <c r="C52" s="174" t="s">
        <v>252</v>
      </c>
      <c r="D52" s="173">
        <v>20</v>
      </c>
    </row>
    <row r="53" spans="1:4">
      <c r="A53" s="174"/>
      <c r="B53" s="173"/>
      <c r="C53" s="174"/>
      <c r="D53" s="173"/>
    </row>
    <row r="54" spans="1:4">
      <c r="A54" s="174" t="s">
        <v>299</v>
      </c>
      <c r="B54" s="173" t="s">
        <v>300</v>
      </c>
      <c r="C54" s="174" t="s">
        <v>252</v>
      </c>
      <c r="D54" s="173">
        <v>20</v>
      </c>
    </row>
    <row r="55" spans="1:4">
      <c r="A55" s="174"/>
      <c r="B55" s="173"/>
      <c r="C55" s="174"/>
      <c r="D55" s="173"/>
    </row>
    <row r="56" spans="1:4">
      <c r="A56" s="174" t="s">
        <v>301</v>
      </c>
      <c r="B56" s="173" t="s">
        <v>302</v>
      </c>
      <c r="C56" s="174" t="s">
        <v>252</v>
      </c>
      <c r="D56" s="173">
        <v>20</v>
      </c>
    </row>
    <row r="57" spans="1:4">
      <c r="A57" s="174"/>
      <c r="B57" s="173"/>
      <c r="C57" s="174"/>
      <c r="D57" s="173"/>
    </row>
    <row r="58" spans="1:4">
      <c r="A58" s="174" t="s">
        <v>303</v>
      </c>
      <c r="B58" s="173" t="s">
        <v>304</v>
      </c>
      <c r="C58" s="174" t="s">
        <v>252</v>
      </c>
      <c r="D58" s="173">
        <v>20</v>
      </c>
    </row>
    <row r="59" spans="1:4">
      <c r="A59" s="174"/>
      <c r="B59" s="173"/>
      <c r="C59" s="174"/>
      <c r="D59" s="173"/>
    </row>
    <row r="60" spans="1:4">
      <c r="A60" s="174" t="s">
        <v>305</v>
      </c>
      <c r="B60" s="173" t="s">
        <v>306</v>
      </c>
      <c r="C60" s="174" t="s">
        <v>252</v>
      </c>
      <c r="D60" s="173">
        <v>20</v>
      </c>
    </row>
    <row r="61" spans="1:4">
      <c r="A61" s="174"/>
      <c r="B61" s="173"/>
      <c r="C61" s="174"/>
      <c r="D61" s="173"/>
    </row>
    <row r="62" spans="1:4">
      <c r="A62" s="174" t="s">
        <v>307</v>
      </c>
      <c r="B62" s="173" t="s">
        <v>308</v>
      </c>
      <c r="C62" s="174" t="s">
        <v>252</v>
      </c>
      <c r="D62" s="173">
        <v>20</v>
      </c>
    </row>
    <row r="63" spans="1:4">
      <c r="A63" s="174"/>
      <c r="B63" s="173"/>
      <c r="C63" s="174"/>
      <c r="D63" s="173"/>
    </row>
    <row r="64" spans="1:4">
      <c r="A64" s="174" t="s">
        <v>309</v>
      </c>
      <c r="B64" s="173" t="s">
        <v>310</v>
      </c>
      <c r="C64" s="174" t="s">
        <v>252</v>
      </c>
      <c r="D64" s="173">
        <v>20</v>
      </c>
    </row>
    <row r="65" spans="1:4">
      <c r="A65" s="174"/>
      <c r="B65" s="173"/>
      <c r="C65" s="174"/>
      <c r="D65" s="173"/>
    </row>
    <row r="66" spans="1:4">
      <c r="A66" s="174" t="s">
        <v>311</v>
      </c>
      <c r="B66" s="173" t="s">
        <v>312</v>
      </c>
      <c r="C66" s="174" t="s">
        <v>252</v>
      </c>
      <c r="D66" s="173">
        <v>20</v>
      </c>
    </row>
    <row r="67" spans="1:4">
      <c r="A67" s="174"/>
      <c r="B67" s="173"/>
      <c r="C67" s="174"/>
      <c r="D67" s="173"/>
    </row>
    <row r="68" spans="1:4">
      <c r="A68" s="174" t="s">
        <v>313</v>
      </c>
      <c r="B68" s="173" t="s">
        <v>314</v>
      </c>
      <c r="C68" s="174" t="s">
        <v>252</v>
      </c>
      <c r="D68" s="173">
        <v>20</v>
      </c>
    </row>
    <row r="69" spans="1:4">
      <c r="A69" s="174"/>
      <c r="B69" s="173"/>
      <c r="C69" s="174"/>
      <c r="D69" s="173"/>
    </row>
    <row r="70" spans="1:4">
      <c r="A70" s="174" t="s">
        <v>315</v>
      </c>
      <c r="B70" s="173" t="s">
        <v>316</v>
      </c>
      <c r="C70" s="174" t="s">
        <v>252</v>
      </c>
      <c r="D70" s="173">
        <v>20</v>
      </c>
    </row>
    <row r="71" spans="1:4">
      <c r="A71" s="174"/>
      <c r="B71" s="173"/>
      <c r="C71" s="174"/>
      <c r="D71" s="173"/>
    </row>
    <row r="72" spans="1:4">
      <c r="A72" s="174" t="s">
        <v>317</v>
      </c>
      <c r="B72" s="173" t="s">
        <v>318</v>
      </c>
      <c r="C72" s="174" t="s">
        <v>252</v>
      </c>
      <c r="D72" s="173">
        <v>20</v>
      </c>
    </row>
    <row r="73" spans="1:4">
      <c r="A73" s="174"/>
      <c r="B73" s="173"/>
      <c r="C73" s="174"/>
      <c r="D73" s="173"/>
    </row>
    <row r="74" spans="1:4">
      <c r="A74" s="174" t="s">
        <v>319</v>
      </c>
      <c r="B74" s="173" t="s">
        <v>320</v>
      </c>
      <c r="C74" s="174" t="s">
        <v>252</v>
      </c>
      <c r="D74" s="173">
        <v>20</v>
      </c>
    </row>
    <row r="75" spans="1:4">
      <c r="A75" s="174"/>
      <c r="B75" s="173"/>
      <c r="C75" s="174"/>
      <c r="D75" s="173"/>
    </row>
    <row r="76" spans="1:4">
      <c r="A76" s="174" t="s">
        <v>321</v>
      </c>
      <c r="B76" s="173" t="s">
        <v>322</v>
      </c>
      <c r="C76" s="174" t="s">
        <v>252</v>
      </c>
      <c r="D76" s="173">
        <v>20</v>
      </c>
    </row>
    <row r="77" spans="1:4">
      <c r="A77" s="174"/>
      <c r="B77" s="173"/>
      <c r="C77" s="174"/>
      <c r="D77" s="173"/>
    </row>
    <row r="78" spans="1:4">
      <c r="A78" s="174" t="s">
        <v>323</v>
      </c>
      <c r="B78" s="173" t="s">
        <v>324</v>
      </c>
      <c r="C78" s="174" t="s">
        <v>325</v>
      </c>
      <c r="D78" s="173">
        <v>19</v>
      </c>
    </row>
    <row r="79" spans="1:4">
      <c r="A79" s="174"/>
      <c r="B79" s="173"/>
      <c r="C79" s="174"/>
      <c r="D79" s="173"/>
    </row>
    <row r="80" spans="1:4">
      <c r="A80" s="174"/>
      <c r="B80" s="173"/>
      <c r="C80" s="174"/>
      <c r="D80" s="173"/>
    </row>
    <row r="81" spans="1:4">
      <c r="A81" s="174" t="s">
        <v>326</v>
      </c>
      <c r="B81" s="173" t="s">
        <v>327</v>
      </c>
      <c r="C81" s="174" t="s">
        <v>325</v>
      </c>
      <c r="D81" s="173">
        <v>19</v>
      </c>
    </row>
    <row r="82" spans="1:4">
      <c r="A82" s="174"/>
      <c r="B82" s="173"/>
      <c r="C82" s="174"/>
      <c r="D82" s="173"/>
    </row>
    <row r="83" spans="1:4">
      <c r="A83" s="174"/>
      <c r="B83" s="173"/>
      <c r="C83" s="174"/>
      <c r="D83" s="173"/>
    </row>
    <row r="84" spans="1:4">
      <c r="A84" s="174" t="s">
        <v>328</v>
      </c>
      <c r="B84" s="173" t="s">
        <v>329</v>
      </c>
      <c r="C84" s="174" t="s">
        <v>325</v>
      </c>
      <c r="D84" s="173">
        <v>19</v>
      </c>
    </row>
    <row r="85" spans="1:4">
      <c r="A85" s="174"/>
      <c r="B85" s="173"/>
      <c r="C85" s="174"/>
      <c r="D85" s="173"/>
    </row>
    <row r="86" spans="1:4">
      <c r="A86" s="174"/>
      <c r="B86" s="173"/>
      <c r="C86" s="174"/>
      <c r="D86" s="173"/>
    </row>
    <row r="87" spans="1:4">
      <c r="A87" s="174" t="s">
        <v>330</v>
      </c>
      <c r="B87" s="173" t="s">
        <v>331</v>
      </c>
      <c r="C87" s="174" t="s">
        <v>325</v>
      </c>
      <c r="D87" s="173">
        <v>19</v>
      </c>
    </row>
    <row r="88" spans="1:4">
      <c r="A88" s="174"/>
      <c r="B88" s="173"/>
      <c r="C88" s="174"/>
      <c r="D88" s="173"/>
    </row>
    <row r="89" spans="1:4">
      <c r="A89" s="174"/>
      <c r="B89" s="173"/>
      <c r="C89" s="174"/>
      <c r="D89" s="173"/>
    </row>
    <row r="90" spans="1:4">
      <c r="A90" s="174" t="s">
        <v>332</v>
      </c>
      <c r="B90" s="173" t="s">
        <v>333</v>
      </c>
      <c r="C90" s="174" t="s">
        <v>325</v>
      </c>
      <c r="D90" s="173">
        <v>19</v>
      </c>
    </row>
    <row r="91" spans="1:4">
      <c r="A91" s="174"/>
      <c r="B91" s="173"/>
      <c r="C91" s="174"/>
      <c r="D91" s="173"/>
    </row>
    <row r="92" spans="1:4">
      <c r="A92" s="174" t="s">
        <v>334</v>
      </c>
      <c r="B92" s="173" t="s">
        <v>335</v>
      </c>
      <c r="C92" s="174" t="s">
        <v>325</v>
      </c>
      <c r="D92" s="173">
        <v>19</v>
      </c>
    </row>
    <row r="93" spans="1:4">
      <c r="A93" s="174"/>
      <c r="B93" s="173"/>
      <c r="C93" s="174"/>
      <c r="D93" s="173"/>
    </row>
    <row r="94" spans="1:4">
      <c r="A94" s="174" t="s">
        <v>336</v>
      </c>
      <c r="B94" s="173" t="s">
        <v>337</v>
      </c>
      <c r="C94" s="174" t="s">
        <v>325</v>
      </c>
      <c r="D94" s="173">
        <v>19</v>
      </c>
    </row>
    <row r="95" spans="1:4">
      <c r="A95" s="174"/>
      <c r="B95" s="173"/>
      <c r="C95" s="174"/>
      <c r="D95" s="173"/>
    </row>
    <row r="96" spans="1:4">
      <c r="A96" s="174" t="s">
        <v>338</v>
      </c>
      <c r="B96" s="173" t="s">
        <v>339</v>
      </c>
      <c r="C96" s="174" t="s">
        <v>325</v>
      </c>
      <c r="D96" s="173">
        <v>19</v>
      </c>
    </row>
    <row r="97" spans="1:5">
      <c r="A97" s="174"/>
      <c r="B97" s="173"/>
      <c r="C97" s="174"/>
      <c r="D97" s="173"/>
    </row>
    <row r="98" spans="1:5">
      <c r="A98" s="174" t="s">
        <v>340</v>
      </c>
      <c r="B98" s="173" t="s">
        <v>341</v>
      </c>
      <c r="C98" s="174" t="s">
        <v>325</v>
      </c>
      <c r="D98" s="173">
        <v>19</v>
      </c>
    </row>
    <row r="99" spans="1:5">
      <c r="A99" s="174"/>
      <c r="B99" s="173"/>
      <c r="C99" s="174"/>
      <c r="D99" s="173"/>
    </row>
    <row r="100" spans="1:5">
      <c r="A100" s="174" t="s">
        <v>342</v>
      </c>
      <c r="B100" s="173" t="s">
        <v>343</v>
      </c>
      <c r="C100" s="174" t="s">
        <v>325</v>
      </c>
      <c r="D100" s="173">
        <v>19</v>
      </c>
    </row>
    <row r="101" spans="1:5">
      <c r="A101" s="174"/>
      <c r="B101" s="173"/>
      <c r="C101" s="174"/>
      <c r="D101" s="173"/>
    </row>
    <row r="102" spans="1:5">
      <c r="A102" s="174"/>
      <c r="B102" s="173"/>
      <c r="C102" s="174"/>
      <c r="D102" s="173"/>
    </row>
    <row r="103" spans="1:5">
      <c r="A103" s="174" t="s">
        <v>344</v>
      </c>
      <c r="B103" s="173" t="s">
        <v>345</v>
      </c>
      <c r="C103" s="174" t="s">
        <v>325</v>
      </c>
      <c r="D103" s="173">
        <v>19</v>
      </c>
    </row>
    <row r="104" spans="1:5">
      <c r="A104" s="174"/>
      <c r="B104" s="173"/>
      <c r="C104" s="174"/>
      <c r="D104" s="173"/>
    </row>
    <row r="105" spans="1:5">
      <c r="A105" s="174" t="s">
        <v>346</v>
      </c>
      <c r="B105" s="173" t="s">
        <v>347</v>
      </c>
      <c r="C105" s="174" t="s">
        <v>325</v>
      </c>
      <c r="D105" s="173">
        <v>19</v>
      </c>
    </row>
    <row r="106" spans="1:5">
      <c r="A106" s="174"/>
      <c r="B106" s="173"/>
      <c r="C106" s="174"/>
      <c r="D106" s="173"/>
    </row>
    <row r="107" spans="1:5">
      <c r="A107" s="174" t="s">
        <v>348</v>
      </c>
      <c r="B107" s="173" t="s">
        <v>349</v>
      </c>
      <c r="C107" s="174" t="s">
        <v>325</v>
      </c>
      <c r="D107" s="173">
        <v>19</v>
      </c>
    </row>
    <row r="108" spans="1:5">
      <c r="A108" s="174"/>
      <c r="B108" s="173"/>
      <c r="C108" s="174"/>
      <c r="D108" s="173"/>
    </row>
    <row r="109" spans="1:5">
      <c r="A109" s="174" t="s">
        <v>350</v>
      </c>
      <c r="B109" s="173" t="s">
        <v>351</v>
      </c>
      <c r="C109" s="174" t="s">
        <v>352</v>
      </c>
      <c r="D109" s="173">
        <v>18</v>
      </c>
    </row>
    <row r="110" spans="1:5">
      <c r="A110" s="174"/>
      <c r="B110" s="173"/>
      <c r="C110" s="174"/>
      <c r="D110" s="173"/>
    </row>
    <row r="111" spans="1:5">
      <c r="A111" s="174"/>
      <c r="B111" s="173"/>
      <c r="C111" s="174"/>
      <c r="D111" s="173"/>
      <c r="E111" s="35" t="s">
        <v>409</v>
      </c>
    </row>
    <row r="112" spans="1:5">
      <c r="A112" s="174" t="s">
        <v>353</v>
      </c>
      <c r="B112" s="173" t="s">
        <v>354</v>
      </c>
      <c r="C112" s="174" t="s">
        <v>352</v>
      </c>
      <c r="D112" s="173">
        <v>18</v>
      </c>
    </row>
    <row r="113" spans="1:5">
      <c r="A113" s="174"/>
      <c r="B113" s="173"/>
      <c r="C113" s="174"/>
      <c r="D113" s="173"/>
    </row>
    <row r="114" spans="1:5">
      <c r="A114" s="174"/>
      <c r="B114" s="173"/>
      <c r="C114" s="174"/>
      <c r="D114" s="173"/>
      <c r="E114" s="35" t="s">
        <v>409</v>
      </c>
    </row>
    <row r="115" spans="1:5">
      <c r="A115" s="174" t="s">
        <v>355</v>
      </c>
      <c r="B115" s="173" t="s">
        <v>356</v>
      </c>
      <c r="C115" s="174" t="s">
        <v>352</v>
      </c>
      <c r="D115" s="173">
        <v>18</v>
      </c>
    </row>
    <row r="116" spans="1:5">
      <c r="A116" s="174"/>
      <c r="B116" s="173"/>
      <c r="C116" s="174"/>
      <c r="D116" s="173"/>
    </row>
    <row r="117" spans="1:5">
      <c r="A117" s="174"/>
      <c r="B117" s="173"/>
      <c r="C117" s="174"/>
      <c r="D117" s="173"/>
    </row>
    <row r="118" spans="1:5">
      <c r="A118" s="174" t="s">
        <v>357</v>
      </c>
      <c r="B118" s="173" t="s">
        <v>358</v>
      </c>
      <c r="C118" s="174" t="s">
        <v>352</v>
      </c>
      <c r="D118" s="173">
        <v>18</v>
      </c>
    </row>
    <row r="119" spans="1:5">
      <c r="A119" s="174"/>
      <c r="B119" s="173"/>
      <c r="C119" s="174"/>
      <c r="D119" s="173"/>
    </row>
    <row r="120" spans="1:5">
      <c r="A120" s="174"/>
      <c r="B120" s="173"/>
      <c r="C120" s="174"/>
      <c r="D120" s="173"/>
    </row>
    <row r="121" spans="1:5">
      <c r="A121" s="174"/>
      <c r="B121" s="173"/>
      <c r="C121" s="174"/>
      <c r="D121" s="173"/>
      <c r="E121" s="35" t="s">
        <v>409</v>
      </c>
    </row>
    <row r="122" spans="1:5">
      <c r="A122" s="174" t="s">
        <v>359</v>
      </c>
      <c r="B122" s="173" t="s">
        <v>360</v>
      </c>
      <c r="C122" s="174" t="s">
        <v>361</v>
      </c>
      <c r="D122" s="173">
        <v>17</v>
      </c>
    </row>
    <row r="123" spans="1:5">
      <c r="A123" s="174"/>
      <c r="B123" s="173"/>
      <c r="C123" s="174"/>
      <c r="D123" s="173"/>
    </row>
    <row r="124" spans="1:5">
      <c r="A124" s="174"/>
      <c r="B124" s="173"/>
      <c r="C124" s="174"/>
      <c r="D124" s="173"/>
    </row>
    <row r="125" spans="1:5">
      <c r="A125" s="174" t="s">
        <v>362</v>
      </c>
      <c r="B125" s="173" t="s">
        <v>363</v>
      </c>
      <c r="C125" s="174" t="s">
        <v>361</v>
      </c>
      <c r="D125" s="173">
        <v>17</v>
      </c>
    </row>
    <row r="126" spans="1:5">
      <c r="A126" s="174"/>
      <c r="B126" s="173"/>
      <c r="C126" s="174"/>
      <c r="D126" s="173"/>
    </row>
    <row r="127" spans="1:5">
      <c r="A127" s="174" t="s">
        <v>364</v>
      </c>
      <c r="B127" s="173" t="s">
        <v>365</v>
      </c>
      <c r="C127" s="174" t="s">
        <v>366</v>
      </c>
      <c r="D127" s="173">
        <v>16</v>
      </c>
    </row>
    <row r="128" spans="1:5">
      <c r="A128" s="174"/>
      <c r="B128" s="173"/>
      <c r="C128" s="174"/>
      <c r="D128" s="173"/>
    </row>
    <row r="129" spans="1:5">
      <c r="A129" s="174"/>
      <c r="B129" s="173"/>
      <c r="C129" s="174"/>
      <c r="D129" s="173"/>
      <c r="E129" s="35" t="s">
        <v>409</v>
      </c>
    </row>
    <row r="130" spans="1:5">
      <c r="A130" s="174" t="s">
        <v>367</v>
      </c>
      <c r="B130" s="173" t="s">
        <v>368</v>
      </c>
      <c r="C130" s="174" t="s">
        <v>366</v>
      </c>
      <c r="D130" s="173">
        <v>16</v>
      </c>
    </row>
    <row r="131" spans="1:5">
      <c r="A131" s="174"/>
      <c r="B131" s="173"/>
      <c r="C131" s="174"/>
      <c r="D131" s="173"/>
    </row>
    <row r="132" spans="1:5">
      <c r="A132" s="174"/>
      <c r="B132" s="173"/>
      <c r="C132" s="174"/>
      <c r="D132" s="173"/>
    </row>
    <row r="133" spans="1:5">
      <c r="A133" s="174"/>
      <c r="B133" s="173"/>
      <c r="C133" s="174"/>
      <c r="D133" s="173"/>
    </row>
    <row r="134" spans="1:5">
      <c r="A134" s="174"/>
      <c r="B134" s="173"/>
      <c r="C134" s="174"/>
      <c r="D134" s="173"/>
    </row>
    <row r="135" spans="1:5">
      <c r="A135" s="174" t="s">
        <v>369</v>
      </c>
      <c r="B135" s="173" t="s">
        <v>370</v>
      </c>
      <c r="C135" s="174" t="s">
        <v>366</v>
      </c>
      <c r="D135" s="173">
        <v>16</v>
      </c>
    </row>
    <row r="136" spans="1:5">
      <c r="A136" s="174"/>
      <c r="B136" s="173"/>
      <c r="C136" s="174"/>
      <c r="D136" s="173"/>
      <c r="E136" s="35" t="s">
        <v>409</v>
      </c>
    </row>
    <row r="137" spans="1:5">
      <c r="A137" s="174" t="s">
        <v>371</v>
      </c>
      <c r="B137" s="173" t="s">
        <v>372</v>
      </c>
      <c r="C137" s="174" t="s">
        <v>373</v>
      </c>
      <c r="D137" s="173">
        <v>15</v>
      </c>
    </row>
    <row r="138" spans="1:5">
      <c r="A138" s="174"/>
      <c r="B138" s="173"/>
      <c r="C138" s="174"/>
      <c r="D138" s="173"/>
    </row>
    <row r="139" spans="1:5">
      <c r="A139" s="174"/>
      <c r="B139" s="173"/>
      <c r="C139" s="174"/>
      <c r="D139" s="173"/>
    </row>
    <row r="140" spans="1:5">
      <c r="A140" s="174" t="s">
        <v>374</v>
      </c>
      <c r="B140" s="173" t="s">
        <v>375</v>
      </c>
      <c r="C140" s="174" t="s">
        <v>373</v>
      </c>
      <c r="D140" s="173">
        <v>15</v>
      </c>
    </row>
    <row r="141" spans="1:5">
      <c r="A141" s="174"/>
      <c r="B141" s="173"/>
      <c r="C141" s="174"/>
      <c r="D141" s="173"/>
    </row>
    <row r="142" spans="1:5">
      <c r="A142" s="174" t="s">
        <v>376</v>
      </c>
      <c r="B142" s="173" t="s">
        <v>377</v>
      </c>
      <c r="C142" s="174" t="s">
        <v>378</v>
      </c>
      <c r="D142" s="173">
        <v>14</v>
      </c>
    </row>
    <row r="143" spans="1:5">
      <c r="A143" s="174"/>
      <c r="B143" s="173"/>
      <c r="C143" s="174"/>
      <c r="D143" s="173"/>
    </row>
    <row r="144" spans="1:5">
      <c r="A144" s="174"/>
      <c r="B144" s="173"/>
      <c r="C144" s="174"/>
      <c r="D144" s="173"/>
    </row>
    <row r="145" spans="1:4">
      <c r="A145" s="174" t="s">
        <v>379</v>
      </c>
      <c r="B145" s="173" t="s">
        <v>380</v>
      </c>
      <c r="C145" s="174" t="s">
        <v>381</v>
      </c>
      <c r="D145" s="173">
        <v>12</v>
      </c>
    </row>
    <row r="146" spans="1:4">
      <c r="A146" s="174"/>
      <c r="B146" s="173"/>
      <c r="C146" s="174"/>
      <c r="D146" s="173"/>
    </row>
    <row r="147" spans="1:4">
      <c r="A147" s="174" t="s">
        <v>382</v>
      </c>
      <c r="B147" s="173" t="s">
        <v>383</v>
      </c>
      <c r="C147" s="174" t="s">
        <v>384</v>
      </c>
      <c r="D147" s="173">
        <v>0</v>
      </c>
    </row>
    <row r="148" spans="1:4">
      <c r="A148" s="174"/>
      <c r="B148" s="173"/>
      <c r="C148" s="174"/>
      <c r="D148" s="173"/>
    </row>
    <row r="149" spans="1:4">
      <c r="A149" s="174" t="s">
        <v>385</v>
      </c>
      <c r="B149" s="173" t="s">
        <v>386</v>
      </c>
      <c r="C149" s="174" t="s">
        <v>384</v>
      </c>
      <c r="D149" s="173">
        <v>0</v>
      </c>
    </row>
    <row r="150" spans="1:4">
      <c r="A150" s="174"/>
      <c r="B150" s="173"/>
      <c r="C150" s="174"/>
      <c r="D150" s="173"/>
    </row>
    <row r="151" spans="1:4">
      <c r="A151" s="174" t="s">
        <v>387</v>
      </c>
      <c r="B151" s="173" t="s">
        <v>388</v>
      </c>
      <c r="C151" s="174" t="s">
        <v>384</v>
      </c>
      <c r="D151" s="173">
        <v>0</v>
      </c>
    </row>
    <row r="152" spans="1:4">
      <c r="A152" s="174"/>
      <c r="B152" s="173"/>
      <c r="C152" s="174"/>
      <c r="D152" s="173"/>
    </row>
    <row r="153" spans="1:4">
      <c r="A153" s="174" t="s">
        <v>389</v>
      </c>
      <c r="B153" s="173" t="s">
        <v>390</v>
      </c>
      <c r="C153" s="174" t="s">
        <v>384</v>
      </c>
      <c r="D153" s="173">
        <v>0</v>
      </c>
    </row>
    <row r="154" spans="1:4">
      <c r="A154" s="174"/>
      <c r="B154" s="173"/>
      <c r="C154" s="174"/>
      <c r="D154" s="173"/>
    </row>
    <row r="155" spans="1:4">
      <c r="A155" s="174" t="s">
        <v>391</v>
      </c>
      <c r="B155" s="173" t="s">
        <v>392</v>
      </c>
      <c r="C155" s="174" t="s">
        <v>384</v>
      </c>
      <c r="D155" s="173">
        <v>0</v>
      </c>
    </row>
    <row r="156" spans="1:4">
      <c r="A156" s="174"/>
      <c r="B156" s="173"/>
      <c r="C156" s="174"/>
      <c r="D156" s="173"/>
    </row>
    <row r="157" spans="1:4">
      <c r="A157" s="174" t="s">
        <v>393</v>
      </c>
      <c r="B157" s="173" t="s">
        <v>394</v>
      </c>
      <c r="C157" s="174" t="s">
        <v>384</v>
      </c>
      <c r="D157" s="173">
        <v>0</v>
      </c>
    </row>
    <row r="158" spans="1:4">
      <c r="A158" s="174"/>
      <c r="B158" s="173"/>
      <c r="C158" s="174"/>
      <c r="D158" s="173"/>
    </row>
    <row r="159" spans="1:4">
      <c r="A159" s="174" t="s">
        <v>395</v>
      </c>
      <c r="B159" s="173" t="s">
        <v>396</v>
      </c>
      <c r="C159" s="174" t="s">
        <v>384</v>
      </c>
      <c r="D159" s="173">
        <v>0</v>
      </c>
    </row>
    <row r="160" spans="1:4">
      <c r="A160" s="174"/>
      <c r="B160" s="173"/>
      <c r="C160" s="174"/>
      <c r="D160" s="173"/>
    </row>
    <row r="161" spans="1:4">
      <c r="A161" s="174" t="s">
        <v>397</v>
      </c>
      <c r="B161" s="173" t="s">
        <v>398</v>
      </c>
      <c r="C161" s="174" t="s">
        <v>384</v>
      </c>
      <c r="D161" s="173">
        <v>0</v>
      </c>
    </row>
    <row r="162" spans="1:4">
      <c r="A162" s="174"/>
      <c r="B162" s="173"/>
      <c r="C162" s="174"/>
      <c r="D162" s="173"/>
    </row>
    <row r="163" spans="1:4">
      <c r="A163" s="174" t="s">
        <v>399</v>
      </c>
      <c r="B163" s="173" t="s">
        <v>400</v>
      </c>
      <c r="C163" s="174" t="s">
        <v>384</v>
      </c>
      <c r="D163" s="173">
        <v>0</v>
      </c>
    </row>
    <row r="164" spans="1:4">
      <c r="A164" s="174"/>
      <c r="B164" s="173"/>
      <c r="C164" s="174"/>
      <c r="D164" s="173"/>
    </row>
    <row r="165" spans="1:4">
      <c r="A165" s="174" t="s">
        <v>401</v>
      </c>
      <c r="B165" s="173" t="s">
        <v>402</v>
      </c>
      <c r="C165" s="174" t="s">
        <v>384</v>
      </c>
      <c r="D165" s="173">
        <v>0</v>
      </c>
    </row>
    <row r="166" spans="1:4">
      <c r="A166" s="174"/>
      <c r="B166" s="173"/>
      <c r="C166" s="174"/>
      <c r="D166" s="173"/>
    </row>
  </sheetData>
  <mergeCells count="288">
    <mergeCell ref="D115:D117"/>
    <mergeCell ref="D125:D126"/>
    <mergeCell ref="D149:D150"/>
    <mergeCell ref="D153:D154"/>
    <mergeCell ref="D159:D160"/>
    <mergeCell ref="D147:D148"/>
    <mergeCell ref="D140:D141"/>
    <mergeCell ref="D130:D134"/>
    <mergeCell ref="D127:D129"/>
    <mergeCell ref="D122:D124"/>
    <mergeCell ref="D118:D121"/>
    <mergeCell ref="A165:A166"/>
    <mergeCell ref="B165:B166"/>
    <mergeCell ref="C165:C166"/>
    <mergeCell ref="D163:D164"/>
    <mergeCell ref="A163:A164"/>
    <mergeCell ref="B163:B164"/>
    <mergeCell ref="C163:C164"/>
    <mergeCell ref="A161:A162"/>
    <mergeCell ref="B161:B162"/>
    <mergeCell ref="C161:C162"/>
    <mergeCell ref="D161:D162"/>
    <mergeCell ref="D165:D166"/>
    <mergeCell ref="A159:A160"/>
    <mergeCell ref="B159:B160"/>
    <mergeCell ref="C159:C160"/>
    <mergeCell ref="A157:A158"/>
    <mergeCell ref="B157:B158"/>
    <mergeCell ref="C157:C158"/>
    <mergeCell ref="D155:D156"/>
    <mergeCell ref="A155:A156"/>
    <mergeCell ref="B155:B156"/>
    <mergeCell ref="C155:C156"/>
    <mergeCell ref="D157:D158"/>
    <mergeCell ref="A153:A154"/>
    <mergeCell ref="B153:B154"/>
    <mergeCell ref="C153:C154"/>
    <mergeCell ref="D151:D152"/>
    <mergeCell ref="A151:A152"/>
    <mergeCell ref="B151:B152"/>
    <mergeCell ref="C151:C152"/>
    <mergeCell ref="A149:A150"/>
    <mergeCell ref="B149:B150"/>
    <mergeCell ref="C149:C150"/>
    <mergeCell ref="A147:A148"/>
    <mergeCell ref="B147:B148"/>
    <mergeCell ref="C147:C148"/>
    <mergeCell ref="D145:D146"/>
    <mergeCell ref="A145:A146"/>
    <mergeCell ref="B145:B146"/>
    <mergeCell ref="C145:C146"/>
    <mergeCell ref="D142:D144"/>
    <mergeCell ref="A142:A144"/>
    <mergeCell ref="B142:B144"/>
    <mergeCell ref="C142:C144"/>
    <mergeCell ref="A140:A141"/>
    <mergeCell ref="B140:B141"/>
    <mergeCell ref="C140:C141"/>
    <mergeCell ref="D137:D139"/>
    <mergeCell ref="A137:A139"/>
    <mergeCell ref="B137:B139"/>
    <mergeCell ref="C137:C139"/>
    <mergeCell ref="A135:A136"/>
    <mergeCell ref="B135:B136"/>
    <mergeCell ref="C135:C136"/>
    <mergeCell ref="D135:D136"/>
    <mergeCell ref="A130:A134"/>
    <mergeCell ref="B130:B134"/>
    <mergeCell ref="C130:C134"/>
    <mergeCell ref="A127:A129"/>
    <mergeCell ref="B127:B129"/>
    <mergeCell ref="C127:C129"/>
    <mergeCell ref="A125:A126"/>
    <mergeCell ref="B125:B126"/>
    <mergeCell ref="C125:C126"/>
    <mergeCell ref="A122:A124"/>
    <mergeCell ref="B122:B124"/>
    <mergeCell ref="C122:C124"/>
    <mergeCell ref="A118:A121"/>
    <mergeCell ref="B118:B121"/>
    <mergeCell ref="C118:C121"/>
    <mergeCell ref="A115:A117"/>
    <mergeCell ref="B115:B117"/>
    <mergeCell ref="C115:C117"/>
    <mergeCell ref="A112:A114"/>
    <mergeCell ref="B112:B114"/>
    <mergeCell ref="C112:C114"/>
    <mergeCell ref="D109:D111"/>
    <mergeCell ref="A109:A111"/>
    <mergeCell ref="B109:B111"/>
    <mergeCell ref="C109:C111"/>
    <mergeCell ref="D107:D108"/>
    <mergeCell ref="A107:A108"/>
    <mergeCell ref="B107:B108"/>
    <mergeCell ref="C107:C108"/>
    <mergeCell ref="D112:D114"/>
    <mergeCell ref="A105:A106"/>
    <mergeCell ref="B105:B106"/>
    <mergeCell ref="C105:C106"/>
    <mergeCell ref="D103:D104"/>
    <mergeCell ref="A103:A104"/>
    <mergeCell ref="B103:B104"/>
    <mergeCell ref="C103:C104"/>
    <mergeCell ref="D100:D102"/>
    <mergeCell ref="A100:A102"/>
    <mergeCell ref="B100:B102"/>
    <mergeCell ref="C100:C102"/>
    <mergeCell ref="D105:D106"/>
    <mergeCell ref="A98:A99"/>
    <mergeCell ref="B98:B99"/>
    <mergeCell ref="C98:C99"/>
    <mergeCell ref="D96:D97"/>
    <mergeCell ref="A96:A97"/>
    <mergeCell ref="B96:B97"/>
    <mergeCell ref="C96:C97"/>
    <mergeCell ref="D94:D95"/>
    <mergeCell ref="A94:A95"/>
    <mergeCell ref="B94:B95"/>
    <mergeCell ref="C94:C95"/>
    <mergeCell ref="D98:D99"/>
    <mergeCell ref="A92:A93"/>
    <mergeCell ref="B92:B93"/>
    <mergeCell ref="C92:C93"/>
    <mergeCell ref="D90:D91"/>
    <mergeCell ref="A90:A91"/>
    <mergeCell ref="B90:B91"/>
    <mergeCell ref="C90:C91"/>
    <mergeCell ref="A87:A89"/>
    <mergeCell ref="B87:B89"/>
    <mergeCell ref="C87:C89"/>
    <mergeCell ref="D87:D89"/>
    <mergeCell ref="D92:D93"/>
    <mergeCell ref="A84:A86"/>
    <mergeCell ref="B84:B86"/>
    <mergeCell ref="C84:C86"/>
    <mergeCell ref="A81:A83"/>
    <mergeCell ref="B81:B83"/>
    <mergeCell ref="C81:C83"/>
    <mergeCell ref="D78:D80"/>
    <mergeCell ref="A78:A80"/>
    <mergeCell ref="B78:B80"/>
    <mergeCell ref="C78:C80"/>
    <mergeCell ref="D81:D83"/>
    <mergeCell ref="D84:D86"/>
    <mergeCell ref="A76:A77"/>
    <mergeCell ref="B76:B77"/>
    <mergeCell ref="C76:C77"/>
    <mergeCell ref="D74:D75"/>
    <mergeCell ref="A74:A75"/>
    <mergeCell ref="B74:B75"/>
    <mergeCell ref="C74:C75"/>
    <mergeCell ref="D72:D73"/>
    <mergeCell ref="A72:A73"/>
    <mergeCell ref="B72:B73"/>
    <mergeCell ref="C72:C73"/>
    <mergeCell ref="D76:D77"/>
    <mergeCell ref="A70:A71"/>
    <mergeCell ref="B70:B71"/>
    <mergeCell ref="C70:C71"/>
    <mergeCell ref="D68:D69"/>
    <mergeCell ref="A68:A69"/>
    <mergeCell ref="B68:B69"/>
    <mergeCell ref="C68:C69"/>
    <mergeCell ref="D66:D67"/>
    <mergeCell ref="A66:A67"/>
    <mergeCell ref="B66:B67"/>
    <mergeCell ref="C66:C67"/>
    <mergeCell ref="D70:D71"/>
    <mergeCell ref="D64:D65"/>
    <mergeCell ref="A64:A65"/>
    <mergeCell ref="B64:B65"/>
    <mergeCell ref="C64:C65"/>
    <mergeCell ref="D62:D63"/>
    <mergeCell ref="A62:A63"/>
    <mergeCell ref="B62:B63"/>
    <mergeCell ref="C62:C63"/>
    <mergeCell ref="D60:D61"/>
    <mergeCell ref="A60:A61"/>
    <mergeCell ref="B60:B61"/>
    <mergeCell ref="C60:C61"/>
    <mergeCell ref="D58:D59"/>
    <mergeCell ref="A58:A59"/>
    <mergeCell ref="B58:B59"/>
    <mergeCell ref="C58:C59"/>
    <mergeCell ref="D56:D57"/>
    <mergeCell ref="A56:A57"/>
    <mergeCell ref="B56:B57"/>
    <mergeCell ref="C56:C57"/>
    <mergeCell ref="D54:D55"/>
    <mergeCell ref="A54:A55"/>
    <mergeCell ref="B54:B55"/>
    <mergeCell ref="C54:C55"/>
    <mergeCell ref="D52:D53"/>
    <mergeCell ref="A52:A53"/>
    <mergeCell ref="B52:B53"/>
    <mergeCell ref="C52:C53"/>
    <mergeCell ref="D50:D51"/>
    <mergeCell ref="A50:A51"/>
    <mergeCell ref="B50:B51"/>
    <mergeCell ref="C50:C51"/>
    <mergeCell ref="D48:D49"/>
    <mergeCell ref="A48:A49"/>
    <mergeCell ref="B48:B49"/>
    <mergeCell ref="C48:C49"/>
    <mergeCell ref="D46:D47"/>
    <mergeCell ref="A46:A47"/>
    <mergeCell ref="B46:B47"/>
    <mergeCell ref="C46:C47"/>
    <mergeCell ref="D44:D45"/>
    <mergeCell ref="A44:A45"/>
    <mergeCell ref="B44:B45"/>
    <mergeCell ref="C44:C45"/>
    <mergeCell ref="D42:D43"/>
    <mergeCell ref="A42:A43"/>
    <mergeCell ref="B42:B43"/>
    <mergeCell ref="C42:C43"/>
    <mergeCell ref="D40:D41"/>
    <mergeCell ref="A40:A41"/>
    <mergeCell ref="B40:B41"/>
    <mergeCell ref="C40:C41"/>
    <mergeCell ref="D38:D39"/>
    <mergeCell ref="A38:A39"/>
    <mergeCell ref="B38:B39"/>
    <mergeCell ref="C38:C39"/>
    <mergeCell ref="D36:D37"/>
    <mergeCell ref="A36:A37"/>
    <mergeCell ref="B36:B37"/>
    <mergeCell ref="C36:C37"/>
    <mergeCell ref="D34:D35"/>
    <mergeCell ref="A34:A35"/>
    <mergeCell ref="B34:B35"/>
    <mergeCell ref="C34:C35"/>
    <mergeCell ref="D32:D33"/>
    <mergeCell ref="A32:A33"/>
    <mergeCell ref="B32:B33"/>
    <mergeCell ref="C32:C33"/>
    <mergeCell ref="D29:D31"/>
    <mergeCell ref="A29:A31"/>
    <mergeCell ref="B29:B31"/>
    <mergeCell ref="C29:C31"/>
    <mergeCell ref="D27:D28"/>
    <mergeCell ref="A27:A28"/>
    <mergeCell ref="B27:B28"/>
    <mergeCell ref="C27:C28"/>
    <mergeCell ref="D25:D26"/>
    <mergeCell ref="A25:A26"/>
    <mergeCell ref="B25:B26"/>
    <mergeCell ref="C25:C26"/>
    <mergeCell ref="D23:D24"/>
    <mergeCell ref="A23:A24"/>
    <mergeCell ref="B23:B24"/>
    <mergeCell ref="C23:C24"/>
    <mergeCell ref="D21:D22"/>
    <mergeCell ref="A21:A22"/>
    <mergeCell ref="B21:B22"/>
    <mergeCell ref="C21:C22"/>
    <mergeCell ref="D19:D20"/>
    <mergeCell ref="A19:A20"/>
    <mergeCell ref="B19:B20"/>
    <mergeCell ref="C19:C20"/>
    <mergeCell ref="D17:D18"/>
    <mergeCell ref="A17:A18"/>
    <mergeCell ref="B17:B18"/>
    <mergeCell ref="C17:C18"/>
    <mergeCell ref="D15:D16"/>
    <mergeCell ref="A15:A16"/>
    <mergeCell ref="B15:B16"/>
    <mergeCell ref="C15:C16"/>
    <mergeCell ref="D13:D14"/>
    <mergeCell ref="A13:A14"/>
    <mergeCell ref="B13:B14"/>
    <mergeCell ref="C13:C14"/>
    <mergeCell ref="D11:D12"/>
    <mergeCell ref="A11:A12"/>
    <mergeCell ref="B11:B12"/>
    <mergeCell ref="C11:C12"/>
    <mergeCell ref="D8:D10"/>
    <mergeCell ref="D5:D7"/>
    <mergeCell ref="A8:A10"/>
    <mergeCell ref="B8:B10"/>
    <mergeCell ref="C8:C10"/>
    <mergeCell ref="A5:A7"/>
    <mergeCell ref="B5:B7"/>
    <mergeCell ref="C5:C7"/>
    <mergeCell ref="A2:A4"/>
    <mergeCell ref="B2:B4"/>
    <mergeCell ref="D2:D4"/>
    <mergeCell ref="C2:C4"/>
  </mergeCells>
  <hyperlinks>
    <hyperlink ref="A2" r:id="rId1" display="http://ingenierias.ucsm.edu.pe/epregrado2020I/user/view.php?id=28959&amp;course=722" xr:uid="{D28ABE20-0929-9442-B68D-9775B7696AC2}"/>
    <hyperlink ref="C2" r:id="rId2" display="http://ingenierias.ucsm.edu.pe/epregrado2020I/mod/assign/view.php?id=13376&amp;rownum=0&amp;action=grader&amp;userid=28959" xr:uid="{FCE9DFC0-E61B-D84A-80AE-A29641D0DA32}"/>
    <hyperlink ref="A5" r:id="rId3" display="http://ingenierias.ucsm.edu.pe/epregrado2020I/user/view.php?id=30245&amp;course=722" xr:uid="{B9C57D6E-8CED-8542-8E2E-598EDF8C1A39}"/>
    <hyperlink ref="C5" r:id="rId4" display="http://ingenierias.ucsm.edu.pe/epregrado2020I/mod/assign/view.php?id=13376&amp;rownum=0&amp;action=grader&amp;userid=30245" xr:uid="{4D800AB8-BD3C-E944-B60A-6D9C98FDFD91}"/>
    <hyperlink ref="A8" r:id="rId5" display="http://ingenierias.ucsm.edu.pe/epregrado2020I/user/view.php?id=25856&amp;course=722" xr:uid="{AE211EB9-B0B3-304F-8239-5B7429AB16DA}"/>
    <hyperlink ref="C8" r:id="rId6" display="http://ingenierias.ucsm.edu.pe/epregrado2020I/mod/assign/view.php?id=13376&amp;rownum=0&amp;action=grader&amp;userid=25856" xr:uid="{7A17423A-AA2D-B74E-9A60-03E181F59A03}"/>
    <hyperlink ref="A11" r:id="rId7" display="http://ingenierias.ucsm.edu.pe/epregrado2020I/user/view.php?id=28330&amp;course=722" xr:uid="{8259241B-2FA8-8943-8506-A1F94D19D456}"/>
    <hyperlink ref="C11" r:id="rId8" display="http://ingenierias.ucsm.edu.pe/epregrado2020I/mod/assign/view.php?id=13376&amp;rownum=0&amp;action=grader&amp;userid=28330" xr:uid="{1137E2F9-212C-8C42-B049-5F4A0498B08C}"/>
    <hyperlink ref="A13" r:id="rId9" display="http://ingenierias.ucsm.edu.pe/epregrado2020I/user/view.php?id=28561&amp;course=722" xr:uid="{F44AD7A5-F832-CB43-9E72-98A72D0F3A5F}"/>
    <hyperlink ref="C13" r:id="rId10" display="http://ingenierias.ucsm.edu.pe/epregrado2020I/mod/assign/view.php?id=13376&amp;rownum=0&amp;action=grader&amp;userid=28561" xr:uid="{856907D3-20E7-9243-A280-C86E4D83B033}"/>
    <hyperlink ref="A15" r:id="rId11" display="http://ingenierias.ucsm.edu.pe/epregrado2020I/user/view.php?id=29829&amp;course=722" xr:uid="{586AC584-ED1F-A94B-AE6D-23D66CFCE2AC}"/>
    <hyperlink ref="C15" r:id="rId12" display="http://ingenierias.ucsm.edu.pe/epregrado2020I/mod/assign/view.php?id=13376&amp;rownum=0&amp;action=grader&amp;userid=29829" xr:uid="{56DDCE61-C718-AF42-A290-B5D1ED132EB5}"/>
    <hyperlink ref="A17" r:id="rId13" display="http://ingenierias.ucsm.edu.pe/epregrado2020I/user/view.php?id=26222&amp;course=722" xr:uid="{07F5FE67-4EBB-C74D-83E4-D8F3C79D9685}"/>
    <hyperlink ref="C17" r:id="rId14" display="http://ingenierias.ucsm.edu.pe/epregrado2020I/mod/assign/view.php?id=13376&amp;rownum=0&amp;action=grader&amp;userid=26222" xr:uid="{EBE5711D-BC2B-7545-A891-015592A19F3A}"/>
    <hyperlink ref="A19" r:id="rId15" display="http://ingenierias.ucsm.edu.pe/epregrado2020I/user/view.php?id=29458&amp;course=722" xr:uid="{60778315-4E2D-324C-A387-E5D425A5179C}"/>
    <hyperlink ref="C19" r:id="rId16" display="http://ingenierias.ucsm.edu.pe/epregrado2020I/mod/assign/view.php?id=13376&amp;rownum=0&amp;action=grader&amp;userid=29458" xr:uid="{3FA18A66-AAAB-804E-99EF-50BA8BEDE976}"/>
    <hyperlink ref="A21" r:id="rId17" display="http://ingenierias.ucsm.edu.pe/epregrado2020I/user/view.php?id=28528&amp;course=722" xr:uid="{FAB53228-008D-5C40-94F0-ADC362E17899}"/>
    <hyperlink ref="C21" r:id="rId18" display="http://ingenierias.ucsm.edu.pe/epregrado2020I/mod/assign/view.php?id=13376&amp;rownum=0&amp;action=grader&amp;userid=28528" xr:uid="{5ECB82E3-DFD9-574D-9728-D7CDF6688FC7}"/>
    <hyperlink ref="A23" r:id="rId19" display="http://ingenierias.ucsm.edu.pe/epregrado2020I/user/view.php?id=28238&amp;course=722" xr:uid="{6E94B057-67AC-4748-B698-FD7674F9A44F}"/>
    <hyperlink ref="C23" r:id="rId20" display="http://ingenierias.ucsm.edu.pe/epregrado2020I/mod/assign/view.php?id=13376&amp;rownum=0&amp;action=grader&amp;userid=28238" xr:uid="{7092FF4A-664B-4047-BDA3-F075172F1221}"/>
    <hyperlink ref="A25" r:id="rId21" display="http://ingenierias.ucsm.edu.pe/epregrado2020I/user/view.php?id=30572&amp;course=722" xr:uid="{109E4626-8B39-C34B-B25A-5F0739FFA122}"/>
    <hyperlink ref="C25" r:id="rId22" display="http://ingenierias.ucsm.edu.pe/epregrado2020I/mod/assign/view.php?id=13376&amp;rownum=0&amp;action=grader&amp;userid=30572" xr:uid="{08700E36-9292-9943-82EF-A5F5848C2131}"/>
    <hyperlink ref="A27" r:id="rId23" display="http://ingenierias.ucsm.edu.pe/epregrado2020I/user/view.php?id=26063&amp;course=722" xr:uid="{76937685-FCA0-9842-9570-B4FCC34256A7}"/>
    <hyperlink ref="C27" r:id="rId24" display="http://ingenierias.ucsm.edu.pe/epregrado2020I/mod/assign/view.php?id=13376&amp;rownum=0&amp;action=grader&amp;userid=26063" xr:uid="{1FD28602-0316-CC45-BA21-EA582F357925}"/>
    <hyperlink ref="A29" r:id="rId25" display="http://ingenierias.ucsm.edu.pe/epregrado2020I/user/view.php?id=29523&amp;course=722" xr:uid="{19C31226-48F3-974E-83C9-944155091A6B}"/>
    <hyperlink ref="C29" r:id="rId26" display="http://ingenierias.ucsm.edu.pe/epregrado2020I/mod/assign/view.php?id=13376&amp;rownum=0&amp;action=grader&amp;userid=29523" xr:uid="{31AB0970-F462-0041-9349-F1BA28B2A730}"/>
    <hyperlink ref="A32" r:id="rId27" display="http://ingenierias.ucsm.edu.pe/epregrado2020I/user/view.php?id=29085&amp;course=722" xr:uid="{88F04435-02B3-B944-A774-1C2908E9A0D8}"/>
    <hyperlink ref="C32" r:id="rId28" display="http://ingenierias.ucsm.edu.pe/epregrado2020I/mod/assign/view.php?id=13376&amp;rownum=0&amp;action=grader&amp;userid=29085" xr:uid="{2B69680B-66B8-6F42-9893-2248FC236C4C}"/>
    <hyperlink ref="A34" r:id="rId29" display="http://ingenierias.ucsm.edu.pe/epregrado2020I/user/view.php?id=25736&amp;course=722" xr:uid="{63E9CC8C-12F3-B345-9E86-F71DAB0CD0A3}"/>
    <hyperlink ref="C34" r:id="rId30" display="http://ingenierias.ucsm.edu.pe/epregrado2020I/mod/assign/view.php?id=13376&amp;rownum=0&amp;action=grader&amp;userid=25736" xr:uid="{DBA1BA5A-37D1-2B4A-A5CB-20ADE440A1F4}"/>
    <hyperlink ref="A36" r:id="rId31" display="http://ingenierias.ucsm.edu.pe/epregrado2020I/user/view.php?id=29608&amp;course=722" xr:uid="{3E7B2256-DD06-4B41-AAD3-AC27415494BE}"/>
    <hyperlink ref="C36" r:id="rId32" display="http://ingenierias.ucsm.edu.pe/epregrado2020I/mod/assign/view.php?id=13376&amp;rownum=0&amp;action=grader&amp;userid=29608" xr:uid="{3E346624-6153-D642-8814-8AF51E37729C}"/>
    <hyperlink ref="A38" r:id="rId33" display="http://ingenierias.ucsm.edu.pe/epregrado2020I/user/view.php?id=29326&amp;course=722" xr:uid="{D305A9A4-AB72-514C-A5B3-8ADB157E1930}"/>
    <hyperlink ref="C38" r:id="rId34" display="http://ingenierias.ucsm.edu.pe/epregrado2020I/mod/assign/view.php?id=13376&amp;rownum=0&amp;action=grader&amp;userid=29326" xr:uid="{BB957582-2EF3-5241-A344-0B33CC0FBEE0}"/>
    <hyperlink ref="A40" r:id="rId35" display="http://ingenierias.ucsm.edu.pe/epregrado2020I/user/view.php?id=27264&amp;course=722" xr:uid="{C536BE86-28E5-404E-9E7D-570F4B1014AE}"/>
    <hyperlink ref="C40" r:id="rId36" display="http://ingenierias.ucsm.edu.pe/epregrado2020I/mod/assign/view.php?id=13376&amp;rownum=0&amp;action=grader&amp;userid=27264" xr:uid="{8BDE02B3-1DE0-E04D-97D2-CAC5B8119BE1}"/>
    <hyperlink ref="A42" r:id="rId37" display="http://ingenierias.ucsm.edu.pe/epregrado2020I/user/view.php?id=27416&amp;course=722" xr:uid="{7E453DC5-2170-454F-A05E-098A75E94BBA}"/>
    <hyperlink ref="C42" r:id="rId38" display="http://ingenierias.ucsm.edu.pe/epregrado2020I/mod/assign/view.php?id=13376&amp;rownum=0&amp;action=grader&amp;userid=27416" xr:uid="{0DE5BEC7-0A11-D84B-9846-0838EAFCBB96}"/>
    <hyperlink ref="A44" r:id="rId39" display="http://ingenierias.ucsm.edu.pe/epregrado2020I/user/view.php?id=26638&amp;course=722" xr:uid="{7864B1B9-10C9-004C-9685-CB288D867FAA}"/>
    <hyperlink ref="C44" r:id="rId40" display="http://ingenierias.ucsm.edu.pe/epregrado2020I/mod/assign/view.php?id=13376&amp;rownum=0&amp;action=grader&amp;userid=26638" xr:uid="{6916BF1B-CF1A-0D41-8B6C-B25A67B1E744}"/>
    <hyperlink ref="A46" r:id="rId41" display="http://ingenierias.ucsm.edu.pe/epregrado2020I/user/view.php?id=27301&amp;course=722" xr:uid="{0C356D73-47EA-5C4F-A31F-E4760E910E92}"/>
    <hyperlink ref="C46" r:id="rId42" display="http://ingenierias.ucsm.edu.pe/epregrado2020I/mod/assign/view.php?id=13376&amp;rownum=0&amp;action=grader&amp;userid=27301" xr:uid="{15A7A1A6-9D65-2F48-AE7E-819628E082E9}"/>
    <hyperlink ref="A48" r:id="rId43" display="http://ingenierias.ucsm.edu.pe/epregrado2020I/user/view.php?id=27739&amp;course=722" xr:uid="{8B1F116E-5D4C-1540-A25D-E233E497C258}"/>
    <hyperlink ref="C48" r:id="rId44" display="http://ingenierias.ucsm.edu.pe/epregrado2020I/mod/assign/view.php?id=13376&amp;rownum=0&amp;action=grader&amp;userid=27739" xr:uid="{9734520B-A4BA-3E43-82B5-8DAFDE87DA1D}"/>
    <hyperlink ref="A50" r:id="rId45" display="http://ingenierias.ucsm.edu.pe/epregrado2020I/user/view.php?id=11374&amp;course=722" xr:uid="{8CB2D100-B3B9-3B42-BBEB-9D20096FA690}"/>
    <hyperlink ref="C50" r:id="rId46" display="http://ingenierias.ucsm.edu.pe/epregrado2020I/mod/assign/view.php?id=13376&amp;rownum=0&amp;action=grader&amp;userid=11374" xr:uid="{7F0A2052-4461-AD45-973C-05F71410DCD3}"/>
    <hyperlink ref="A52" r:id="rId47" display="http://ingenierias.ucsm.edu.pe/epregrado2020I/user/view.php?id=17868&amp;course=722" xr:uid="{5F315B4C-3986-FE49-8395-E76CC059EDBB}"/>
    <hyperlink ref="C52" r:id="rId48" display="http://ingenierias.ucsm.edu.pe/epregrado2020I/mod/assign/view.php?id=13376&amp;rownum=0&amp;action=grader&amp;userid=17868" xr:uid="{B91B24AA-3B68-A74E-B59A-F8AF218B5A87}"/>
    <hyperlink ref="A54" r:id="rId49" display="http://ingenierias.ucsm.edu.pe/epregrado2020I/user/view.php?id=28746&amp;course=722" xr:uid="{33A8D26A-6846-0B42-862A-C21649658197}"/>
    <hyperlink ref="C54" r:id="rId50" display="http://ingenierias.ucsm.edu.pe/epregrado2020I/mod/assign/view.php?id=13376&amp;rownum=0&amp;action=grader&amp;userid=28746" xr:uid="{04705FC5-0BBF-BD4A-8667-65CCF5A1DEE3}"/>
    <hyperlink ref="A56" r:id="rId51" display="http://ingenierias.ucsm.edu.pe/epregrado2020I/user/view.php?id=27427&amp;course=722" xr:uid="{63EE1FFF-7A0B-704C-8DFD-BC62E301DA5E}"/>
    <hyperlink ref="C56" r:id="rId52" display="http://ingenierias.ucsm.edu.pe/epregrado2020I/mod/assign/view.php?id=13376&amp;rownum=0&amp;action=grader&amp;userid=27427" xr:uid="{2C2D2FAC-C8D1-D54E-AF45-E05CE685300A}"/>
    <hyperlink ref="A58" r:id="rId53" display="http://ingenierias.ucsm.edu.pe/epregrado2020I/user/view.php?id=26898&amp;course=722" xr:uid="{A3BC6E2B-F6EA-AA40-8FF8-2AC45F70F8D7}"/>
    <hyperlink ref="C58" r:id="rId54" display="http://ingenierias.ucsm.edu.pe/epregrado2020I/mod/assign/view.php?id=13376&amp;rownum=0&amp;action=grader&amp;userid=26898" xr:uid="{9AF24D0A-64C2-C144-A734-3D6CBF3E9BE3}"/>
    <hyperlink ref="A60" r:id="rId55" display="http://ingenierias.ucsm.edu.pe/epregrado2020I/user/view.php?id=26731&amp;course=722" xr:uid="{65A6766C-A9D1-AA45-8CD8-7476657D1CC2}"/>
    <hyperlink ref="C60" r:id="rId56" display="http://ingenierias.ucsm.edu.pe/epregrado2020I/mod/assign/view.php?id=13376&amp;rownum=0&amp;action=grader&amp;userid=26731" xr:uid="{0B9D2B06-4C91-DE42-9C21-BB04B15DC548}"/>
    <hyperlink ref="A62" r:id="rId57" display="http://ingenierias.ucsm.edu.pe/epregrado2020I/user/view.php?id=25783&amp;course=722" xr:uid="{BDFF4FAA-794F-F744-8ABD-E30CB9BC7EC8}"/>
    <hyperlink ref="C62" r:id="rId58" display="http://ingenierias.ucsm.edu.pe/epregrado2020I/mod/assign/view.php?id=13376&amp;rownum=0&amp;action=grader&amp;userid=25783" xr:uid="{716B6E59-5CBC-8346-9039-DF94E4F00A5B}"/>
    <hyperlink ref="A64" r:id="rId59" display="http://ingenierias.ucsm.edu.pe/epregrado2020I/user/view.php?id=26956&amp;course=722" xr:uid="{4E3A4B55-C232-064E-A2C9-DCAD0F3A2668}"/>
    <hyperlink ref="C64" r:id="rId60" display="http://ingenierias.ucsm.edu.pe/epregrado2020I/mod/assign/view.php?id=13376&amp;rownum=0&amp;action=grader&amp;userid=26956" xr:uid="{1CED3157-9876-4941-934A-21572BFD8AD6}"/>
    <hyperlink ref="A66" r:id="rId61" display="http://ingenierias.ucsm.edu.pe/epregrado2020I/user/view.php?id=29609&amp;course=722" xr:uid="{D8435C70-29F1-DB4A-B27F-69852433377E}"/>
    <hyperlink ref="C66" r:id="rId62" display="http://ingenierias.ucsm.edu.pe/epregrado2020I/mod/assign/view.php?id=13376&amp;rownum=0&amp;action=grader&amp;userid=29609" xr:uid="{898B1BD9-4036-D644-8F40-AA39EF014307}"/>
    <hyperlink ref="A68" r:id="rId63" display="http://ingenierias.ucsm.edu.pe/epregrado2020I/user/view.php?id=26860&amp;course=722" xr:uid="{09F25CB8-2243-DE43-9D56-A56E6DDF9F7D}"/>
    <hyperlink ref="C68" r:id="rId64" display="http://ingenierias.ucsm.edu.pe/epregrado2020I/mod/assign/view.php?id=13376&amp;rownum=0&amp;action=grader&amp;userid=26860" xr:uid="{818C6E97-9A06-0F40-88F5-D933D0ECE25F}"/>
    <hyperlink ref="A70" r:id="rId65" display="http://ingenierias.ucsm.edu.pe/epregrado2020I/user/view.php?id=29597&amp;course=722" xr:uid="{4376D9A1-BE58-D04C-910A-E316F44D0E3A}"/>
    <hyperlink ref="C70" r:id="rId66" display="http://ingenierias.ucsm.edu.pe/epregrado2020I/mod/assign/view.php?id=13376&amp;rownum=0&amp;action=grader&amp;userid=29597" xr:uid="{4244495D-4DD1-AF4C-A893-F1B833642E05}"/>
    <hyperlink ref="A72" r:id="rId67" display="http://ingenierias.ucsm.edu.pe/epregrado2020I/user/view.php?id=28700&amp;course=722" xr:uid="{F6EFFF67-5244-D641-9785-95A2BECFF0C8}"/>
    <hyperlink ref="C72" r:id="rId68" display="http://ingenierias.ucsm.edu.pe/epregrado2020I/mod/assign/view.php?id=13376&amp;rownum=0&amp;action=grader&amp;userid=28700" xr:uid="{44F5A78E-6ED4-9744-83B8-EC2FB47427C5}"/>
    <hyperlink ref="A74" r:id="rId69" display="http://ingenierias.ucsm.edu.pe/epregrado2020I/user/view.php?id=26022&amp;course=722" xr:uid="{8B568E8E-68EA-2E44-BE58-917B083E1177}"/>
    <hyperlink ref="C74" r:id="rId70" display="http://ingenierias.ucsm.edu.pe/epregrado2020I/mod/assign/view.php?id=13376&amp;rownum=0&amp;action=grader&amp;userid=26022" xr:uid="{DAD4EC6E-ED63-0444-83A1-3E43EC0C1E57}"/>
    <hyperlink ref="A76" r:id="rId71" display="http://ingenierias.ucsm.edu.pe/epregrado2020I/user/view.php?id=30702&amp;course=722" xr:uid="{935129A7-6E8E-AC45-88D7-F9EA109A3CBF}"/>
    <hyperlink ref="C76" r:id="rId72" display="http://ingenierias.ucsm.edu.pe/epregrado2020I/mod/assign/view.php?id=13376&amp;rownum=0&amp;action=grader&amp;userid=30702" xr:uid="{F2CB99CC-E1AD-3043-9054-10CDF255EDF3}"/>
    <hyperlink ref="A78" r:id="rId73" display="http://ingenierias.ucsm.edu.pe/epregrado2020I/user/view.php?id=29972&amp;course=722" xr:uid="{F7AEB029-01C0-5440-86B9-4DE973462189}"/>
    <hyperlink ref="C78" r:id="rId74" display="http://ingenierias.ucsm.edu.pe/epregrado2020I/mod/assign/view.php?id=13376&amp;rownum=0&amp;action=grader&amp;userid=29972" xr:uid="{7B40B398-53BA-F942-91E6-B7971F61F9C9}"/>
    <hyperlink ref="A81" r:id="rId75" display="http://ingenierias.ucsm.edu.pe/epregrado2020I/user/view.php?id=29483&amp;course=722" xr:uid="{C498A7E2-4350-EB4E-8018-4EA34D195A52}"/>
    <hyperlink ref="C81" r:id="rId76" display="http://ingenierias.ucsm.edu.pe/epregrado2020I/mod/assign/view.php?id=13376&amp;rownum=0&amp;action=grader&amp;userid=29483" xr:uid="{7453FE2B-25D4-5A44-862E-FE5480741882}"/>
    <hyperlink ref="A84" r:id="rId77" display="http://ingenierias.ucsm.edu.pe/epregrado2020I/user/view.php?id=26829&amp;course=722" xr:uid="{0FC28551-2EB4-D74C-AC07-E6285C3E0A33}"/>
    <hyperlink ref="C84" r:id="rId78" display="http://ingenierias.ucsm.edu.pe/epregrado2020I/mod/assign/view.php?id=13376&amp;rownum=0&amp;action=grader&amp;userid=26829" xr:uid="{517FF9C2-B788-5448-BEEE-0B747C1CCD16}"/>
    <hyperlink ref="A87" r:id="rId79" display="http://ingenierias.ucsm.edu.pe/epregrado2020I/user/view.php?id=27462&amp;course=722" xr:uid="{386742FF-6F43-1D46-9136-8BCA9E4DBBA6}"/>
    <hyperlink ref="C87" r:id="rId80" display="http://ingenierias.ucsm.edu.pe/epregrado2020I/mod/assign/view.php?id=13376&amp;rownum=0&amp;action=grader&amp;userid=27462" xr:uid="{10EE0166-6D73-CE43-ABA4-96FC4D191615}"/>
    <hyperlink ref="A90" r:id="rId81" display="http://ingenierias.ucsm.edu.pe/epregrado2020I/user/view.php?id=29409&amp;course=722" xr:uid="{BC27EAC4-DD13-4B42-A5B8-A25AAA994820}"/>
    <hyperlink ref="C90" r:id="rId82" display="http://ingenierias.ucsm.edu.pe/epregrado2020I/mod/assign/view.php?id=13376&amp;rownum=0&amp;action=grader&amp;userid=29409" xr:uid="{16FF6E5D-63C9-9E4B-9A27-B7977CA315A0}"/>
    <hyperlink ref="A92" r:id="rId83" display="http://ingenierias.ucsm.edu.pe/epregrado2020I/user/view.php?id=26382&amp;course=722" xr:uid="{3FECDA70-3E74-9047-B659-CB59FAAA4E1C}"/>
    <hyperlink ref="C92" r:id="rId84" display="http://ingenierias.ucsm.edu.pe/epregrado2020I/mod/assign/view.php?id=13376&amp;rownum=0&amp;action=grader&amp;userid=26382" xr:uid="{25BD1095-BB89-7B47-91FB-C44F9B91FD46}"/>
    <hyperlink ref="A94" r:id="rId85" display="http://ingenierias.ucsm.edu.pe/epregrado2020I/user/view.php?id=30063&amp;course=722" xr:uid="{F9D26FD9-E568-F04A-91EF-5C9A98F922DF}"/>
    <hyperlink ref="C94" r:id="rId86" display="http://ingenierias.ucsm.edu.pe/epregrado2020I/mod/assign/view.php?id=13376&amp;rownum=0&amp;action=grader&amp;userid=30063" xr:uid="{DAED64B8-E4D7-444B-8345-11B9598858CF}"/>
    <hyperlink ref="A96" r:id="rId87" display="http://ingenierias.ucsm.edu.pe/epregrado2020I/user/view.php?id=28426&amp;course=722" xr:uid="{3D9E1E1D-F374-A648-86B3-5EE10AF9149A}"/>
    <hyperlink ref="C96" r:id="rId88" display="http://ingenierias.ucsm.edu.pe/epregrado2020I/mod/assign/view.php?id=13376&amp;rownum=0&amp;action=grader&amp;userid=28426" xr:uid="{977D8882-6699-9F4E-9765-B3AA4EC1D55B}"/>
    <hyperlink ref="A98" r:id="rId89" display="http://ingenierias.ucsm.edu.pe/epregrado2020I/user/view.php?id=25900&amp;course=722" xr:uid="{590BBDD9-7F33-3149-8195-829623F89D08}"/>
    <hyperlink ref="C98" r:id="rId90" display="http://ingenierias.ucsm.edu.pe/epregrado2020I/mod/assign/view.php?id=13376&amp;rownum=0&amp;action=grader&amp;userid=25900" xr:uid="{5750641B-AAA9-B847-8AF4-AED48100515A}"/>
    <hyperlink ref="A100" r:id="rId91" display="http://ingenierias.ucsm.edu.pe/epregrado2020I/user/view.php?id=28286&amp;course=722" xr:uid="{79DDE372-3429-B941-8E6E-70634F56A96D}"/>
    <hyperlink ref="C100" r:id="rId92" display="http://ingenierias.ucsm.edu.pe/epregrado2020I/mod/assign/view.php?id=13376&amp;rownum=0&amp;action=grader&amp;userid=28286" xr:uid="{B6A677A8-1052-984C-8BBD-D96F0136CCBC}"/>
    <hyperlink ref="A103" r:id="rId93" display="http://ingenierias.ucsm.edu.pe/epregrado2020I/user/view.php?id=27094&amp;course=722" xr:uid="{F9B47D58-B48C-F046-B9A1-75C4EA07A60A}"/>
    <hyperlink ref="C103" r:id="rId94" display="http://ingenierias.ucsm.edu.pe/epregrado2020I/mod/assign/view.php?id=13376&amp;rownum=0&amp;action=grader&amp;userid=27094" xr:uid="{CCE1EC01-0ADA-9847-A325-54846F3C25AF}"/>
    <hyperlink ref="A105" r:id="rId95" display="http://ingenierias.ucsm.edu.pe/epregrado2020I/user/view.php?id=27604&amp;course=722" xr:uid="{4C5EB680-A133-B74A-B74C-CD99CDB649CA}"/>
    <hyperlink ref="C105" r:id="rId96" display="http://ingenierias.ucsm.edu.pe/epregrado2020I/mod/assign/view.php?id=13376&amp;rownum=0&amp;action=grader&amp;userid=27604" xr:uid="{D19193A2-65B5-1341-9009-8EE9F1BE5CD5}"/>
    <hyperlink ref="A107" r:id="rId97" display="http://ingenierias.ucsm.edu.pe/epregrado2020I/user/view.php?id=28174&amp;course=722" xr:uid="{F9856E38-F7B1-A14C-B97A-35440F1382FA}"/>
    <hyperlink ref="C107" r:id="rId98" display="http://ingenierias.ucsm.edu.pe/epregrado2020I/mod/assign/view.php?id=13376&amp;rownum=0&amp;action=grader&amp;userid=28174" xr:uid="{B0A901A4-E231-FF47-AB20-44284E153455}"/>
    <hyperlink ref="A109" r:id="rId99" display="http://ingenierias.ucsm.edu.pe/epregrado2020I/user/view.php?id=29529&amp;course=722" xr:uid="{E5BD0D71-0F67-7E49-87FA-328072C9C18B}"/>
    <hyperlink ref="C109" r:id="rId100" display="http://ingenierias.ucsm.edu.pe/epregrado2020I/mod/assign/view.php?id=13376&amp;rownum=0&amp;action=grader&amp;userid=29529" xr:uid="{B09E1555-2838-C74A-A2B8-7FF8083E064F}"/>
    <hyperlink ref="A112" r:id="rId101" display="http://ingenierias.ucsm.edu.pe/epregrado2020I/user/view.php?id=27581&amp;course=722" xr:uid="{C4BF9689-26A8-4B46-B049-29FFB1FDDF07}"/>
    <hyperlink ref="C112" r:id="rId102" display="http://ingenierias.ucsm.edu.pe/epregrado2020I/mod/assign/view.php?id=13376&amp;rownum=0&amp;action=grader&amp;userid=27581" xr:uid="{9626E300-D1CF-0F4F-9DE8-1FD202C11BD0}"/>
    <hyperlink ref="A115" r:id="rId103" display="http://ingenierias.ucsm.edu.pe/epregrado2020I/user/view.php?id=30151&amp;course=722" xr:uid="{666F4716-B5D7-CD4A-AB2A-37F6D2EF8BF4}"/>
    <hyperlink ref="C115" r:id="rId104" display="http://ingenierias.ucsm.edu.pe/epregrado2020I/mod/assign/view.php?id=13376&amp;rownum=0&amp;action=grader&amp;userid=30151" xr:uid="{3BC61ACB-1FF3-0240-8DF2-B8ABE222B5CF}"/>
    <hyperlink ref="A118" r:id="rId105" display="http://ingenierias.ucsm.edu.pe/epregrado2020I/user/view.php?id=26325&amp;course=722" xr:uid="{08A7D906-BD22-BB4C-8703-26775B8F0A8C}"/>
    <hyperlink ref="C118" r:id="rId106" display="http://ingenierias.ucsm.edu.pe/epregrado2020I/mod/assign/view.php?id=13376&amp;rownum=0&amp;action=grader&amp;userid=26325" xr:uid="{89D72FFC-6B75-7647-86C1-F81B27C0B6D3}"/>
    <hyperlink ref="A122" r:id="rId107" display="http://ingenierias.ucsm.edu.pe/epregrado2020I/user/view.php?id=26957&amp;course=722" xr:uid="{D6EF13DE-3082-8647-8ACE-BE1119E1CAEB}"/>
    <hyperlink ref="C122" r:id="rId108" display="http://ingenierias.ucsm.edu.pe/epregrado2020I/mod/assign/view.php?id=13376&amp;rownum=0&amp;action=grader&amp;userid=26957" xr:uid="{66FDCDEA-DCC1-C74D-B062-23D9E0F491F7}"/>
    <hyperlink ref="A125" r:id="rId109" display="http://ingenierias.ucsm.edu.pe/epregrado2020I/user/view.php?id=29180&amp;course=722" xr:uid="{A4A89F05-7A08-484D-A2C5-50B2C0E7909C}"/>
    <hyperlink ref="C125" r:id="rId110" display="http://ingenierias.ucsm.edu.pe/epregrado2020I/mod/assign/view.php?id=13376&amp;rownum=0&amp;action=grader&amp;userid=29180" xr:uid="{8E6B2FD5-5E79-7E47-9510-DC8783711E5D}"/>
    <hyperlink ref="A127" r:id="rId111" display="http://ingenierias.ucsm.edu.pe/epregrado2020I/user/view.php?id=29330&amp;course=722" xr:uid="{7F6A1BEC-6449-684C-B6B4-32E0C6962C67}"/>
    <hyperlink ref="C127" r:id="rId112" display="http://ingenierias.ucsm.edu.pe/epregrado2020I/mod/assign/view.php?id=13376&amp;rownum=0&amp;action=grader&amp;userid=29330" xr:uid="{202A7CC5-6CC0-1E44-B348-9AF45B39152B}"/>
    <hyperlink ref="A130" r:id="rId113" display="http://ingenierias.ucsm.edu.pe/epregrado2020I/user/view.php?id=26250&amp;course=722" xr:uid="{841FF66D-EC36-A645-9321-3C4E486C4BB8}"/>
    <hyperlink ref="C130" r:id="rId114" display="http://ingenierias.ucsm.edu.pe/epregrado2020I/mod/assign/view.php?id=13376&amp;rownum=0&amp;action=grader&amp;userid=26250" xr:uid="{C3A470A6-3F26-F447-BE1F-EBCD5C21313C}"/>
    <hyperlink ref="A135" r:id="rId115" display="http://ingenierias.ucsm.edu.pe/epregrado2020I/user/view.php?id=25441&amp;course=722" xr:uid="{571D6F19-D629-434D-B533-CD4655D68CD1}"/>
    <hyperlink ref="C135" r:id="rId116" display="http://ingenierias.ucsm.edu.pe/epregrado2020I/mod/assign/view.php?id=13376&amp;rownum=0&amp;action=grader&amp;userid=25441" xr:uid="{2FDA4357-15BD-8540-AF0F-1DA7036F4218}"/>
    <hyperlink ref="A137" r:id="rId117" display="http://ingenierias.ucsm.edu.pe/epregrado2020I/user/view.php?id=30557&amp;course=722" xr:uid="{771364B4-5073-0847-A025-4D1F1CDA5DB9}"/>
    <hyperlink ref="C137" r:id="rId118" display="http://ingenierias.ucsm.edu.pe/epregrado2020I/mod/assign/view.php?id=13376&amp;rownum=0&amp;action=grader&amp;userid=30557" xr:uid="{3B693EFF-776E-0B4F-B2B2-99155C67667B}"/>
    <hyperlink ref="A140" r:id="rId119" display="http://ingenierias.ucsm.edu.pe/epregrado2020I/user/view.php?id=28401&amp;course=722" xr:uid="{DEF3550D-0BFA-9146-93BB-6168D72B817A}"/>
    <hyperlink ref="C140" r:id="rId120" display="http://ingenierias.ucsm.edu.pe/epregrado2020I/mod/assign/view.php?id=13376&amp;rownum=0&amp;action=grader&amp;userid=28401" xr:uid="{A4693C92-FBD8-FE4B-9376-3CEA47665CEB}"/>
    <hyperlink ref="A142" r:id="rId121" display="http://ingenierias.ucsm.edu.pe/epregrado2020I/user/view.php?id=29469&amp;course=722" xr:uid="{C2C2BB00-783E-9143-B410-97E2077C0FE1}"/>
    <hyperlink ref="C142" r:id="rId122" display="http://ingenierias.ucsm.edu.pe/epregrado2020I/mod/assign/view.php?id=13376&amp;rownum=0&amp;action=grader&amp;userid=29469" xr:uid="{3B7746A6-9A91-1440-BFC7-3F3C7CB6ACF9}"/>
    <hyperlink ref="A145" r:id="rId123" display="http://ingenierias.ucsm.edu.pe/epregrado2020I/user/view.php?id=34744&amp;course=722" xr:uid="{1972862A-D233-184B-8B55-FB05BDB32AC0}"/>
    <hyperlink ref="C145" r:id="rId124" display="http://ingenierias.ucsm.edu.pe/epregrado2020I/mod/assign/view.php?id=13376&amp;rownum=0&amp;action=grader&amp;userid=34744" xr:uid="{93DD3DF5-D29F-D64D-A8DD-8B7970DBD4BE}"/>
    <hyperlink ref="A147" r:id="rId125" display="http://ingenierias.ucsm.edu.pe/epregrado2020I/user/view.php?id=26112&amp;course=722" xr:uid="{74589A5F-0826-BD4C-9255-C99F1F8AC26E}"/>
    <hyperlink ref="C147" r:id="rId126" display="http://ingenierias.ucsm.edu.pe/epregrado2020I/mod/assign/view.php?id=13376&amp;rownum=0&amp;action=grader&amp;userid=26112" xr:uid="{DB0DE358-CA86-6A42-8E7C-5D08AB0F61FF}"/>
    <hyperlink ref="A149" r:id="rId127" display="http://ingenierias.ucsm.edu.pe/epregrado2020I/user/view.php?id=26351&amp;course=722" xr:uid="{E624996C-0EF9-6D41-8E71-5A76EA7233EF}"/>
    <hyperlink ref="C149" r:id="rId128" display="http://ingenierias.ucsm.edu.pe/epregrado2020I/mod/assign/view.php?id=13376&amp;rownum=0&amp;action=grader&amp;userid=26351" xr:uid="{9E72E730-879B-AC4F-B03D-CF7DA66AB1D9}"/>
    <hyperlink ref="A151" r:id="rId129" display="http://ingenierias.ucsm.edu.pe/epregrado2020I/user/view.php?id=27012&amp;course=722" xr:uid="{1FA52609-FD43-AE48-B691-5A0B7CD78083}"/>
    <hyperlink ref="C151" r:id="rId130" display="http://ingenierias.ucsm.edu.pe/epregrado2020I/mod/assign/view.php?id=13376&amp;rownum=0&amp;action=grader&amp;userid=27012" xr:uid="{6297782A-762C-B54B-94F4-9B3C0CFBEA35}"/>
    <hyperlink ref="A153" r:id="rId131" display="http://ingenierias.ucsm.edu.pe/epregrado2020I/user/view.php?id=27626&amp;course=722" xr:uid="{41958BB2-188B-7241-BC20-629F3FF5F9D6}"/>
    <hyperlink ref="C153" r:id="rId132" display="http://ingenierias.ucsm.edu.pe/epregrado2020I/mod/assign/view.php?id=13376&amp;rownum=0&amp;action=grader&amp;userid=27626" xr:uid="{92FF36F4-470F-F042-9BDE-5D47F4241C15}"/>
    <hyperlink ref="A155" r:id="rId133" display="http://ingenierias.ucsm.edu.pe/epregrado2020I/user/view.php?id=28481&amp;course=722" xr:uid="{E0A034D4-0E27-DF45-9775-3809D0605212}"/>
    <hyperlink ref="C155" r:id="rId134" display="http://ingenierias.ucsm.edu.pe/epregrado2020I/mod/assign/view.php?id=13376&amp;rownum=0&amp;action=grader&amp;userid=28481" xr:uid="{7A6E0E45-7206-734C-8295-F006C7C80C23}"/>
    <hyperlink ref="A157" r:id="rId135" display="http://ingenierias.ucsm.edu.pe/epregrado2020I/user/view.php?id=29264&amp;course=722" xr:uid="{1D31755A-28EC-6F42-A1C7-61B337C5EE2A}"/>
    <hyperlink ref="C157" r:id="rId136" display="http://ingenierias.ucsm.edu.pe/epregrado2020I/mod/assign/view.php?id=13376&amp;rownum=0&amp;action=grader&amp;userid=29264" xr:uid="{B48D7CDD-C719-0249-A46D-4CE7FC6AFF02}"/>
    <hyperlink ref="A159" r:id="rId137" display="http://ingenierias.ucsm.edu.pe/epregrado2020I/user/view.php?id=29372&amp;course=722" xr:uid="{2BDE729A-175B-EF43-A09B-95995C439EE9}"/>
    <hyperlink ref="C159" r:id="rId138" display="http://ingenierias.ucsm.edu.pe/epregrado2020I/mod/assign/view.php?id=13376&amp;rownum=0&amp;action=grader&amp;userid=29372" xr:uid="{FBC1900D-1ACD-DF42-B2B7-4B6232DB5D45}"/>
    <hyperlink ref="A161" r:id="rId139" display="http://ingenierias.ucsm.edu.pe/epregrado2020I/user/view.php?id=29959&amp;course=722" xr:uid="{30696EFF-9EF0-F846-AC0E-1107595CCACC}"/>
    <hyperlink ref="C161" r:id="rId140" display="http://ingenierias.ucsm.edu.pe/epregrado2020I/mod/assign/view.php?id=13376&amp;rownum=0&amp;action=grader&amp;userid=29959" xr:uid="{19884521-1E7C-CE4F-9030-7097F63855B2}"/>
    <hyperlink ref="A163" r:id="rId141" display="http://ingenierias.ucsm.edu.pe/epregrado2020I/user/view.php?id=33567&amp;course=722" xr:uid="{024B229B-0B44-8343-BE0C-DD7F37A2831E}"/>
    <hyperlink ref="C163" r:id="rId142" display="http://ingenierias.ucsm.edu.pe/epregrado2020I/mod/assign/view.php?id=13376&amp;rownum=0&amp;action=grader&amp;userid=33567" xr:uid="{A61349B8-68B5-F944-B8A1-48EEFB46E1B5}"/>
    <hyperlink ref="A165" r:id="rId143" display="http://ingenierias.ucsm.edu.pe/epregrado2020I/user/view.php?id=34953&amp;course=722" xr:uid="{3B920685-18C9-454E-B947-EDEAEFC2CEC0}"/>
    <hyperlink ref="C165" r:id="rId144" display="http://ingenierias.ucsm.edu.pe/epregrado2020I/mod/assign/view.php?id=13376&amp;rownum=0&amp;action=grader&amp;userid=34953" xr:uid="{91A9EA55-5B97-E24A-B694-18E774A776D9}"/>
  </hyperlinks>
  <pageMargins left="0.7" right="0.7" top="0.75" bottom="0.75" header="0.3" footer="0.3"/>
  <drawing r:id="rId14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175AE-52FB-A24B-8A69-373109961BFD}">
  <dimension ref="A1:E128"/>
  <sheetViews>
    <sheetView zoomScale="120" zoomScaleNormal="120" workbookViewId="0">
      <selection activeCell="E128" sqref="E128"/>
    </sheetView>
  </sheetViews>
  <sheetFormatPr baseColWidth="10" defaultRowHeight="15"/>
  <cols>
    <col min="1" max="1" width="30.33203125" customWidth="1"/>
    <col min="2" max="2" width="28.33203125" customWidth="1"/>
    <col min="3" max="4" width="26" customWidth="1"/>
  </cols>
  <sheetData>
    <row r="1" spans="1:4">
      <c r="A1" s="32" t="s">
        <v>323</v>
      </c>
      <c r="B1" s="33" t="s">
        <v>324</v>
      </c>
      <c r="C1" s="32" t="s">
        <v>252</v>
      </c>
      <c r="D1" s="32">
        <v>20</v>
      </c>
    </row>
    <row r="2" spans="1:4">
      <c r="A2" s="32"/>
      <c r="B2" s="33"/>
      <c r="C2" s="32"/>
      <c r="D2" s="32"/>
    </row>
    <row r="3" spans="1:4">
      <c r="A3" s="32"/>
      <c r="B3" s="33"/>
      <c r="C3" s="32"/>
      <c r="D3" s="32"/>
    </row>
    <row r="4" spans="1:4">
      <c r="A4" s="174" t="s">
        <v>371</v>
      </c>
      <c r="B4" s="173" t="s">
        <v>372</v>
      </c>
      <c r="C4" s="174" t="s">
        <v>252</v>
      </c>
      <c r="D4" s="174">
        <v>20</v>
      </c>
    </row>
    <row r="5" spans="1:4">
      <c r="A5" s="174"/>
      <c r="B5" s="173"/>
      <c r="C5" s="174"/>
      <c r="D5" s="174"/>
    </row>
    <row r="6" spans="1:4">
      <c r="A6" s="174"/>
      <c r="B6" s="173"/>
      <c r="C6" s="174"/>
      <c r="D6" s="174"/>
    </row>
    <row r="7" spans="1:4">
      <c r="A7" s="174" t="s">
        <v>326</v>
      </c>
      <c r="B7" s="173" t="s">
        <v>327</v>
      </c>
      <c r="C7" s="174" t="s">
        <v>252</v>
      </c>
      <c r="D7" s="174">
        <v>20</v>
      </c>
    </row>
    <row r="8" spans="1:4">
      <c r="A8" s="174"/>
      <c r="B8" s="173"/>
      <c r="C8" s="174"/>
      <c r="D8" s="174"/>
    </row>
    <row r="9" spans="1:4">
      <c r="A9" s="174"/>
      <c r="B9" s="173"/>
      <c r="C9" s="174"/>
      <c r="D9" s="174"/>
    </row>
    <row r="10" spans="1:4">
      <c r="A10" s="174" t="s">
        <v>382</v>
      </c>
      <c r="B10" s="173" t="s">
        <v>383</v>
      </c>
      <c r="C10" s="174" t="s">
        <v>252</v>
      </c>
      <c r="D10" s="174">
        <v>20</v>
      </c>
    </row>
    <row r="11" spans="1:4">
      <c r="A11" s="174"/>
      <c r="B11" s="173"/>
      <c r="C11" s="174"/>
      <c r="D11" s="174"/>
    </row>
    <row r="12" spans="1:4">
      <c r="A12" s="174"/>
      <c r="B12" s="173"/>
      <c r="C12" s="174"/>
      <c r="D12" s="174"/>
    </row>
    <row r="13" spans="1:4">
      <c r="A13" s="174"/>
      <c r="B13" s="173"/>
      <c r="C13" s="174"/>
      <c r="D13" s="174"/>
    </row>
    <row r="14" spans="1:4">
      <c r="A14" s="174" t="s">
        <v>362</v>
      </c>
      <c r="B14" s="173" t="s">
        <v>363</v>
      </c>
      <c r="C14" s="174" t="s">
        <v>252</v>
      </c>
      <c r="D14" s="174">
        <v>20</v>
      </c>
    </row>
    <row r="15" spans="1:4">
      <c r="A15" s="174"/>
      <c r="B15" s="173"/>
      <c r="C15" s="174"/>
      <c r="D15" s="174"/>
    </row>
    <row r="16" spans="1:4">
      <c r="A16" s="174" t="s">
        <v>257</v>
      </c>
      <c r="B16" s="173" t="s">
        <v>258</v>
      </c>
      <c r="C16" s="174" t="s">
        <v>252</v>
      </c>
      <c r="D16" s="174">
        <v>20</v>
      </c>
    </row>
    <row r="17" spans="1:4">
      <c r="A17" s="174"/>
      <c r="B17" s="173"/>
      <c r="C17" s="174"/>
      <c r="D17" s="174"/>
    </row>
    <row r="18" spans="1:4">
      <c r="A18" s="174" t="s">
        <v>250</v>
      </c>
      <c r="B18" s="173" t="s">
        <v>251</v>
      </c>
      <c r="C18" s="174" t="s">
        <v>252</v>
      </c>
      <c r="D18" s="174">
        <v>20</v>
      </c>
    </row>
    <row r="19" spans="1:4">
      <c r="A19" s="174"/>
      <c r="B19" s="173"/>
      <c r="C19" s="174"/>
      <c r="D19" s="174"/>
    </row>
    <row r="20" spans="1:4">
      <c r="A20" s="174" t="s">
        <v>255</v>
      </c>
      <c r="B20" s="173" t="s">
        <v>256</v>
      </c>
      <c r="C20" s="174" t="s">
        <v>252</v>
      </c>
      <c r="D20" s="174">
        <v>20</v>
      </c>
    </row>
    <row r="21" spans="1:4">
      <c r="A21" s="174"/>
      <c r="B21" s="173"/>
      <c r="C21" s="174"/>
      <c r="D21" s="174"/>
    </row>
    <row r="22" spans="1:4">
      <c r="A22" s="174" t="s">
        <v>315</v>
      </c>
      <c r="B22" s="173" t="s">
        <v>316</v>
      </c>
      <c r="C22" s="174" t="s">
        <v>252</v>
      </c>
      <c r="D22" s="174">
        <v>20</v>
      </c>
    </row>
    <row r="23" spans="1:4">
      <c r="A23" s="174"/>
      <c r="B23" s="173"/>
      <c r="C23" s="174"/>
      <c r="D23" s="174"/>
    </row>
    <row r="24" spans="1:4">
      <c r="A24" s="174" t="s">
        <v>401</v>
      </c>
      <c r="B24" s="173" t="s">
        <v>402</v>
      </c>
      <c r="C24" s="174" t="s">
        <v>252</v>
      </c>
      <c r="D24" s="174">
        <v>20</v>
      </c>
    </row>
    <row r="25" spans="1:4">
      <c r="A25" s="174"/>
      <c r="B25" s="173"/>
      <c r="C25" s="174"/>
      <c r="D25" s="174"/>
    </row>
    <row r="26" spans="1:4">
      <c r="A26" s="174" t="s">
        <v>299</v>
      </c>
      <c r="B26" s="173" t="s">
        <v>300</v>
      </c>
      <c r="C26" s="174" t="s">
        <v>252</v>
      </c>
      <c r="D26" s="174">
        <v>20</v>
      </c>
    </row>
    <row r="27" spans="1:4">
      <c r="A27" s="174"/>
      <c r="B27" s="173"/>
      <c r="C27" s="174"/>
      <c r="D27" s="174"/>
    </row>
    <row r="28" spans="1:4">
      <c r="A28" s="174" t="s">
        <v>385</v>
      </c>
      <c r="B28" s="173" t="s">
        <v>386</v>
      </c>
      <c r="C28" s="174" t="s">
        <v>252</v>
      </c>
      <c r="D28" s="174">
        <v>20</v>
      </c>
    </row>
    <row r="29" spans="1:4">
      <c r="A29" s="174"/>
      <c r="B29" s="173"/>
      <c r="C29" s="174"/>
      <c r="D29" s="174"/>
    </row>
    <row r="30" spans="1:4">
      <c r="A30" s="174" t="s">
        <v>397</v>
      </c>
      <c r="B30" s="173" t="s">
        <v>398</v>
      </c>
      <c r="C30" s="174" t="s">
        <v>252</v>
      </c>
      <c r="D30" s="174">
        <v>20</v>
      </c>
    </row>
    <row r="31" spans="1:4">
      <c r="A31" s="174"/>
      <c r="B31" s="173"/>
      <c r="C31" s="174"/>
      <c r="D31" s="174"/>
    </row>
    <row r="32" spans="1:4">
      <c r="A32" s="174" t="s">
        <v>379</v>
      </c>
      <c r="B32" s="173" t="s">
        <v>380</v>
      </c>
      <c r="C32" s="174" t="s">
        <v>252</v>
      </c>
      <c r="D32" s="174">
        <v>20</v>
      </c>
    </row>
    <row r="33" spans="1:4">
      <c r="A33" s="174"/>
      <c r="B33" s="173"/>
      <c r="C33" s="174"/>
      <c r="D33" s="174"/>
    </row>
    <row r="34" spans="1:4">
      <c r="A34" s="174" t="s">
        <v>317</v>
      </c>
      <c r="B34" s="173" t="s">
        <v>318</v>
      </c>
      <c r="C34" s="174" t="s">
        <v>252</v>
      </c>
      <c r="D34" s="174">
        <v>20</v>
      </c>
    </row>
    <row r="35" spans="1:4">
      <c r="A35" s="174"/>
      <c r="B35" s="173"/>
      <c r="C35" s="174"/>
      <c r="D35" s="174"/>
    </row>
    <row r="36" spans="1:4">
      <c r="A36" s="174" t="s">
        <v>342</v>
      </c>
      <c r="B36" s="173" t="s">
        <v>343</v>
      </c>
      <c r="C36" s="174" t="s">
        <v>252</v>
      </c>
      <c r="D36" s="174">
        <v>20</v>
      </c>
    </row>
    <row r="37" spans="1:4">
      <c r="A37" s="174"/>
      <c r="B37" s="173"/>
      <c r="C37" s="174"/>
      <c r="D37" s="174"/>
    </row>
    <row r="38" spans="1:4">
      <c r="A38" s="174" t="s">
        <v>283</v>
      </c>
      <c r="B38" s="173" t="s">
        <v>284</v>
      </c>
      <c r="C38" s="174" t="s">
        <v>252</v>
      </c>
      <c r="D38" s="174">
        <v>20</v>
      </c>
    </row>
    <row r="39" spans="1:4">
      <c r="A39" s="174"/>
      <c r="B39" s="173"/>
      <c r="C39" s="174"/>
      <c r="D39" s="174"/>
    </row>
    <row r="40" spans="1:4">
      <c r="A40" s="174" t="s">
        <v>307</v>
      </c>
      <c r="B40" s="173" t="s">
        <v>308</v>
      </c>
      <c r="C40" s="174" t="s">
        <v>252</v>
      </c>
      <c r="D40" s="174">
        <v>20</v>
      </c>
    </row>
    <row r="41" spans="1:4">
      <c r="A41" s="174"/>
      <c r="B41" s="173"/>
      <c r="C41" s="174"/>
      <c r="D41" s="174"/>
    </row>
    <row r="42" spans="1:4">
      <c r="A42" s="174" t="s">
        <v>265</v>
      </c>
      <c r="B42" s="173" t="s">
        <v>266</v>
      </c>
      <c r="C42" s="174" t="s">
        <v>252</v>
      </c>
      <c r="D42" s="174">
        <v>20</v>
      </c>
    </row>
    <row r="43" spans="1:4">
      <c r="A43" s="174"/>
      <c r="B43" s="173"/>
      <c r="C43" s="174"/>
      <c r="D43" s="174"/>
    </row>
    <row r="44" spans="1:4">
      <c r="A44" s="174" t="s">
        <v>389</v>
      </c>
      <c r="B44" s="173" t="s">
        <v>390</v>
      </c>
      <c r="C44" s="174" t="s">
        <v>252</v>
      </c>
      <c r="D44" s="174">
        <v>20</v>
      </c>
    </row>
    <row r="45" spans="1:4">
      <c r="A45" s="174"/>
      <c r="B45" s="173"/>
      <c r="C45" s="174"/>
      <c r="D45" s="174"/>
    </row>
    <row r="46" spans="1:4">
      <c r="A46" s="174" t="s">
        <v>340</v>
      </c>
      <c r="B46" s="173" t="s">
        <v>341</v>
      </c>
      <c r="C46" s="174" t="s">
        <v>252</v>
      </c>
      <c r="D46" s="174">
        <v>20</v>
      </c>
    </row>
    <row r="47" spans="1:4">
      <c r="A47" s="174"/>
      <c r="B47" s="173"/>
      <c r="C47" s="174"/>
      <c r="D47" s="174"/>
    </row>
    <row r="48" spans="1:4">
      <c r="A48" s="174" t="s">
        <v>273</v>
      </c>
      <c r="B48" s="173" t="s">
        <v>274</v>
      </c>
      <c r="C48" s="174" t="s">
        <v>252</v>
      </c>
      <c r="D48" s="174">
        <v>20</v>
      </c>
    </row>
    <row r="49" spans="1:5">
      <c r="A49" s="174"/>
      <c r="B49" s="173"/>
      <c r="C49" s="174"/>
      <c r="D49" s="174"/>
      <c r="E49" s="35" t="s">
        <v>410</v>
      </c>
    </row>
    <row r="50" spans="1:5">
      <c r="A50" s="174" t="s">
        <v>271</v>
      </c>
      <c r="B50" s="173" t="s">
        <v>272</v>
      </c>
      <c r="C50" s="174" t="s">
        <v>252</v>
      </c>
      <c r="D50" s="174">
        <v>20</v>
      </c>
    </row>
    <row r="51" spans="1:5">
      <c r="A51" s="174"/>
      <c r="B51" s="173"/>
      <c r="C51" s="174"/>
      <c r="D51" s="174"/>
    </row>
    <row r="52" spans="1:5">
      <c r="A52" s="174" t="s">
        <v>281</v>
      </c>
      <c r="B52" s="173" t="s">
        <v>282</v>
      </c>
      <c r="C52" s="174" t="s">
        <v>252</v>
      </c>
      <c r="D52" s="174">
        <v>20</v>
      </c>
    </row>
    <row r="53" spans="1:5">
      <c r="A53" s="174"/>
      <c r="B53" s="173"/>
      <c r="C53" s="174"/>
      <c r="D53" s="174"/>
    </row>
    <row r="54" spans="1:5">
      <c r="A54" s="174" t="s">
        <v>295</v>
      </c>
      <c r="B54" s="173" t="s">
        <v>296</v>
      </c>
      <c r="C54" s="174" t="s">
        <v>252</v>
      </c>
      <c r="D54" s="174">
        <v>20</v>
      </c>
    </row>
    <row r="55" spans="1:5">
      <c r="A55" s="174"/>
      <c r="B55" s="173"/>
      <c r="C55" s="174"/>
      <c r="D55" s="174"/>
    </row>
    <row r="56" spans="1:5">
      <c r="A56" s="174" t="s">
        <v>303</v>
      </c>
      <c r="B56" s="173" t="s">
        <v>304</v>
      </c>
      <c r="C56" s="174" t="s">
        <v>252</v>
      </c>
      <c r="D56" s="174">
        <v>20</v>
      </c>
    </row>
    <row r="57" spans="1:5">
      <c r="A57" s="174"/>
      <c r="B57" s="173"/>
      <c r="C57" s="174"/>
      <c r="D57" s="174"/>
    </row>
    <row r="58" spans="1:5">
      <c r="A58" s="174" t="s">
        <v>289</v>
      </c>
      <c r="B58" s="173" t="s">
        <v>290</v>
      </c>
      <c r="C58" s="174" t="s">
        <v>252</v>
      </c>
      <c r="D58" s="174">
        <v>20</v>
      </c>
    </row>
    <row r="59" spans="1:5">
      <c r="A59" s="174"/>
      <c r="B59" s="173"/>
      <c r="C59" s="174"/>
      <c r="D59" s="174"/>
    </row>
    <row r="60" spans="1:5">
      <c r="A60" s="174" t="s">
        <v>285</v>
      </c>
      <c r="B60" s="173" t="s">
        <v>286</v>
      </c>
      <c r="C60" s="174" t="s">
        <v>252</v>
      </c>
      <c r="D60" s="174">
        <v>20</v>
      </c>
    </row>
    <row r="61" spans="1:5">
      <c r="A61" s="174"/>
      <c r="B61" s="173"/>
      <c r="C61" s="174"/>
      <c r="D61" s="174"/>
    </row>
    <row r="62" spans="1:5">
      <c r="A62" s="174" t="s">
        <v>305</v>
      </c>
      <c r="B62" s="173" t="s">
        <v>306</v>
      </c>
      <c r="C62" s="174" t="s">
        <v>252</v>
      </c>
      <c r="D62" s="174">
        <v>20</v>
      </c>
    </row>
    <row r="63" spans="1:5">
      <c r="A63" s="174"/>
      <c r="B63" s="173"/>
      <c r="C63" s="174"/>
      <c r="D63" s="174"/>
    </row>
    <row r="64" spans="1:5">
      <c r="A64" s="174" t="s">
        <v>293</v>
      </c>
      <c r="B64" s="173" t="s">
        <v>294</v>
      </c>
      <c r="C64" s="174" t="s">
        <v>252</v>
      </c>
      <c r="D64" s="174">
        <v>20</v>
      </c>
    </row>
    <row r="65" spans="1:4">
      <c r="A65" s="174"/>
      <c r="B65" s="173"/>
      <c r="C65" s="174"/>
      <c r="D65" s="174"/>
    </row>
    <row r="66" spans="1:4">
      <c r="A66" s="174" t="s">
        <v>344</v>
      </c>
      <c r="B66" s="173" t="s">
        <v>345</v>
      </c>
      <c r="C66" s="174" t="s">
        <v>252</v>
      </c>
      <c r="D66" s="174">
        <v>20</v>
      </c>
    </row>
    <row r="67" spans="1:4">
      <c r="A67" s="174"/>
      <c r="B67" s="173"/>
      <c r="C67" s="174"/>
      <c r="D67" s="174"/>
    </row>
    <row r="68" spans="1:4">
      <c r="A68" s="174" t="s">
        <v>287</v>
      </c>
      <c r="B68" s="173" t="s">
        <v>288</v>
      </c>
      <c r="C68" s="174" t="s">
        <v>252</v>
      </c>
      <c r="D68" s="174">
        <v>20</v>
      </c>
    </row>
    <row r="69" spans="1:4">
      <c r="A69" s="174"/>
      <c r="B69" s="173"/>
      <c r="C69" s="174"/>
      <c r="D69" s="174"/>
    </row>
    <row r="70" spans="1:4">
      <c r="A70" s="174" t="s">
        <v>297</v>
      </c>
      <c r="B70" s="173" t="s">
        <v>298</v>
      </c>
      <c r="C70" s="174" t="s">
        <v>252</v>
      </c>
      <c r="D70" s="174">
        <v>20</v>
      </c>
    </row>
    <row r="71" spans="1:4">
      <c r="A71" s="174"/>
      <c r="B71" s="173"/>
      <c r="C71" s="174"/>
      <c r="D71" s="174"/>
    </row>
    <row r="72" spans="1:4">
      <c r="A72" s="174" t="s">
        <v>301</v>
      </c>
      <c r="B72" s="173" t="s">
        <v>302</v>
      </c>
      <c r="C72" s="174" t="s">
        <v>252</v>
      </c>
      <c r="D72" s="174">
        <v>20</v>
      </c>
    </row>
    <row r="73" spans="1:4">
      <c r="A73" s="174"/>
      <c r="B73" s="173"/>
      <c r="C73" s="174"/>
      <c r="D73" s="174"/>
    </row>
    <row r="74" spans="1:4">
      <c r="A74" s="174" t="s">
        <v>291</v>
      </c>
      <c r="B74" s="173" t="s">
        <v>292</v>
      </c>
      <c r="C74" s="174" t="s">
        <v>252</v>
      </c>
      <c r="D74" s="174">
        <v>20</v>
      </c>
    </row>
    <row r="75" spans="1:4">
      <c r="A75" s="174"/>
      <c r="B75" s="173"/>
      <c r="C75" s="174"/>
      <c r="D75" s="174"/>
    </row>
    <row r="76" spans="1:4">
      <c r="A76" s="174" t="s">
        <v>267</v>
      </c>
      <c r="B76" s="173" t="s">
        <v>268</v>
      </c>
      <c r="C76" s="174" t="s">
        <v>252</v>
      </c>
      <c r="D76" s="174">
        <v>20</v>
      </c>
    </row>
    <row r="77" spans="1:4">
      <c r="A77" s="174"/>
      <c r="B77" s="173"/>
      <c r="C77" s="174"/>
      <c r="D77" s="174"/>
    </row>
    <row r="78" spans="1:4">
      <c r="A78" s="174" t="s">
        <v>399</v>
      </c>
      <c r="B78" s="173" t="s">
        <v>400</v>
      </c>
      <c r="C78" s="174" t="s">
        <v>252</v>
      </c>
      <c r="D78" s="174">
        <v>20</v>
      </c>
    </row>
    <row r="79" spans="1:4">
      <c r="A79" s="174"/>
      <c r="B79" s="173"/>
      <c r="C79" s="174"/>
      <c r="D79" s="174"/>
    </row>
    <row r="80" spans="1:4">
      <c r="A80" s="174" t="s">
        <v>279</v>
      </c>
      <c r="B80" s="173" t="s">
        <v>280</v>
      </c>
      <c r="C80" s="174" t="s">
        <v>252</v>
      </c>
      <c r="D80" s="174">
        <v>20</v>
      </c>
    </row>
    <row r="81" spans="1:5">
      <c r="A81" s="174"/>
      <c r="B81" s="173"/>
      <c r="C81" s="174"/>
      <c r="D81" s="174"/>
    </row>
    <row r="82" spans="1:5">
      <c r="A82" s="174" t="s">
        <v>338</v>
      </c>
      <c r="B82" s="173" t="s">
        <v>339</v>
      </c>
      <c r="C82" s="174" t="s">
        <v>252</v>
      </c>
      <c r="D82" s="174">
        <v>20</v>
      </c>
    </row>
    <row r="83" spans="1:5">
      <c r="A83" s="174"/>
      <c r="B83" s="173"/>
      <c r="C83" s="174"/>
      <c r="D83" s="174"/>
    </row>
    <row r="84" spans="1:5">
      <c r="A84" s="174" t="s">
        <v>275</v>
      </c>
      <c r="B84" s="173" t="s">
        <v>276</v>
      </c>
      <c r="C84" s="174" t="s">
        <v>252</v>
      </c>
      <c r="D84" s="174">
        <v>20</v>
      </c>
    </row>
    <row r="85" spans="1:5">
      <c r="A85" s="174"/>
      <c r="B85" s="173"/>
      <c r="C85" s="174"/>
      <c r="D85" s="174"/>
    </row>
    <row r="86" spans="1:5">
      <c r="A86" s="174" t="s">
        <v>334</v>
      </c>
      <c r="B86" s="173" t="s">
        <v>335</v>
      </c>
      <c r="C86" s="174" t="s">
        <v>252</v>
      </c>
      <c r="D86" s="174">
        <v>20</v>
      </c>
    </row>
    <row r="87" spans="1:5">
      <c r="A87" s="174"/>
      <c r="B87" s="173"/>
      <c r="C87" s="174"/>
      <c r="D87" s="174"/>
    </row>
    <row r="88" spans="1:5">
      <c r="A88" s="174" t="s">
        <v>328</v>
      </c>
      <c r="B88" s="173" t="s">
        <v>329</v>
      </c>
      <c r="C88" s="174" t="s">
        <v>252</v>
      </c>
      <c r="D88" s="174">
        <v>20</v>
      </c>
    </row>
    <row r="89" spans="1:5">
      <c r="A89" s="174"/>
      <c r="B89" s="173"/>
      <c r="C89" s="174"/>
      <c r="D89" s="174"/>
    </row>
    <row r="90" spans="1:5">
      <c r="A90" s="174" t="s">
        <v>330</v>
      </c>
      <c r="B90" s="173" t="s">
        <v>331</v>
      </c>
      <c r="C90" s="174" t="s">
        <v>252</v>
      </c>
      <c r="D90" s="174">
        <v>20</v>
      </c>
    </row>
    <row r="91" spans="1:5">
      <c r="A91" s="174"/>
      <c r="B91" s="173"/>
      <c r="C91" s="174"/>
      <c r="D91" s="174"/>
    </row>
    <row r="92" spans="1:5">
      <c r="A92" s="174" t="s">
        <v>353</v>
      </c>
      <c r="B92" s="173" t="s">
        <v>354</v>
      </c>
      <c r="C92" s="174" t="s">
        <v>252</v>
      </c>
      <c r="D92" s="174">
        <v>20</v>
      </c>
    </row>
    <row r="93" spans="1:5">
      <c r="A93" s="174"/>
      <c r="B93" s="173"/>
      <c r="C93" s="174"/>
      <c r="D93" s="174"/>
      <c r="E93" s="35" t="s">
        <v>410</v>
      </c>
    </row>
    <row r="94" spans="1:5">
      <c r="A94" s="174" t="s">
        <v>346</v>
      </c>
      <c r="B94" s="173" t="s">
        <v>347</v>
      </c>
      <c r="C94" s="174" t="s">
        <v>252</v>
      </c>
      <c r="D94" s="174">
        <v>20</v>
      </c>
    </row>
    <row r="95" spans="1:5">
      <c r="A95" s="174"/>
      <c r="B95" s="173"/>
      <c r="C95" s="174"/>
      <c r="D95" s="174"/>
    </row>
    <row r="96" spans="1:5">
      <c r="A96" s="174" t="s">
        <v>332</v>
      </c>
      <c r="B96" s="173" t="s">
        <v>333</v>
      </c>
      <c r="C96" s="174" t="s">
        <v>252</v>
      </c>
      <c r="D96" s="174">
        <v>20</v>
      </c>
    </row>
    <row r="97" spans="1:4">
      <c r="A97" s="174"/>
      <c r="B97" s="173"/>
      <c r="C97" s="174"/>
      <c r="D97" s="174"/>
    </row>
    <row r="98" spans="1:4">
      <c r="A98" s="174" t="s">
        <v>376</v>
      </c>
      <c r="B98" s="173" t="s">
        <v>377</v>
      </c>
      <c r="C98" s="174" t="s">
        <v>325</v>
      </c>
      <c r="D98" s="174">
        <v>19</v>
      </c>
    </row>
    <row r="99" spans="1:4">
      <c r="A99" s="174"/>
      <c r="B99" s="173"/>
      <c r="C99" s="174"/>
      <c r="D99" s="174"/>
    </row>
    <row r="100" spans="1:4">
      <c r="A100" s="174" t="s">
        <v>263</v>
      </c>
      <c r="B100" s="173" t="s">
        <v>264</v>
      </c>
      <c r="C100" s="174" t="s">
        <v>325</v>
      </c>
      <c r="D100" s="174">
        <v>19</v>
      </c>
    </row>
    <row r="101" spans="1:4">
      <c r="A101" s="174"/>
      <c r="B101" s="173"/>
      <c r="C101" s="174"/>
      <c r="D101" s="174"/>
    </row>
    <row r="102" spans="1:4">
      <c r="A102" s="174" t="s">
        <v>367</v>
      </c>
      <c r="B102" s="173" t="s">
        <v>368</v>
      </c>
      <c r="C102" s="174" t="s">
        <v>325</v>
      </c>
      <c r="D102" s="174">
        <v>19</v>
      </c>
    </row>
    <row r="103" spans="1:4">
      <c r="A103" s="174"/>
      <c r="B103" s="173"/>
      <c r="C103" s="174"/>
      <c r="D103" s="174"/>
    </row>
    <row r="104" spans="1:4">
      <c r="A104" s="174" t="s">
        <v>269</v>
      </c>
      <c r="B104" s="173" t="s">
        <v>270</v>
      </c>
      <c r="C104" s="174" t="s">
        <v>325</v>
      </c>
      <c r="D104" s="174">
        <v>19</v>
      </c>
    </row>
    <row r="105" spans="1:4">
      <c r="A105" s="174"/>
      <c r="B105" s="173"/>
      <c r="C105" s="174"/>
      <c r="D105" s="174"/>
    </row>
    <row r="106" spans="1:4">
      <c r="A106" s="174" t="s">
        <v>259</v>
      </c>
      <c r="B106" s="173" t="s">
        <v>260</v>
      </c>
      <c r="C106" s="174" t="s">
        <v>352</v>
      </c>
      <c r="D106" s="174">
        <v>18</v>
      </c>
    </row>
    <row r="107" spans="1:4">
      <c r="A107" s="174"/>
      <c r="B107" s="173"/>
      <c r="C107" s="174"/>
      <c r="D107" s="174"/>
    </row>
    <row r="108" spans="1:4">
      <c r="A108" s="174" t="s">
        <v>359</v>
      </c>
      <c r="B108" s="173" t="s">
        <v>360</v>
      </c>
      <c r="C108" s="174" t="s">
        <v>352</v>
      </c>
      <c r="D108" s="174">
        <v>18</v>
      </c>
    </row>
    <row r="109" spans="1:4">
      <c r="A109" s="174"/>
      <c r="B109" s="173"/>
      <c r="C109" s="174"/>
      <c r="D109" s="174"/>
    </row>
    <row r="110" spans="1:4">
      <c r="A110" s="174" t="s">
        <v>261</v>
      </c>
      <c r="B110" s="173" t="s">
        <v>262</v>
      </c>
      <c r="C110" s="174" t="s">
        <v>352</v>
      </c>
      <c r="D110" s="174">
        <v>18</v>
      </c>
    </row>
    <row r="111" spans="1:4">
      <c r="A111" s="174"/>
      <c r="B111" s="173"/>
      <c r="C111" s="174"/>
      <c r="D111" s="174"/>
    </row>
    <row r="112" spans="1:4">
      <c r="A112" s="174" t="s">
        <v>253</v>
      </c>
      <c r="B112" s="173" t="s">
        <v>254</v>
      </c>
      <c r="C112" s="174" t="s">
        <v>352</v>
      </c>
      <c r="D112" s="174">
        <v>18</v>
      </c>
    </row>
    <row r="113" spans="1:5">
      <c r="A113" s="174"/>
      <c r="B113" s="173"/>
      <c r="C113" s="174"/>
      <c r="D113" s="174"/>
    </row>
    <row r="114" spans="1:5">
      <c r="A114" s="174" t="s">
        <v>350</v>
      </c>
      <c r="B114" s="173" t="s">
        <v>351</v>
      </c>
      <c r="C114" s="174" t="s">
        <v>373</v>
      </c>
      <c r="D114" s="174">
        <v>15</v>
      </c>
    </row>
    <row r="115" spans="1:5">
      <c r="A115" s="174"/>
      <c r="B115" s="173"/>
      <c r="C115" s="174"/>
      <c r="D115" s="174"/>
    </row>
    <row r="116" spans="1:5">
      <c r="A116" s="174"/>
      <c r="B116" s="173"/>
      <c r="C116" s="174"/>
      <c r="D116" s="174"/>
      <c r="E116" s="35" t="s">
        <v>410</v>
      </c>
    </row>
    <row r="117" spans="1:5">
      <c r="A117" s="174" t="s">
        <v>309</v>
      </c>
      <c r="B117" s="173" t="s">
        <v>310</v>
      </c>
      <c r="C117" s="174" t="s">
        <v>373</v>
      </c>
      <c r="D117" s="174">
        <v>15</v>
      </c>
    </row>
    <row r="118" spans="1:5">
      <c r="A118" s="174"/>
      <c r="B118" s="173"/>
      <c r="C118" s="174"/>
      <c r="D118" s="174"/>
    </row>
    <row r="119" spans="1:5">
      <c r="A119" s="174" t="s">
        <v>319</v>
      </c>
      <c r="B119" s="173" t="s">
        <v>320</v>
      </c>
      <c r="C119" s="174" t="s">
        <v>378</v>
      </c>
      <c r="D119" s="174">
        <v>14</v>
      </c>
    </row>
    <row r="120" spans="1:5">
      <c r="A120" s="174"/>
      <c r="B120" s="173"/>
      <c r="C120" s="174"/>
      <c r="D120" s="174"/>
    </row>
    <row r="121" spans="1:5">
      <c r="A121" s="174"/>
      <c r="B121" s="173"/>
      <c r="C121" s="174"/>
      <c r="D121" s="174"/>
    </row>
    <row r="122" spans="1:5">
      <c r="A122" s="174" t="s">
        <v>336</v>
      </c>
      <c r="B122" s="173" t="s">
        <v>337</v>
      </c>
      <c r="C122" s="174" t="s">
        <v>378</v>
      </c>
      <c r="D122" s="174">
        <v>14</v>
      </c>
    </row>
    <row r="123" spans="1:5">
      <c r="A123" s="174"/>
      <c r="B123" s="173"/>
      <c r="C123" s="174"/>
      <c r="D123" s="174"/>
    </row>
    <row r="124" spans="1:5">
      <c r="A124" s="174" t="s">
        <v>405</v>
      </c>
      <c r="B124" s="173" t="s">
        <v>406</v>
      </c>
      <c r="C124" s="174" t="s">
        <v>407</v>
      </c>
      <c r="D124" s="174">
        <v>13</v>
      </c>
    </row>
    <row r="125" spans="1:5">
      <c r="A125" s="174"/>
      <c r="B125" s="173"/>
      <c r="C125" s="174"/>
      <c r="D125" s="174"/>
    </row>
    <row r="126" spans="1:5">
      <c r="A126" s="174"/>
      <c r="B126" s="173"/>
      <c r="C126" s="174"/>
      <c r="D126" s="174"/>
      <c r="E126" s="35" t="s">
        <v>411</v>
      </c>
    </row>
    <row r="127" spans="1:5">
      <c r="A127" s="174" t="s">
        <v>277</v>
      </c>
      <c r="B127" s="173" t="s">
        <v>278</v>
      </c>
      <c r="C127" s="174" t="s">
        <v>381</v>
      </c>
      <c r="D127" s="174">
        <v>12</v>
      </c>
    </row>
    <row r="128" spans="1:5">
      <c r="A128" s="174"/>
      <c r="B128" s="173"/>
      <c r="C128" s="174"/>
      <c r="D128" s="174"/>
    </row>
  </sheetData>
  <mergeCells count="236">
    <mergeCell ref="D110:D111"/>
    <mergeCell ref="D112:D113"/>
    <mergeCell ref="D114:D116"/>
    <mergeCell ref="D117:D118"/>
    <mergeCell ref="D88:D89"/>
    <mergeCell ref="D90:D91"/>
    <mergeCell ref="D92:D93"/>
    <mergeCell ref="D94:D95"/>
    <mergeCell ref="D96:D97"/>
    <mergeCell ref="D98:D99"/>
    <mergeCell ref="D102:D103"/>
    <mergeCell ref="D4:D6"/>
    <mergeCell ref="D7:D9"/>
    <mergeCell ref="D10:D13"/>
    <mergeCell ref="D14:D15"/>
    <mergeCell ref="D16:D17"/>
    <mergeCell ref="D18:D19"/>
    <mergeCell ref="D127:D128"/>
    <mergeCell ref="A127:A128"/>
    <mergeCell ref="B127:B128"/>
    <mergeCell ref="C127:C128"/>
    <mergeCell ref="D124:D126"/>
    <mergeCell ref="A124:A126"/>
    <mergeCell ref="B124:B126"/>
    <mergeCell ref="C124:C126"/>
    <mergeCell ref="D122:D123"/>
    <mergeCell ref="A122:A123"/>
    <mergeCell ref="B122:B123"/>
    <mergeCell ref="C122:C123"/>
    <mergeCell ref="D119:D121"/>
    <mergeCell ref="A119:A121"/>
    <mergeCell ref="B119:B121"/>
    <mergeCell ref="C119:C121"/>
    <mergeCell ref="A117:A118"/>
    <mergeCell ref="B117:B118"/>
    <mergeCell ref="C117:C118"/>
    <mergeCell ref="A114:A116"/>
    <mergeCell ref="B114:B116"/>
    <mergeCell ref="C114:C116"/>
    <mergeCell ref="A112:A113"/>
    <mergeCell ref="B112:B113"/>
    <mergeCell ref="C112:C113"/>
    <mergeCell ref="A110:A111"/>
    <mergeCell ref="B110:B111"/>
    <mergeCell ref="C110:C111"/>
    <mergeCell ref="A108:A109"/>
    <mergeCell ref="B108:B109"/>
    <mergeCell ref="C108:C109"/>
    <mergeCell ref="A106:A107"/>
    <mergeCell ref="B106:B107"/>
    <mergeCell ref="C106:C107"/>
    <mergeCell ref="D104:D105"/>
    <mergeCell ref="A104:A105"/>
    <mergeCell ref="B104:B105"/>
    <mergeCell ref="C104:C105"/>
    <mergeCell ref="D106:D107"/>
    <mergeCell ref="D108:D109"/>
    <mergeCell ref="A102:A103"/>
    <mergeCell ref="B102:B103"/>
    <mergeCell ref="C102:C103"/>
    <mergeCell ref="D100:D101"/>
    <mergeCell ref="A100:A101"/>
    <mergeCell ref="B100:B101"/>
    <mergeCell ref="C100:C101"/>
    <mergeCell ref="A98:A99"/>
    <mergeCell ref="B98:B99"/>
    <mergeCell ref="C98:C99"/>
    <mergeCell ref="A96:A97"/>
    <mergeCell ref="B96:B97"/>
    <mergeCell ref="C96:C97"/>
    <mergeCell ref="A94:A95"/>
    <mergeCell ref="B94:B95"/>
    <mergeCell ref="C94:C95"/>
    <mergeCell ref="A92:A93"/>
    <mergeCell ref="B92:B93"/>
    <mergeCell ref="C92:C93"/>
    <mergeCell ref="A90:A91"/>
    <mergeCell ref="B90:B91"/>
    <mergeCell ref="C90:C91"/>
    <mergeCell ref="A88:A89"/>
    <mergeCell ref="B88:B89"/>
    <mergeCell ref="C88:C89"/>
    <mergeCell ref="D86:D87"/>
    <mergeCell ref="A86:A87"/>
    <mergeCell ref="B86:B87"/>
    <mergeCell ref="C86:C87"/>
    <mergeCell ref="D84:D85"/>
    <mergeCell ref="A84:A85"/>
    <mergeCell ref="B84:B85"/>
    <mergeCell ref="C84:C85"/>
    <mergeCell ref="D82:D83"/>
    <mergeCell ref="A82:A83"/>
    <mergeCell ref="B82:B83"/>
    <mergeCell ref="C82:C83"/>
    <mergeCell ref="D80:D81"/>
    <mergeCell ref="A80:A81"/>
    <mergeCell ref="B80:B81"/>
    <mergeCell ref="C80:C81"/>
    <mergeCell ref="D78:D79"/>
    <mergeCell ref="A78:A79"/>
    <mergeCell ref="B78:B79"/>
    <mergeCell ref="C78:C79"/>
    <mergeCell ref="D76:D77"/>
    <mergeCell ref="A76:A77"/>
    <mergeCell ref="B76:B77"/>
    <mergeCell ref="C76:C77"/>
    <mergeCell ref="D74:D75"/>
    <mergeCell ref="A74:A75"/>
    <mergeCell ref="B74:B75"/>
    <mergeCell ref="C74:C75"/>
    <mergeCell ref="D72:D73"/>
    <mergeCell ref="A72:A73"/>
    <mergeCell ref="B72:B73"/>
    <mergeCell ref="C72:C73"/>
    <mergeCell ref="D70:D71"/>
    <mergeCell ref="A70:A71"/>
    <mergeCell ref="B70:B71"/>
    <mergeCell ref="C70:C71"/>
    <mergeCell ref="D68:D69"/>
    <mergeCell ref="A68:A69"/>
    <mergeCell ref="B68:B69"/>
    <mergeCell ref="C68:C69"/>
    <mergeCell ref="D66:D67"/>
    <mergeCell ref="A66:A67"/>
    <mergeCell ref="B66:B67"/>
    <mergeCell ref="C66:C67"/>
    <mergeCell ref="D64:D65"/>
    <mergeCell ref="A64:A65"/>
    <mergeCell ref="B64:B65"/>
    <mergeCell ref="C64:C65"/>
    <mergeCell ref="D62:D63"/>
    <mergeCell ref="A62:A63"/>
    <mergeCell ref="B62:B63"/>
    <mergeCell ref="C62:C63"/>
    <mergeCell ref="D60:D61"/>
    <mergeCell ref="A60:A61"/>
    <mergeCell ref="B60:B61"/>
    <mergeCell ref="C60:C61"/>
    <mergeCell ref="D58:D59"/>
    <mergeCell ref="A58:A59"/>
    <mergeCell ref="B58:B59"/>
    <mergeCell ref="C58:C59"/>
    <mergeCell ref="D56:D57"/>
    <mergeCell ref="A56:A57"/>
    <mergeCell ref="B56:B57"/>
    <mergeCell ref="C56:C57"/>
    <mergeCell ref="D54:D55"/>
    <mergeCell ref="A54:A55"/>
    <mergeCell ref="B54:B55"/>
    <mergeCell ref="C54:C55"/>
    <mergeCell ref="D52:D53"/>
    <mergeCell ref="A52:A53"/>
    <mergeCell ref="B52:B53"/>
    <mergeCell ref="C52:C53"/>
    <mergeCell ref="D50:D51"/>
    <mergeCell ref="A50:A51"/>
    <mergeCell ref="B50:B51"/>
    <mergeCell ref="C50:C51"/>
    <mergeCell ref="D48:D49"/>
    <mergeCell ref="A48:A49"/>
    <mergeCell ref="B48:B49"/>
    <mergeCell ref="C48:C49"/>
    <mergeCell ref="D46:D47"/>
    <mergeCell ref="A46:A47"/>
    <mergeCell ref="B46:B47"/>
    <mergeCell ref="C46:C47"/>
    <mergeCell ref="D44:D45"/>
    <mergeCell ref="A44:A45"/>
    <mergeCell ref="B44:B45"/>
    <mergeCell ref="C44:C45"/>
    <mergeCell ref="D42:D43"/>
    <mergeCell ref="A42:A43"/>
    <mergeCell ref="B42:B43"/>
    <mergeCell ref="C42:C43"/>
    <mergeCell ref="D40:D41"/>
    <mergeCell ref="A40:A41"/>
    <mergeCell ref="B40:B41"/>
    <mergeCell ref="C40:C41"/>
    <mergeCell ref="D38:D39"/>
    <mergeCell ref="A38:A39"/>
    <mergeCell ref="B38:B39"/>
    <mergeCell ref="C38:C39"/>
    <mergeCell ref="D36:D37"/>
    <mergeCell ref="A36:A37"/>
    <mergeCell ref="B36:B37"/>
    <mergeCell ref="C36:C37"/>
    <mergeCell ref="D34:D35"/>
    <mergeCell ref="A34:A35"/>
    <mergeCell ref="B34:B35"/>
    <mergeCell ref="C34:C35"/>
    <mergeCell ref="D32:D33"/>
    <mergeCell ref="A32:A33"/>
    <mergeCell ref="B32:B33"/>
    <mergeCell ref="C32:C33"/>
    <mergeCell ref="D30:D31"/>
    <mergeCell ref="A30:A31"/>
    <mergeCell ref="B30:B31"/>
    <mergeCell ref="C30:C31"/>
    <mergeCell ref="D28:D29"/>
    <mergeCell ref="A28:A29"/>
    <mergeCell ref="B28:B29"/>
    <mergeCell ref="C28:C29"/>
    <mergeCell ref="D26:D27"/>
    <mergeCell ref="A26:A27"/>
    <mergeCell ref="B26:B27"/>
    <mergeCell ref="C26:C27"/>
    <mergeCell ref="D24:D25"/>
    <mergeCell ref="A24:A25"/>
    <mergeCell ref="B24:B25"/>
    <mergeCell ref="C24:C25"/>
    <mergeCell ref="D22:D23"/>
    <mergeCell ref="A22:A23"/>
    <mergeCell ref="B22:B23"/>
    <mergeCell ref="C22:C23"/>
    <mergeCell ref="D20:D21"/>
    <mergeCell ref="A20:A21"/>
    <mergeCell ref="B20:B21"/>
    <mergeCell ref="C20:C21"/>
    <mergeCell ref="A18:A19"/>
    <mergeCell ref="B18:B19"/>
    <mergeCell ref="C18:C19"/>
    <mergeCell ref="A16:A17"/>
    <mergeCell ref="B16:B17"/>
    <mergeCell ref="C16:C17"/>
    <mergeCell ref="A14:A15"/>
    <mergeCell ref="B14:B15"/>
    <mergeCell ref="C14:C15"/>
    <mergeCell ref="A10:A13"/>
    <mergeCell ref="B10:B13"/>
    <mergeCell ref="C10:C13"/>
    <mergeCell ref="A7:A9"/>
    <mergeCell ref="B7:B9"/>
    <mergeCell ref="C7:C9"/>
    <mergeCell ref="A4:A6"/>
    <mergeCell ref="B4:B6"/>
    <mergeCell ref="C4:C6"/>
  </mergeCells>
  <hyperlinks>
    <hyperlink ref="A1" r:id="rId1" display="http://ingenierias.ucsm.edu.pe/epregrado2020I/user/view.php?id=29972&amp;course=722" xr:uid="{ED6B3C06-AD14-B543-8E68-24AE3438B95C}"/>
    <hyperlink ref="C1" r:id="rId2" display="http://ingenierias.ucsm.edu.pe/epregrado2020I/mod/assign/view.php?id=7539&amp;rownum=0&amp;action=grader&amp;userid=29972" xr:uid="{55C29566-17D8-3346-8760-4E01A56670D0}"/>
    <hyperlink ref="A4" r:id="rId3" display="http://ingenierias.ucsm.edu.pe/epregrado2020I/user/view.php?id=30557&amp;course=722" xr:uid="{C383CE77-41E8-F842-9996-EC21D13B8DE7}"/>
    <hyperlink ref="C4" r:id="rId4" display="http://ingenierias.ucsm.edu.pe/epregrado2020I/mod/assign/view.php?id=7539&amp;rownum=0&amp;action=grader&amp;userid=30557" xr:uid="{2BA4F14E-2AF0-954F-81E0-A04D713FB831}"/>
    <hyperlink ref="A7" r:id="rId5" display="http://ingenierias.ucsm.edu.pe/epregrado2020I/user/view.php?id=29483&amp;course=722" xr:uid="{9A371AB9-DD72-624E-93BC-9D7FD6470A10}"/>
    <hyperlink ref="C7" r:id="rId6" display="http://ingenierias.ucsm.edu.pe/epregrado2020I/mod/assign/view.php?id=7539&amp;rownum=0&amp;action=grader&amp;userid=29483" xr:uid="{0528ED6D-7EC8-2440-BA6D-19DF0E548238}"/>
    <hyperlink ref="A10" r:id="rId7" display="http://ingenierias.ucsm.edu.pe/epregrado2020I/user/view.php?id=26112&amp;course=722" xr:uid="{7974D289-6572-F442-8433-101DB37349EB}"/>
    <hyperlink ref="C10" r:id="rId8" display="http://ingenierias.ucsm.edu.pe/epregrado2020I/mod/assign/view.php?id=7539&amp;rownum=0&amp;action=grader&amp;userid=26112" xr:uid="{ECAFECCC-9589-1F44-B824-A39EDD1556C3}"/>
    <hyperlink ref="A14" r:id="rId9" display="http://ingenierias.ucsm.edu.pe/epregrado2020I/user/view.php?id=29180&amp;course=722" xr:uid="{BF4DD8E8-19BE-584C-844A-7B06814FCFED}"/>
    <hyperlink ref="C14" r:id="rId10" display="http://ingenierias.ucsm.edu.pe/epregrado2020I/mod/assign/view.php?id=7539&amp;rownum=0&amp;action=grader&amp;userid=29180" xr:uid="{D9430C2F-3A95-5D42-9606-2EABBC34A201}"/>
    <hyperlink ref="A16" r:id="rId11" display="http://ingenierias.ucsm.edu.pe/epregrado2020I/user/view.php?id=28330&amp;course=722" xr:uid="{6D0352EB-D398-0446-BCC2-8D42330B07E3}"/>
    <hyperlink ref="C16" r:id="rId12" display="http://ingenierias.ucsm.edu.pe/epregrado2020I/mod/assign/view.php?id=7539&amp;rownum=0&amp;action=grader&amp;userid=28330" xr:uid="{AE0157A5-2248-AF43-B6D0-077A56D35896}"/>
    <hyperlink ref="A18" r:id="rId13" display="http://ingenierias.ucsm.edu.pe/epregrado2020I/user/view.php?id=28959&amp;course=722" xr:uid="{72DACD40-6027-4448-9443-465BEB90C51C}"/>
    <hyperlink ref="C18" r:id="rId14" display="http://ingenierias.ucsm.edu.pe/epregrado2020I/mod/assign/view.php?id=7539&amp;rownum=0&amp;action=grader&amp;userid=28959" xr:uid="{8FA89E31-DEB3-C146-BE39-100142845E39}"/>
    <hyperlink ref="A20" r:id="rId15" display="http://ingenierias.ucsm.edu.pe/epregrado2020I/user/view.php?id=25856&amp;course=722" xr:uid="{29F56416-3493-FA43-8493-78650743A4E3}"/>
    <hyperlink ref="C20" r:id="rId16" display="http://ingenierias.ucsm.edu.pe/epregrado2020I/mod/assign/view.php?id=7539&amp;rownum=0&amp;action=grader&amp;userid=25856" xr:uid="{886E7FF2-56F7-804E-8625-3DBA0F69F8A5}"/>
    <hyperlink ref="A22" r:id="rId17" display="http://ingenierias.ucsm.edu.pe/epregrado2020I/user/view.php?id=29597&amp;course=722" xr:uid="{A314355F-8C26-2248-B1DC-CE12763D5E1A}"/>
    <hyperlink ref="C22" r:id="rId18" display="http://ingenierias.ucsm.edu.pe/epregrado2020I/mod/assign/view.php?id=7539&amp;rownum=0&amp;action=grader&amp;userid=29597" xr:uid="{770D6132-4767-7F48-B12E-0F2A85B722DE}"/>
    <hyperlink ref="A24" r:id="rId19" display="http://ingenierias.ucsm.edu.pe/epregrado2020I/user/view.php?id=34953&amp;course=722" xr:uid="{83250B03-2ACA-9D40-BA76-A106A0A53F8F}"/>
    <hyperlink ref="C24" r:id="rId20" display="http://ingenierias.ucsm.edu.pe/epregrado2020I/mod/assign/view.php?id=7539&amp;rownum=0&amp;action=grader&amp;userid=34953" xr:uid="{44BDD197-55D7-BD47-85A1-F1902A5E0D2C}"/>
    <hyperlink ref="A26" r:id="rId21" display="http://ingenierias.ucsm.edu.pe/epregrado2020I/user/view.php?id=28746&amp;course=722" xr:uid="{F8197458-9950-7045-9D6F-262ED0C4BFB3}"/>
    <hyperlink ref="C26" r:id="rId22" display="http://ingenierias.ucsm.edu.pe/epregrado2020I/mod/assign/view.php?id=7539&amp;rownum=0&amp;action=grader&amp;userid=28746" xr:uid="{A2823DC6-C0B4-3C46-B00A-688CBC02432F}"/>
    <hyperlink ref="A28" r:id="rId23" display="http://ingenierias.ucsm.edu.pe/epregrado2020I/user/view.php?id=26351&amp;course=722" xr:uid="{979ED108-8636-FA44-A7A8-EC8A0E32FFB4}"/>
    <hyperlink ref="C28" r:id="rId24" display="http://ingenierias.ucsm.edu.pe/epregrado2020I/mod/assign/view.php?id=7539&amp;rownum=0&amp;action=grader&amp;userid=26351" xr:uid="{7B0547C2-2E1C-8240-B270-592FC3992E67}"/>
    <hyperlink ref="A30" r:id="rId25" display="http://ingenierias.ucsm.edu.pe/epregrado2020I/user/view.php?id=29959&amp;course=722" xr:uid="{2A4F73D5-22B3-9641-9CEE-A9B96B798949}"/>
    <hyperlink ref="C30" r:id="rId26" display="http://ingenierias.ucsm.edu.pe/epregrado2020I/mod/assign/view.php?id=7539&amp;rownum=0&amp;action=grader&amp;userid=29959" xr:uid="{CB763D56-A384-BA4B-9B20-24907983A953}"/>
    <hyperlink ref="A32" r:id="rId27" display="http://ingenierias.ucsm.edu.pe/epregrado2020I/user/view.php?id=34744&amp;course=722" xr:uid="{D1E82A6B-9398-094B-BD0E-5889941683ED}"/>
    <hyperlink ref="C32" r:id="rId28" display="http://ingenierias.ucsm.edu.pe/epregrado2020I/mod/assign/view.php?id=7539&amp;rownum=0&amp;action=grader&amp;userid=34744" xr:uid="{7A2FF637-A6C4-A749-B30E-A3BB061D40C1}"/>
    <hyperlink ref="A34" r:id="rId29" display="http://ingenierias.ucsm.edu.pe/epregrado2020I/user/view.php?id=28700&amp;course=722" xr:uid="{925BDC79-C83F-EE45-8585-FC60BF2AA957}"/>
    <hyperlink ref="C34" r:id="rId30" display="http://ingenierias.ucsm.edu.pe/epregrado2020I/mod/assign/view.php?id=7539&amp;rownum=0&amp;action=grader&amp;userid=28700" xr:uid="{A7B6CBB9-E944-5B4C-B1D2-7BA98349B001}"/>
    <hyperlink ref="A36" r:id="rId31" display="http://ingenierias.ucsm.edu.pe/epregrado2020I/user/view.php?id=28286&amp;course=722" xr:uid="{A1E27020-1A6C-3B46-9BA9-367C318E968C}"/>
    <hyperlink ref="C36" r:id="rId32" display="http://ingenierias.ucsm.edu.pe/epregrado2020I/mod/assign/view.php?id=7539&amp;rownum=0&amp;action=grader&amp;userid=28286" xr:uid="{A787DC71-A93A-3744-8948-1478733C44A6}"/>
    <hyperlink ref="A38" r:id="rId33" display="http://ingenierias.ucsm.edu.pe/epregrado2020I/user/view.php?id=29326&amp;course=722" xr:uid="{D97D4F1E-991A-C14F-B4BB-AD1F8A41F341}"/>
    <hyperlink ref="C38" r:id="rId34" display="http://ingenierias.ucsm.edu.pe/epregrado2020I/mod/assign/view.php?id=7539&amp;rownum=0&amp;action=grader&amp;userid=29326" xr:uid="{A6E716DE-04FE-154D-91AF-A67245B73FCC}"/>
    <hyperlink ref="A40" r:id="rId35" display="http://ingenierias.ucsm.edu.pe/epregrado2020I/user/view.php?id=25783&amp;course=722" xr:uid="{D8267822-C0FC-8B4A-8BDE-0A4F3ABAA046}"/>
    <hyperlink ref="C40" r:id="rId36" display="http://ingenierias.ucsm.edu.pe/epregrado2020I/mod/assign/view.php?id=7539&amp;rownum=0&amp;action=grader&amp;userid=25783" xr:uid="{7CE6EE17-F1EE-1242-AB19-57EA487EF458}"/>
    <hyperlink ref="A42" r:id="rId37" display="http://ingenierias.ucsm.edu.pe/epregrado2020I/user/view.php?id=29458&amp;course=722" xr:uid="{EAD250FF-208B-5B42-BE2E-C4AAF10A9D81}"/>
    <hyperlink ref="C42" r:id="rId38" display="http://ingenierias.ucsm.edu.pe/epregrado2020I/mod/assign/view.php?id=7539&amp;rownum=0&amp;action=grader&amp;userid=29458" xr:uid="{7507FB30-DBCC-874C-B2AC-3864604A987C}"/>
    <hyperlink ref="A44" r:id="rId39" display="http://ingenierias.ucsm.edu.pe/epregrado2020I/user/view.php?id=27626&amp;course=722" xr:uid="{4250A962-5866-944F-9651-543D30AF991A}"/>
    <hyperlink ref="C44" r:id="rId40" display="http://ingenierias.ucsm.edu.pe/epregrado2020I/mod/assign/view.php?id=7539&amp;rownum=0&amp;action=grader&amp;userid=27626" xr:uid="{35876635-6965-854E-A10E-B6959C0A4456}"/>
    <hyperlink ref="A46" r:id="rId41" display="http://ingenierias.ucsm.edu.pe/epregrado2020I/user/view.php?id=25900&amp;course=722" xr:uid="{EF7F6455-2E16-A94F-A9DC-CDA909E2395A}"/>
    <hyperlink ref="C46" r:id="rId42" display="http://ingenierias.ucsm.edu.pe/epregrado2020I/mod/assign/view.php?id=7539&amp;rownum=0&amp;action=grader&amp;userid=25900" xr:uid="{3A8C5BD7-1637-444D-8B8D-478A9024AB4F}"/>
    <hyperlink ref="A48" r:id="rId43" display="http://ingenierias.ucsm.edu.pe/epregrado2020I/user/view.php?id=26063&amp;course=722" xr:uid="{B13768A1-9E93-5045-9C29-93AA247486CE}"/>
    <hyperlink ref="C48" r:id="rId44" display="http://ingenierias.ucsm.edu.pe/epregrado2020I/mod/assign/view.php?id=7539&amp;rownum=0&amp;action=grader&amp;userid=26063" xr:uid="{3BBFCBF5-3BF9-0248-A937-77DA1E955B5A}"/>
    <hyperlink ref="A50" r:id="rId45" display="http://ingenierias.ucsm.edu.pe/epregrado2020I/user/view.php?id=30572&amp;course=722" xr:uid="{5A3C6509-735E-8743-A6DB-6D137E4C0B7C}"/>
    <hyperlink ref="C50" r:id="rId46" display="http://ingenierias.ucsm.edu.pe/epregrado2020I/mod/assign/view.php?id=7539&amp;rownum=0&amp;action=grader&amp;userid=30572" xr:uid="{72C66D8E-DD05-3744-A1ED-F9961B99E374}"/>
    <hyperlink ref="A52" r:id="rId47" display="http://ingenierias.ucsm.edu.pe/epregrado2020I/user/view.php?id=29608&amp;course=722" xr:uid="{4D6490FC-0E8E-8944-B37F-BEA9C68EA804}"/>
    <hyperlink ref="C52" r:id="rId48" display="http://ingenierias.ucsm.edu.pe/epregrado2020I/mod/assign/view.php?id=7539&amp;rownum=0&amp;action=grader&amp;userid=29608" xr:uid="{E1F1149A-B001-0647-9BDF-7206AA61A61F}"/>
    <hyperlink ref="A54" r:id="rId49" display="http://ingenierias.ucsm.edu.pe/epregrado2020I/user/view.php?id=11374&amp;course=722" xr:uid="{D033C871-D3F2-0546-A13B-42A2092298EA}"/>
    <hyperlink ref="C54" r:id="rId50" display="http://ingenierias.ucsm.edu.pe/epregrado2020I/mod/assign/view.php?id=7539&amp;rownum=0&amp;action=grader&amp;userid=11374" xr:uid="{00460B7A-4CF2-B748-A3EC-9E35B971AB55}"/>
    <hyperlink ref="A56" r:id="rId51" display="http://ingenierias.ucsm.edu.pe/epregrado2020I/user/view.php?id=26898&amp;course=722" xr:uid="{B872F578-81A8-3D40-96A4-2B1F2417AA4C}"/>
    <hyperlink ref="C56" r:id="rId52" display="http://ingenierias.ucsm.edu.pe/epregrado2020I/mod/assign/view.php?id=7539&amp;rownum=0&amp;action=grader&amp;userid=26898" xr:uid="{5E1CF62A-6B96-604B-8862-D2542E6AD0E1}"/>
    <hyperlink ref="A58" r:id="rId53" display="http://ingenierias.ucsm.edu.pe/epregrado2020I/user/view.php?id=26638&amp;course=722" xr:uid="{2B4B754A-D16D-8B40-9AC1-33A03A7E1A23}"/>
    <hyperlink ref="C58" r:id="rId54" display="http://ingenierias.ucsm.edu.pe/epregrado2020I/mod/assign/view.php?id=7539&amp;rownum=0&amp;action=grader&amp;userid=26638" xr:uid="{E07415D0-D375-7240-B048-03FE610E58E9}"/>
    <hyperlink ref="A60" r:id="rId55" display="http://ingenierias.ucsm.edu.pe/epregrado2020I/user/view.php?id=27264&amp;course=722" xr:uid="{B0DFA96D-CEE3-5A42-979C-1FB6D502270C}"/>
    <hyperlink ref="C60" r:id="rId56" display="http://ingenierias.ucsm.edu.pe/epregrado2020I/mod/assign/view.php?id=7539&amp;rownum=0&amp;action=grader&amp;userid=27264" xr:uid="{21332491-3502-CD4B-BFBA-1F336DF78B8C}"/>
    <hyperlink ref="A62" r:id="rId57" display="http://ingenierias.ucsm.edu.pe/epregrado2020I/user/view.php?id=26731&amp;course=722" xr:uid="{9862E9E0-25E8-0447-A91F-2F23B972AFC3}"/>
    <hyperlink ref="C62" r:id="rId58" display="http://ingenierias.ucsm.edu.pe/epregrado2020I/mod/assign/view.php?id=7539&amp;rownum=0&amp;action=grader&amp;userid=26731" xr:uid="{C380B84B-F4C9-A242-8CD6-C90DCA9BA6A6}"/>
    <hyperlink ref="A64" r:id="rId59" display="http://ingenierias.ucsm.edu.pe/epregrado2020I/user/view.php?id=27739&amp;course=722" xr:uid="{886EA658-39FD-F54B-AB98-3A65EC9D031F}"/>
    <hyperlink ref="C64" r:id="rId60" display="http://ingenierias.ucsm.edu.pe/epregrado2020I/mod/assign/view.php?id=7539&amp;rownum=0&amp;action=grader&amp;userid=27739" xr:uid="{A21D0615-2995-1D43-87DD-1D028DC4AC8E}"/>
    <hyperlink ref="A66" r:id="rId61" display="http://ingenierias.ucsm.edu.pe/epregrado2020I/user/view.php?id=27094&amp;course=722" xr:uid="{768CDDEB-B47C-0A48-AFA4-984113DFC7EC}"/>
    <hyperlink ref="C66" r:id="rId62" display="http://ingenierias.ucsm.edu.pe/epregrado2020I/mod/assign/view.php?id=7539&amp;rownum=0&amp;action=grader&amp;userid=27094" xr:uid="{256E991C-6CAD-F74B-AD14-B9F593352C56}"/>
    <hyperlink ref="A68" r:id="rId63" display="http://ingenierias.ucsm.edu.pe/epregrado2020I/user/view.php?id=27416&amp;course=722" xr:uid="{21920896-13B3-E048-925D-FB35E4E94B13}"/>
    <hyperlink ref="C68" r:id="rId64" display="http://ingenierias.ucsm.edu.pe/epregrado2020I/mod/assign/view.php?id=7539&amp;rownum=0&amp;action=grader&amp;userid=27416" xr:uid="{2CB23CEB-9936-A646-A527-C86642814FE8}"/>
    <hyperlink ref="A70" r:id="rId65" display="http://ingenierias.ucsm.edu.pe/epregrado2020I/user/view.php?id=17868&amp;course=722" xr:uid="{D09E33D4-DCE4-6E4E-8B28-A29031AF1994}"/>
    <hyperlink ref="C70" r:id="rId66" display="http://ingenierias.ucsm.edu.pe/epregrado2020I/mod/assign/view.php?id=7539&amp;rownum=0&amp;action=grader&amp;userid=17868" xr:uid="{FA57A500-DFD5-2B47-97F9-7CB66A163596}"/>
    <hyperlink ref="A72" r:id="rId67" display="http://ingenierias.ucsm.edu.pe/epregrado2020I/user/view.php?id=27427&amp;course=722" xr:uid="{21AAC9A9-C94E-4047-81A4-468E21DF420B}"/>
    <hyperlink ref="C72" r:id="rId68" display="http://ingenierias.ucsm.edu.pe/epregrado2020I/mod/assign/view.php?id=7539&amp;rownum=0&amp;action=grader&amp;userid=27427" xr:uid="{56B07B30-0951-BC49-95C8-D1A5785995E3}"/>
    <hyperlink ref="A74" r:id="rId69" display="http://ingenierias.ucsm.edu.pe/epregrado2020I/user/view.php?id=27301&amp;course=722" xr:uid="{B649C5EC-95AE-E445-A05E-94AA6974C4C2}"/>
    <hyperlink ref="C74" r:id="rId70" display="http://ingenierias.ucsm.edu.pe/epregrado2020I/mod/assign/view.php?id=7539&amp;rownum=0&amp;action=grader&amp;userid=27301" xr:uid="{79896251-BB6C-D640-BB32-5042D38B313C}"/>
    <hyperlink ref="A76" r:id="rId71" display="http://ingenierias.ucsm.edu.pe/epregrado2020I/user/view.php?id=28528&amp;course=722" xr:uid="{847BD211-1118-9445-BABC-BB47A0234D2E}"/>
    <hyperlink ref="C76" r:id="rId72" display="http://ingenierias.ucsm.edu.pe/epregrado2020I/mod/assign/view.php?id=7539&amp;rownum=0&amp;action=grader&amp;userid=28528" xr:uid="{CE3D7820-59B9-0641-892C-DD802149EC76}"/>
    <hyperlink ref="A78" r:id="rId73" display="http://ingenierias.ucsm.edu.pe/epregrado2020I/user/view.php?id=33567&amp;course=722" xr:uid="{E2C03F57-D59D-9141-84A5-4BFEAE955207}"/>
    <hyperlink ref="C78" r:id="rId74" display="http://ingenierias.ucsm.edu.pe/epregrado2020I/mod/assign/view.php?id=7539&amp;rownum=0&amp;action=grader&amp;userid=33567" xr:uid="{714104EF-DACD-964F-A1E9-5AFB4EAEEF78}"/>
    <hyperlink ref="A80" r:id="rId75" display="http://ingenierias.ucsm.edu.pe/epregrado2020I/user/view.php?id=25736&amp;course=722" xr:uid="{8F632B86-38B5-4C43-A01C-76C417A9F80B}"/>
    <hyperlink ref="C80" r:id="rId76" display="http://ingenierias.ucsm.edu.pe/epregrado2020I/mod/assign/view.php?id=7539&amp;rownum=0&amp;action=grader&amp;userid=25736" xr:uid="{98C13AC8-7A06-7C44-84C8-4663EBEA209A}"/>
    <hyperlink ref="A82" r:id="rId77" display="http://ingenierias.ucsm.edu.pe/epregrado2020I/user/view.php?id=28426&amp;course=722" xr:uid="{8114E94F-BFA0-B948-866D-5A0065F4FB4C}"/>
    <hyperlink ref="C82" r:id="rId78" display="http://ingenierias.ucsm.edu.pe/epregrado2020I/mod/assign/view.php?id=7539&amp;rownum=0&amp;action=grader&amp;userid=28426" xr:uid="{F389635E-3054-FD4B-890E-01F614F4A86C}"/>
    <hyperlink ref="A84" r:id="rId79" display="http://ingenierias.ucsm.edu.pe/epregrado2020I/user/view.php?id=29523&amp;course=722" xr:uid="{9F57C7BA-0139-BF48-80C6-03B6D7006B9D}"/>
    <hyperlink ref="C84" r:id="rId80" display="http://ingenierias.ucsm.edu.pe/epregrado2020I/mod/assign/view.php?id=7539&amp;rownum=0&amp;action=grader&amp;userid=29523" xr:uid="{917929B0-84E3-4D43-A72F-D9DEA7CFDAE3}"/>
    <hyperlink ref="A86" r:id="rId81" display="http://ingenierias.ucsm.edu.pe/epregrado2020I/user/view.php?id=26382&amp;course=722" xr:uid="{5873B8BB-2BFA-444F-BCA9-7979469A0142}"/>
    <hyperlink ref="C86" r:id="rId82" display="http://ingenierias.ucsm.edu.pe/epregrado2020I/mod/assign/view.php?id=7539&amp;rownum=0&amp;action=grader&amp;userid=26382" xr:uid="{7794974F-F313-1540-AF75-80FAACA23E4E}"/>
    <hyperlink ref="A88" r:id="rId83" display="http://ingenierias.ucsm.edu.pe/epregrado2020I/user/view.php?id=26829&amp;course=722" xr:uid="{04718D8E-FF62-C840-A3EA-E24E1672335E}"/>
    <hyperlink ref="C88" r:id="rId84" display="http://ingenierias.ucsm.edu.pe/epregrado2020I/mod/assign/view.php?id=7539&amp;rownum=0&amp;action=grader&amp;userid=26829" xr:uid="{0C916D9C-6A0D-9F4A-B1BF-323EB2D4DAA4}"/>
    <hyperlink ref="A90" r:id="rId85" display="http://ingenierias.ucsm.edu.pe/epregrado2020I/user/view.php?id=27462&amp;course=722" xr:uid="{A9CFB172-E018-7943-9690-A6C11C259ED2}"/>
    <hyperlink ref="C90" r:id="rId86" display="http://ingenierias.ucsm.edu.pe/epregrado2020I/mod/assign/view.php?id=7539&amp;rownum=0&amp;action=grader&amp;userid=27462" xr:uid="{A79A926E-1ADE-A246-BFED-B392E251AAB5}"/>
    <hyperlink ref="A92" r:id="rId87" display="http://ingenierias.ucsm.edu.pe/epregrado2020I/user/view.php?id=27581&amp;course=722" xr:uid="{4A94679F-7818-0340-AEA3-D175E492B0BB}"/>
    <hyperlink ref="C92" r:id="rId88" display="http://ingenierias.ucsm.edu.pe/epregrado2020I/mod/assign/view.php?id=7539&amp;rownum=0&amp;action=grader&amp;userid=27581" xr:uid="{DA4978B5-A090-3341-BD85-9E8470A48479}"/>
    <hyperlink ref="A94" r:id="rId89" display="http://ingenierias.ucsm.edu.pe/epregrado2020I/user/view.php?id=27604&amp;course=722" xr:uid="{0AE47186-D8AC-354B-AF77-E03ECB22FF09}"/>
    <hyperlink ref="C94" r:id="rId90" display="http://ingenierias.ucsm.edu.pe/epregrado2020I/mod/assign/view.php?id=7539&amp;rownum=0&amp;action=grader&amp;userid=27604" xr:uid="{6445038D-BB8A-C147-9D7C-05052AE45A59}"/>
    <hyperlink ref="A96" r:id="rId91" display="http://ingenierias.ucsm.edu.pe/epregrado2020I/user/view.php?id=29409&amp;course=722" xr:uid="{5C9A2A74-872C-7046-A456-1C56E19B3CC1}"/>
    <hyperlink ref="C96" r:id="rId92" display="http://ingenierias.ucsm.edu.pe/epregrado2020I/mod/assign/view.php?id=7539&amp;rownum=0&amp;action=grader&amp;userid=29409" xr:uid="{A8D231D7-FF9D-2F49-8E42-2E0B6B77DFB3}"/>
    <hyperlink ref="A98" r:id="rId93" display="http://ingenierias.ucsm.edu.pe/epregrado2020I/user/view.php?id=29469&amp;course=722" xr:uid="{7A997A0A-B865-504B-AC02-C8AA2FF2A09A}"/>
    <hyperlink ref="C98" r:id="rId94" display="http://ingenierias.ucsm.edu.pe/epregrado2020I/mod/assign/view.php?id=7539&amp;rownum=0&amp;action=grader&amp;userid=29469" xr:uid="{A686E1DB-9DEB-0445-ADC9-924493C060E4}"/>
    <hyperlink ref="A100" r:id="rId95" display="http://ingenierias.ucsm.edu.pe/epregrado2020I/user/view.php?id=26222&amp;course=722" xr:uid="{37E3F42B-F284-164A-9CD3-8ADD49FB1BF3}"/>
    <hyperlink ref="C100" r:id="rId96" display="http://ingenierias.ucsm.edu.pe/epregrado2020I/mod/assign/view.php?id=7539&amp;rownum=0&amp;action=grader&amp;userid=26222" xr:uid="{B453DEF1-257E-6A41-BD86-BADD819B95F5}"/>
    <hyperlink ref="A102" r:id="rId97" display="http://ingenierias.ucsm.edu.pe/epregrado2020I/user/view.php?id=26250&amp;course=722" xr:uid="{5C532C87-D726-284C-AA7B-26463603DC37}"/>
    <hyperlink ref="C102" r:id="rId98" display="http://ingenierias.ucsm.edu.pe/epregrado2020I/mod/assign/view.php?id=7539&amp;rownum=0&amp;action=grader&amp;userid=26250" xr:uid="{0D652978-3170-4949-B779-0BE2DAC583E5}"/>
    <hyperlink ref="A104" r:id="rId99" display="http://ingenierias.ucsm.edu.pe/epregrado2020I/user/view.php?id=28238&amp;course=722" xr:uid="{393DDCFD-244F-8C47-A7FE-A08B365C78F8}"/>
    <hyperlink ref="C104" r:id="rId100" display="http://ingenierias.ucsm.edu.pe/epregrado2020I/mod/assign/view.php?id=7539&amp;rownum=0&amp;action=grader&amp;userid=28238" xr:uid="{634D0DCC-DC21-7444-94DE-9D0BB8AA7EEF}"/>
    <hyperlink ref="A106" r:id="rId101" display="http://ingenierias.ucsm.edu.pe/epregrado2020I/user/view.php?id=28561&amp;course=722" xr:uid="{A116818B-A628-B94F-8998-0DA3A5B8E888}"/>
    <hyperlink ref="C106" r:id="rId102" display="http://ingenierias.ucsm.edu.pe/epregrado2020I/mod/assign/view.php?id=7539&amp;rownum=0&amp;action=grader&amp;userid=28561" xr:uid="{2748CD05-7582-C74A-ACC7-E81E1D3E8166}"/>
    <hyperlink ref="A108" r:id="rId103" display="http://ingenierias.ucsm.edu.pe/epregrado2020I/user/view.php?id=26957&amp;course=722" xr:uid="{44A83AAE-920F-1E45-BB44-7DDA10C354A3}"/>
    <hyperlink ref="C108" r:id="rId104" display="http://ingenierias.ucsm.edu.pe/epregrado2020I/mod/assign/view.php?id=7539&amp;rownum=0&amp;action=grader&amp;userid=26957" xr:uid="{EE3DF10E-D53F-F642-858E-65132CC7078B}"/>
    <hyperlink ref="A110" r:id="rId105" display="http://ingenierias.ucsm.edu.pe/epregrado2020I/user/view.php?id=29829&amp;course=722" xr:uid="{0AA88CA8-8587-204D-BC7D-585C0053FBB4}"/>
    <hyperlink ref="C110" r:id="rId106" display="http://ingenierias.ucsm.edu.pe/epregrado2020I/mod/assign/view.php?id=7539&amp;rownum=0&amp;action=grader&amp;userid=29829" xr:uid="{F65A3FD2-5FE2-5E40-A120-A15EBCB12CF5}"/>
    <hyperlink ref="A112" r:id="rId107" display="http://ingenierias.ucsm.edu.pe/epregrado2020I/user/view.php?id=30245&amp;course=722" xr:uid="{48B5925C-F692-DD42-9DE7-CA2FEDBCB562}"/>
    <hyperlink ref="C112" r:id="rId108" display="http://ingenierias.ucsm.edu.pe/epregrado2020I/mod/assign/view.php?id=7539&amp;rownum=0&amp;action=grader&amp;userid=30245" xr:uid="{E8EC84B8-9ADF-D24B-AC29-F1E95E6E7EEA}"/>
    <hyperlink ref="A114" r:id="rId109" display="http://ingenierias.ucsm.edu.pe/epregrado2020I/user/view.php?id=29529&amp;course=722" xr:uid="{0059FA00-AED3-6B49-B967-E26BF6A6FDE5}"/>
    <hyperlink ref="C114" r:id="rId110" display="http://ingenierias.ucsm.edu.pe/epregrado2020I/mod/assign/view.php?id=7539&amp;rownum=0&amp;action=grader&amp;userid=29529" xr:uid="{42FCB115-0919-A241-8170-152FD925AA04}"/>
    <hyperlink ref="A117" r:id="rId111" display="http://ingenierias.ucsm.edu.pe/epregrado2020I/user/view.php?id=26956&amp;course=722" xr:uid="{37E9E737-2C5B-EE4A-819F-1F6029D64CAF}"/>
    <hyperlink ref="C117" r:id="rId112" display="http://ingenierias.ucsm.edu.pe/epregrado2020I/mod/assign/view.php?id=7539&amp;rownum=0&amp;action=grader&amp;userid=26956" xr:uid="{B4F619B7-51B4-5640-80D2-D6F054FF15E9}"/>
    <hyperlink ref="A119" r:id="rId113" display="http://ingenierias.ucsm.edu.pe/epregrado2020I/user/view.php?id=26022&amp;course=722" xr:uid="{06E4D7C3-EEA6-0D42-BC01-B72E7B236C24}"/>
    <hyperlink ref="C119" r:id="rId114" display="http://ingenierias.ucsm.edu.pe/epregrado2020I/mod/assign/view.php?id=7539&amp;rownum=0&amp;action=grader&amp;userid=26022" xr:uid="{D9E30E33-D822-8142-ABE6-E4AC6FAB0A8D}"/>
    <hyperlink ref="A122" r:id="rId115" display="http://ingenierias.ucsm.edu.pe/epregrado2020I/user/view.php?id=30063&amp;course=722" xr:uid="{D644D27B-6BA5-3646-AD0E-94CF8DBF2A85}"/>
    <hyperlink ref="C122" r:id="rId116" display="http://ingenierias.ucsm.edu.pe/epregrado2020I/mod/assign/view.php?id=7539&amp;rownum=0&amp;action=grader&amp;userid=30063" xr:uid="{7027D941-47E5-9E46-BF67-67AB96BA3AA6}"/>
    <hyperlink ref="A124" r:id="rId117" display="http://ingenierias.ucsm.edu.pe/epregrado2020I/user/view.php?id=29048&amp;course=722" xr:uid="{0231533A-38B4-2743-A805-D83E1BD9DF70}"/>
    <hyperlink ref="C124" r:id="rId118" display="http://ingenierias.ucsm.edu.pe/epregrado2020I/mod/assign/view.php?id=7539&amp;rownum=0&amp;action=grader&amp;userid=29048" xr:uid="{BFF78A16-6AFF-754D-9A52-936099DB4E79}"/>
    <hyperlink ref="A127" r:id="rId119" display="http://ingenierias.ucsm.edu.pe/epregrado2020I/user/view.php?id=29085&amp;course=722" xr:uid="{1D51FA7E-313B-4A42-B4C4-4186ECFA6F86}"/>
    <hyperlink ref="C127" r:id="rId120" display="http://ingenierias.ucsm.edu.pe/epregrado2020I/mod/assign/view.php?id=7539&amp;rownum=0&amp;action=grader&amp;userid=29085" xr:uid="{85489AA1-3ABA-FE42-85BB-B5543DE85889}"/>
  </hyperlinks>
  <pageMargins left="0.7" right="0.7" top="0.75" bottom="0.75" header="0.3" footer="0.3"/>
  <drawing r:id="rId12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DB4AC-1286-A845-A67B-AD0908B24E0D}">
  <dimension ref="A1:E202"/>
  <sheetViews>
    <sheetView zoomScale="110" zoomScaleNormal="110" workbookViewId="0">
      <selection activeCell="E202" sqref="E202"/>
    </sheetView>
  </sheetViews>
  <sheetFormatPr baseColWidth="10" defaultRowHeight="15"/>
  <cols>
    <col min="1" max="2" width="33.5" customWidth="1"/>
    <col min="3" max="4" width="22.5" customWidth="1"/>
  </cols>
  <sheetData>
    <row r="1" spans="1:4">
      <c r="A1" s="32" t="s">
        <v>382</v>
      </c>
      <c r="B1" s="33" t="s">
        <v>383</v>
      </c>
      <c r="C1" s="32" t="s">
        <v>252</v>
      </c>
      <c r="D1" s="32">
        <v>20</v>
      </c>
    </row>
    <row r="2" spans="1:4">
      <c r="A2" s="32"/>
      <c r="B2" s="33"/>
      <c r="C2" s="32"/>
      <c r="D2" s="32"/>
    </row>
    <row r="3" spans="1:4">
      <c r="A3" s="32"/>
      <c r="B3" s="33"/>
      <c r="C3" s="32"/>
      <c r="D3" s="32"/>
    </row>
    <row r="4" spans="1:4">
      <c r="A4" s="174" t="s">
        <v>250</v>
      </c>
      <c r="B4" s="173" t="s">
        <v>251</v>
      </c>
      <c r="C4" s="174" t="s">
        <v>252</v>
      </c>
      <c r="D4" s="174">
        <v>20</v>
      </c>
    </row>
    <row r="5" spans="1:4">
      <c r="A5" s="174"/>
      <c r="B5" s="173"/>
      <c r="C5" s="174"/>
      <c r="D5" s="174"/>
    </row>
    <row r="6" spans="1:4">
      <c r="A6" s="174"/>
      <c r="B6" s="173"/>
      <c r="C6" s="174"/>
      <c r="D6" s="174"/>
    </row>
    <row r="7" spans="1:4">
      <c r="A7" s="174" t="s">
        <v>255</v>
      </c>
      <c r="B7" s="173" t="s">
        <v>256</v>
      </c>
      <c r="C7" s="174" t="s">
        <v>252</v>
      </c>
      <c r="D7" s="174">
        <v>20</v>
      </c>
    </row>
    <row r="8" spans="1:4">
      <c r="A8" s="174"/>
      <c r="B8" s="173"/>
      <c r="C8" s="174"/>
      <c r="D8" s="174"/>
    </row>
    <row r="9" spans="1:4">
      <c r="A9" s="174"/>
      <c r="B9" s="173"/>
      <c r="C9" s="174"/>
      <c r="D9" s="174"/>
    </row>
    <row r="10" spans="1:4">
      <c r="A10" s="174" t="s">
        <v>323</v>
      </c>
      <c r="B10" s="173" t="s">
        <v>324</v>
      </c>
      <c r="C10" s="174" t="s">
        <v>252</v>
      </c>
      <c r="D10" s="174">
        <v>20</v>
      </c>
    </row>
    <row r="11" spans="1:4">
      <c r="A11" s="174"/>
      <c r="B11" s="173"/>
      <c r="C11" s="174"/>
      <c r="D11" s="174"/>
    </row>
    <row r="12" spans="1:4">
      <c r="A12" s="174"/>
      <c r="B12" s="173"/>
      <c r="C12" s="174"/>
      <c r="D12" s="174"/>
    </row>
    <row r="13" spans="1:4">
      <c r="A13" s="174" t="s">
        <v>328</v>
      </c>
      <c r="B13" s="173" t="s">
        <v>329</v>
      </c>
      <c r="C13" s="174" t="s">
        <v>252</v>
      </c>
      <c r="D13" s="174">
        <v>20</v>
      </c>
    </row>
    <row r="14" spans="1:4">
      <c r="A14" s="174"/>
      <c r="B14" s="173"/>
      <c r="C14" s="174"/>
      <c r="D14" s="174"/>
    </row>
    <row r="15" spans="1:4">
      <c r="A15" s="174"/>
      <c r="B15" s="173"/>
      <c r="C15" s="174"/>
      <c r="D15" s="174"/>
    </row>
    <row r="16" spans="1:4">
      <c r="A16" s="174" t="s">
        <v>261</v>
      </c>
      <c r="B16" s="173" t="s">
        <v>262</v>
      </c>
      <c r="C16" s="174" t="s">
        <v>252</v>
      </c>
      <c r="D16" s="174">
        <v>20</v>
      </c>
    </row>
    <row r="17" spans="1:4">
      <c r="A17" s="174"/>
      <c r="B17" s="173"/>
      <c r="C17" s="174"/>
      <c r="D17" s="174"/>
    </row>
    <row r="18" spans="1:4">
      <c r="A18" s="174"/>
      <c r="B18" s="173"/>
      <c r="C18" s="174"/>
      <c r="D18" s="174"/>
    </row>
    <row r="19" spans="1:4">
      <c r="A19" s="174"/>
      <c r="B19" s="173"/>
      <c r="C19" s="174"/>
      <c r="D19" s="174"/>
    </row>
    <row r="20" spans="1:4">
      <c r="A20" s="174"/>
      <c r="B20" s="173"/>
      <c r="C20" s="174"/>
      <c r="D20" s="174"/>
    </row>
    <row r="21" spans="1:4">
      <c r="A21" s="174" t="s">
        <v>330</v>
      </c>
      <c r="B21" s="173" t="s">
        <v>331</v>
      </c>
      <c r="C21" s="174" t="s">
        <v>252</v>
      </c>
      <c r="D21" s="174">
        <v>20</v>
      </c>
    </row>
    <row r="22" spans="1:4">
      <c r="A22" s="174"/>
      <c r="B22" s="173"/>
      <c r="C22" s="174"/>
      <c r="D22" s="174"/>
    </row>
    <row r="23" spans="1:4">
      <c r="A23" s="174"/>
      <c r="B23" s="173"/>
      <c r="C23" s="174"/>
      <c r="D23" s="174"/>
    </row>
    <row r="24" spans="1:4">
      <c r="A24" s="174" t="s">
        <v>253</v>
      </c>
      <c r="B24" s="173" t="s">
        <v>254</v>
      </c>
      <c r="C24" s="174" t="s">
        <v>252</v>
      </c>
      <c r="D24" s="174">
        <v>20</v>
      </c>
    </row>
    <row r="25" spans="1:4">
      <c r="A25" s="174"/>
      <c r="B25" s="173"/>
      <c r="C25" s="174"/>
      <c r="D25" s="174"/>
    </row>
    <row r="26" spans="1:4">
      <c r="A26" s="174"/>
      <c r="B26" s="173"/>
      <c r="C26" s="174"/>
      <c r="D26" s="174"/>
    </row>
    <row r="27" spans="1:4">
      <c r="A27" s="174"/>
      <c r="B27" s="173"/>
      <c r="C27" s="174"/>
      <c r="D27" s="174"/>
    </row>
    <row r="28" spans="1:4">
      <c r="A28" s="174"/>
      <c r="B28" s="173"/>
      <c r="C28" s="174"/>
      <c r="D28" s="174"/>
    </row>
    <row r="29" spans="1:4">
      <c r="A29" s="174" t="s">
        <v>259</v>
      </c>
      <c r="B29" s="173" t="s">
        <v>260</v>
      </c>
      <c r="C29" s="174" t="s">
        <v>252</v>
      </c>
      <c r="D29" s="174">
        <v>20</v>
      </c>
    </row>
    <row r="30" spans="1:4">
      <c r="A30" s="174"/>
      <c r="B30" s="173"/>
      <c r="C30" s="174"/>
      <c r="D30" s="174"/>
    </row>
    <row r="31" spans="1:4">
      <c r="A31" s="174"/>
      <c r="B31" s="173"/>
      <c r="C31" s="174"/>
      <c r="D31" s="174"/>
    </row>
    <row r="32" spans="1:4">
      <c r="A32" s="174" t="s">
        <v>257</v>
      </c>
      <c r="B32" s="173" t="s">
        <v>258</v>
      </c>
      <c r="C32" s="174" t="s">
        <v>252</v>
      </c>
      <c r="D32" s="174">
        <v>20</v>
      </c>
    </row>
    <row r="33" spans="1:4">
      <c r="A33" s="174"/>
      <c r="B33" s="173"/>
      <c r="C33" s="174"/>
      <c r="D33" s="174"/>
    </row>
    <row r="34" spans="1:4">
      <c r="A34" s="174"/>
      <c r="B34" s="173"/>
      <c r="C34" s="174"/>
      <c r="D34" s="174"/>
    </row>
    <row r="35" spans="1:4">
      <c r="A35" s="174" t="s">
        <v>332</v>
      </c>
      <c r="B35" s="173" t="s">
        <v>333</v>
      </c>
      <c r="C35" s="174" t="s">
        <v>252</v>
      </c>
      <c r="D35" s="174">
        <v>20</v>
      </c>
    </row>
    <row r="36" spans="1:4">
      <c r="A36" s="174"/>
      <c r="B36" s="173"/>
      <c r="C36" s="174"/>
      <c r="D36" s="174"/>
    </row>
    <row r="37" spans="1:4">
      <c r="A37" s="174"/>
      <c r="B37" s="173"/>
      <c r="C37" s="174"/>
      <c r="D37" s="174"/>
    </row>
    <row r="38" spans="1:4">
      <c r="A38" s="174" t="s">
        <v>359</v>
      </c>
      <c r="B38" s="173" t="s">
        <v>360</v>
      </c>
      <c r="C38" s="174" t="s">
        <v>252</v>
      </c>
      <c r="D38" s="174">
        <v>20</v>
      </c>
    </row>
    <row r="39" spans="1:4">
      <c r="A39" s="174"/>
      <c r="B39" s="173"/>
      <c r="C39" s="174"/>
      <c r="D39" s="174"/>
    </row>
    <row r="40" spans="1:4">
      <c r="A40" s="174"/>
      <c r="B40" s="173"/>
      <c r="C40" s="174"/>
      <c r="D40" s="174"/>
    </row>
    <row r="41" spans="1:4">
      <c r="A41" s="174"/>
      <c r="B41" s="173"/>
      <c r="C41" s="174"/>
      <c r="D41" s="174"/>
    </row>
    <row r="42" spans="1:4">
      <c r="A42" s="174"/>
      <c r="B42" s="173"/>
      <c r="C42" s="174"/>
      <c r="D42" s="174"/>
    </row>
    <row r="43" spans="1:4">
      <c r="A43" s="174" t="s">
        <v>391</v>
      </c>
      <c r="B43" s="173" t="s">
        <v>392</v>
      </c>
      <c r="C43" s="174" t="s">
        <v>252</v>
      </c>
      <c r="D43" s="174">
        <v>20</v>
      </c>
    </row>
    <row r="44" spans="1:4">
      <c r="A44" s="174"/>
      <c r="B44" s="173"/>
      <c r="C44" s="174"/>
      <c r="D44" s="174"/>
    </row>
    <row r="45" spans="1:4">
      <c r="A45" s="174"/>
      <c r="B45" s="173"/>
      <c r="C45" s="174"/>
      <c r="D45" s="174"/>
    </row>
    <row r="46" spans="1:4">
      <c r="A46" s="174" t="s">
        <v>267</v>
      </c>
      <c r="B46" s="173" t="s">
        <v>268</v>
      </c>
      <c r="C46" s="174" t="s">
        <v>252</v>
      </c>
      <c r="D46" s="174">
        <v>20</v>
      </c>
    </row>
    <row r="47" spans="1:4">
      <c r="A47" s="174"/>
      <c r="B47" s="173"/>
      <c r="C47" s="174"/>
      <c r="D47" s="174"/>
    </row>
    <row r="48" spans="1:4">
      <c r="A48" s="174"/>
      <c r="B48" s="173"/>
      <c r="C48" s="174"/>
      <c r="D48" s="174"/>
    </row>
    <row r="49" spans="1:5">
      <c r="A49" s="174" t="s">
        <v>397</v>
      </c>
      <c r="B49" s="173" t="s">
        <v>398</v>
      </c>
      <c r="C49" s="174" t="s">
        <v>252</v>
      </c>
      <c r="D49" s="174">
        <v>20</v>
      </c>
    </row>
    <row r="50" spans="1:5">
      <c r="A50" s="174"/>
      <c r="B50" s="173"/>
      <c r="C50" s="174"/>
      <c r="D50" s="174"/>
    </row>
    <row r="51" spans="1:5">
      <c r="A51" s="174"/>
      <c r="B51" s="173"/>
      <c r="C51" s="174"/>
      <c r="D51" s="174"/>
    </row>
    <row r="52" spans="1:5">
      <c r="A52" s="174" t="s">
        <v>309</v>
      </c>
      <c r="B52" s="173" t="s">
        <v>310</v>
      </c>
      <c r="C52" s="174" t="s">
        <v>252</v>
      </c>
      <c r="D52" s="174">
        <v>20</v>
      </c>
    </row>
    <row r="53" spans="1:5">
      <c r="A53" s="174"/>
      <c r="B53" s="173"/>
      <c r="C53" s="174"/>
      <c r="D53" s="174"/>
    </row>
    <row r="54" spans="1:5">
      <c r="A54" s="174"/>
      <c r="B54" s="173"/>
      <c r="C54" s="174"/>
      <c r="D54" s="174"/>
    </row>
    <row r="55" spans="1:5">
      <c r="A55" s="174"/>
      <c r="B55" s="173"/>
      <c r="C55" s="174"/>
      <c r="D55" s="174"/>
    </row>
    <row r="56" spans="1:5">
      <c r="A56" s="174"/>
      <c r="B56" s="173"/>
      <c r="C56" s="174"/>
      <c r="D56" s="174"/>
    </row>
    <row r="57" spans="1:5">
      <c r="A57" s="174" t="s">
        <v>362</v>
      </c>
      <c r="B57" s="173" t="s">
        <v>363</v>
      </c>
      <c r="C57" s="174" t="s">
        <v>252</v>
      </c>
      <c r="D57" s="174">
        <v>20</v>
      </c>
    </row>
    <row r="58" spans="1:5">
      <c r="A58" s="174"/>
      <c r="B58" s="173"/>
      <c r="C58" s="174"/>
      <c r="D58" s="174"/>
    </row>
    <row r="59" spans="1:5">
      <c r="A59" s="174"/>
      <c r="B59" s="173"/>
      <c r="C59" s="174"/>
      <c r="D59" s="174"/>
    </row>
    <row r="60" spans="1:5">
      <c r="A60" s="174" t="s">
        <v>387</v>
      </c>
      <c r="B60" s="173" t="s">
        <v>388</v>
      </c>
      <c r="C60" s="174" t="s">
        <v>252</v>
      </c>
      <c r="D60" s="174">
        <v>20</v>
      </c>
    </row>
    <row r="61" spans="1:5">
      <c r="A61" s="174"/>
      <c r="B61" s="173"/>
      <c r="C61" s="174"/>
      <c r="D61" s="174"/>
    </row>
    <row r="62" spans="1:5">
      <c r="A62" s="174"/>
      <c r="B62" s="173"/>
      <c r="C62" s="174"/>
      <c r="D62" s="174"/>
      <c r="E62" s="35" t="s">
        <v>410</v>
      </c>
    </row>
    <row r="63" spans="1:5">
      <c r="A63" s="174" t="s">
        <v>374</v>
      </c>
      <c r="B63" s="173" t="s">
        <v>375</v>
      </c>
      <c r="C63" s="174" t="s">
        <v>252</v>
      </c>
      <c r="D63" s="174">
        <v>20</v>
      </c>
    </row>
    <row r="64" spans="1:5">
      <c r="A64" s="174"/>
      <c r="B64" s="173"/>
      <c r="C64" s="174"/>
      <c r="D64" s="174"/>
    </row>
    <row r="65" spans="1:5">
      <c r="A65" s="174"/>
      <c r="B65" s="173"/>
      <c r="C65" s="174"/>
      <c r="D65" s="174"/>
    </row>
    <row r="66" spans="1:5">
      <c r="A66" s="174" t="s">
        <v>317</v>
      </c>
      <c r="B66" s="173" t="s">
        <v>318</v>
      </c>
      <c r="C66" s="174" t="s">
        <v>252</v>
      </c>
      <c r="D66" s="174">
        <v>20</v>
      </c>
    </row>
    <row r="67" spans="1:5">
      <c r="A67" s="174"/>
      <c r="B67" s="173"/>
      <c r="C67" s="174"/>
      <c r="D67" s="174"/>
    </row>
    <row r="68" spans="1:5">
      <c r="A68" s="174"/>
      <c r="B68" s="173"/>
      <c r="C68" s="174"/>
      <c r="D68" s="174"/>
    </row>
    <row r="69" spans="1:5">
      <c r="A69" s="174" t="s">
        <v>369</v>
      </c>
      <c r="B69" s="173" t="s">
        <v>370</v>
      </c>
      <c r="C69" s="174" t="s">
        <v>252</v>
      </c>
      <c r="D69" s="174">
        <v>20</v>
      </c>
    </row>
    <row r="70" spans="1:5">
      <c r="A70" s="174"/>
      <c r="B70" s="173"/>
      <c r="C70" s="174"/>
      <c r="D70" s="174"/>
    </row>
    <row r="71" spans="1:5">
      <c r="A71" s="174"/>
      <c r="B71" s="173"/>
      <c r="C71" s="174"/>
      <c r="D71" s="174"/>
      <c r="E71" s="35" t="s">
        <v>411</v>
      </c>
    </row>
    <row r="72" spans="1:5">
      <c r="A72" s="174" t="s">
        <v>315</v>
      </c>
      <c r="B72" s="173" t="s">
        <v>316</v>
      </c>
      <c r="C72" s="174" t="s">
        <v>252</v>
      </c>
      <c r="D72" s="174">
        <v>20</v>
      </c>
    </row>
    <row r="73" spans="1:5">
      <c r="A73" s="174"/>
      <c r="B73" s="173"/>
      <c r="C73" s="174"/>
      <c r="D73" s="174"/>
    </row>
    <row r="74" spans="1:5">
      <c r="A74" s="174"/>
      <c r="B74" s="173"/>
      <c r="C74" s="174"/>
      <c r="D74" s="174"/>
    </row>
    <row r="75" spans="1:5">
      <c r="A75" s="174" t="s">
        <v>357</v>
      </c>
      <c r="B75" s="173" t="s">
        <v>358</v>
      </c>
      <c r="C75" s="174" t="s">
        <v>252</v>
      </c>
      <c r="D75" s="174">
        <v>20</v>
      </c>
    </row>
    <row r="76" spans="1:5">
      <c r="A76" s="174"/>
      <c r="B76" s="173"/>
      <c r="C76" s="174"/>
      <c r="D76" s="174"/>
    </row>
    <row r="77" spans="1:5">
      <c r="A77" s="174"/>
      <c r="B77" s="173"/>
      <c r="C77" s="174"/>
      <c r="D77" s="174"/>
      <c r="E77" s="35" t="s">
        <v>411</v>
      </c>
    </row>
    <row r="78" spans="1:5">
      <c r="A78" s="174" t="s">
        <v>313</v>
      </c>
      <c r="B78" s="173" t="s">
        <v>314</v>
      </c>
      <c r="C78" s="174" t="s">
        <v>252</v>
      </c>
      <c r="D78" s="174">
        <v>20</v>
      </c>
    </row>
    <row r="79" spans="1:5">
      <c r="A79" s="174"/>
      <c r="B79" s="173"/>
      <c r="C79" s="174"/>
      <c r="D79" s="174"/>
    </row>
    <row r="80" spans="1:5">
      <c r="A80" s="174"/>
      <c r="B80" s="173"/>
      <c r="C80" s="174"/>
      <c r="D80" s="174"/>
    </row>
    <row r="81" spans="1:5">
      <c r="A81" s="174" t="s">
        <v>311</v>
      </c>
      <c r="B81" s="173" t="s">
        <v>312</v>
      </c>
      <c r="C81" s="174" t="s">
        <v>252</v>
      </c>
      <c r="D81" s="174">
        <v>20</v>
      </c>
    </row>
    <row r="82" spans="1:5">
      <c r="A82" s="174"/>
      <c r="B82" s="173"/>
      <c r="C82" s="174"/>
      <c r="D82" s="174"/>
    </row>
    <row r="83" spans="1:5">
      <c r="A83" s="174"/>
      <c r="B83" s="173"/>
      <c r="C83" s="174"/>
      <c r="D83" s="174"/>
    </row>
    <row r="84" spans="1:5">
      <c r="A84" s="174" t="s">
        <v>319</v>
      </c>
      <c r="B84" s="173" t="s">
        <v>320</v>
      </c>
      <c r="C84" s="174" t="s">
        <v>252</v>
      </c>
      <c r="D84" s="174">
        <v>20</v>
      </c>
    </row>
    <row r="85" spans="1:5">
      <c r="A85" s="174"/>
      <c r="B85" s="173"/>
      <c r="C85" s="174"/>
      <c r="D85" s="174"/>
    </row>
    <row r="86" spans="1:5">
      <c r="A86" s="174"/>
      <c r="B86" s="173"/>
      <c r="C86" s="174"/>
      <c r="D86" s="174"/>
    </row>
    <row r="87" spans="1:5">
      <c r="A87" s="174" t="s">
        <v>348</v>
      </c>
      <c r="B87" s="173" t="s">
        <v>349</v>
      </c>
      <c r="C87" s="174" t="s">
        <v>252</v>
      </c>
      <c r="D87" s="174">
        <v>20</v>
      </c>
    </row>
    <row r="88" spans="1:5">
      <c r="A88" s="174"/>
      <c r="B88" s="173"/>
      <c r="C88" s="174"/>
      <c r="D88" s="174"/>
    </row>
    <row r="89" spans="1:5">
      <c r="A89" s="174"/>
      <c r="B89" s="173"/>
      <c r="C89" s="174"/>
      <c r="D89" s="174"/>
    </row>
    <row r="90" spans="1:5">
      <c r="A90" s="174" t="s">
        <v>321</v>
      </c>
      <c r="B90" s="173" t="s">
        <v>322</v>
      </c>
      <c r="C90" s="174" t="s">
        <v>252</v>
      </c>
      <c r="D90" s="174">
        <v>20</v>
      </c>
    </row>
    <row r="91" spans="1:5">
      <c r="A91" s="174"/>
      <c r="B91" s="173"/>
      <c r="C91" s="174"/>
      <c r="D91" s="174"/>
    </row>
    <row r="92" spans="1:5">
      <c r="A92" s="174"/>
      <c r="B92" s="173"/>
      <c r="C92" s="174"/>
      <c r="D92" s="174"/>
    </row>
    <row r="93" spans="1:5">
      <c r="A93" s="174" t="s">
        <v>403</v>
      </c>
      <c r="B93" s="173" t="s">
        <v>404</v>
      </c>
      <c r="C93" s="174" t="s">
        <v>252</v>
      </c>
      <c r="D93" s="174">
        <v>20</v>
      </c>
    </row>
    <row r="94" spans="1:5">
      <c r="A94" s="174"/>
      <c r="B94" s="173"/>
      <c r="C94" s="174"/>
      <c r="D94" s="174"/>
      <c r="E94" s="35" t="s">
        <v>411</v>
      </c>
    </row>
    <row r="95" spans="1:5">
      <c r="A95" s="174" t="s">
        <v>283</v>
      </c>
      <c r="B95" s="173" t="s">
        <v>284</v>
      </c>
      <c r="C95" s="174" t="s">
        <v>252</v>
      </c>
      <c r="D95" s="174">
        <v>20</v>
      </c>
    </row>
    <row r="96" spans="1:5">
      <c r="A96" s="174"/>
      <c r="B96" s="173"/>
      <c r="C96" s="174"/>
      <c r="D96" s="174"/>
    </row>
    <row r="97" spans="1:4">
      <c r="A97" s="174"/>
      <c r="B97" s="173"/>
      <c r="C97" s="174"/>
      <c r="D97" s="174"/>
    </row>
    <row r="98" spans="1:4">
      <c r="A98" s="174" t="s">
        <v>281</v>
      </c>
      <c r="B98" s="173" t="s">
        <v>282</v>
      </c>
      <c r="C98" s="174" t="s">
        <v>252</v>
      </c>
      <c r="D98" s="174">
        <v>20</v>
      </c>
    </row>
    <row r="99" spans="1:4">
      <c r="A99" s="174"/>
      <c r="B99" s="173"/>
      <c r="C99" s="174"/>
      <c r="D99" s="174"/>
    </row>
    <row r="100" spans="1:4">
      <c r="A100" s="174"/>
      <c r="B100" s="173"/>
      <c r="C100" s="174"/>
      <c r="D100" s="174"/>
    </row>
    <row r="101" spans="1:4">
      <c r="A101" s="174" t="s">
        <v>334</v>
      </c>
      <c r="B101" s="173" t="s">
        <v>335</v>
      </c>
      <c r="C101" s="174" t="s">
        <v>252</v>
      </c>
      <c r="D101" s="174">
        <v>20</v>
      </c>
    </row>
    <row r="102" spans="1:4">
      <c r="A102" s="174"/>
      <c r="B102" s="173"/>
      <c r="C102" s="174"/>
      <c r="D102" s="174"/>
    </row>
    <row r="103" spans="1:4">
      <c r="A103" s="174"/>
      <c r="B103" s="173"/>
      <c r="C103" s="174"/>
      <c r="D103" s="174"/>
    </row>
    <row r="104" spans="1:4">
      <c r="A104" s="174" t="s">
        <v>389</v>
      </c>
      <c r="B104" s="173" t="s">
        <v>390</v>
      </c>
      <c r="C104" s="174" t="s">
        <v>252</v>
      </c>
      <c r="D104" s="174">
        <v>20</v>
      </c>
    </row>
    <row r="105" spans="1:4">
      <c r="A105" s="174"/>
      <c r="B105" s="173"/>
      <c r="C105" s="174"/>
      <c r="D105" s="174"/>
    </row>
    <row r="106" spans="1:4">
      <c r="A106" s="174"/>
      <c r="B106" s="173"/>
      <c r="C106" s="174"/>
      <c r="D106" s="174"/>
    </row>
    <row r="107" spans="1:4">
      <c r="A107" s="174" t="s">
        <v>338</v>
      </c>
      <c r="B107" s="173" t="s">
        <v>339</v>
      </c>
      <c r="C107" s="174" t="s">
        <v>252</v>
      </c>
      <c r="D107" s="174">
        <v>20</v>
      </c>
    </row>
    <row r="108" spans="1:4">
      <c r="A108" s="174"/>
      <c r="B108" s="173"/>
      <c r="C108" s="174"/>
      <c r="D108" s="174"/>
    </row>
    <row r="109" spans="1:4">
      <c r="A109" s="174"/>
      <c r="B109" s="173"/>
      <c r="C109" s="174"/>
      <c r="D109" s="174"/>
    </row>
    <row r="110" spans="1:4">
      <c r="A110" s="174" t="s">
        <v>340</v>
      </c>
      <c r="B110" s="173" t="s">
        <v>341</v>
      </c>
      <c r="C110" s="174" t="s">
        <v>252</v>
      </c>
      <c r="D110" s="174">
        <v>20</v>
      </c>
    </row>
    <row r="111" spans="1:4">
      <c r="A111" s="174"/>
      <c r="B111" s="173"/>
      <c r="C111" s="174"/>
      <c r="D111" s="174"/>
    </row>
    <row r="112" spans="1:4">
      <c r="A112" s="174"/>
      <c r="B112" s="173"/>
      <c r="C112" s="174"/>
      <c r="D112" s="174"/>
    </row>
    <row r="113" spans="1:4">
      <c r="A113" s="174" t="s">
        <v>367</v>
      </c>
      <c r="B113" s="173" t="s">
        <v>368</v>
      </c>
      <c r="C113" s="174" t="s">
        <v>252</v>
      </c>
      <c r="D113" s="174">
        <v>20</v>
      </c>
    </row>
    <row r="114" spans="1:4">
      <c r="A114" s="174"/>
      <c r="B114" s="173"/>
      <c r="C114" s="174"/>
      <c r="D114" s="174"/>
    </row>
    <row r="115" spans="1:4">
      <c r="A115" s="174"/>
      <c r="B115" s="173"/>
      <c r="C115" s="174"/>
      <c r="D115" s="174"/>
    </row>
    <row r="116" spans="1:4">
      <c r="A116" s="174" t="s">
        <v>263</v>
      </c>
      <c r="B116" s="173" t="s">
        <v>264</v>
      </c>
      <c r="C116" s="174" t="s">
        <v>252</v>
      </c>
      <c r="D116" s="174">
        <v>20</v>
      </c>
    </row>
    <row r="117" spans="1:4">
      <c r="A117" s="174"/>
      <c r="B117" s="173"/>
      <c r="C117" s="174"/>
      <c r="D117" s="174"/>
    </row>
    <row r="118" spans="1:4">
      <c r="A118" s="174"/>
      <c r="B118" s="173"/>
      <c r="C118" s="174"/>
      <c r="D118" s="174"/>
    </row>
    <row r="119" spans="1:4">
      <c r="A119" s="174" t="s">
        <v>269</v>
      </c>
      <c r="B119" s="173" t="s">
        <v>270</v>
      </c>
      <c r="C119" s="174" t="s">
        <v>252</v>
      </c>
      <c r="D119" s="174">
        <v>20</v>
      </c>
    </row>
    <row r="120" spans="1:4">
      <c r="A120" s="174"/>
      <c r="B120" s="173"/>
      <c r="C120" s="174"/>
      <c r="D120" s="174"/>
    </row>
    <row r="121" spans="1:4">
      <c r="A121" s="174"/>
      <c r="B121" s="173"/>
      <c r="C121" s="174"/>
      <c r="D121" s="174"/>
    </row>
    <row r="122" spans="1:4">
      <c r="A122" s="174" t="s">
        <v>355</v>
      </c>
      <c r="B122" s="173" t="s">
        <v>356</v>
      </c>
      <c r="C122" s="174" t="s">
        <v>252</v>
      </c>
      <c r="D122" s="174">
        <v>20</v>
      </c>
    </row>
    <row r="123" spans="1:4">
      <c r="A123" s="174"/>
      <c r="B123" s="173"/>
      <c r="C123" s="174"/>
      <c r="D123" s="174"/>
    </row>
    <row r="124" spans="1:4">
      <c r="A124" s="174"/>
      <c r="B124" s="173"/>
      <c r="C124" s="174"/>
      <c r="D124" s="174"/>
    </row>
    <row r="125" spans="1:4">
      <c r="A125" s="174" t="s">
        <v>275</v>
      </c>
      <c r="B125" s="173" t="s">
        <v>276</v>
      </c>
      <c r="C125" s="174" t="s">
        <v>252</v>
      </c>
      <c r="D125" s="174">
        <v>20</v>
      </c>
    </row>
    <row r="126" spans="1:4">
      <c r="A126" s="174"/>
      <c r="B126" s="173"/>
      <c r="C126" s="174"/>
      <c r="D126" s="174"/>
    </row>
    <row r="127" spans="1:4">
      <c r="A127" s="174"/>
      <c r="B127" s="173"/>
      <c r="C127" s="174"/>
      <c r="D127" s="174"/>
    </row>
    <row r="128" spans="1:4">
      <c r="A128" s="174" t="s">
        <v>376</v>
      </c>
      <c r="B128" s="173" t="s">
        <v>377</v>
      </c>
      <c r="C128" s="174" t="s">
        <v>252</v>
      </c>
      <c r="D128" s="174">
        <v>20</v>
      </c>
    </row>
    <row r="129" spans="1:5">
      <c r="A129" s="174"/>
      <c r="B129" s="173"/>
      <c r="C129" s="174"/>
      <c r="D129" s="174"/>
    </row>
    <row r="130" spans="1:5">
      <c r="A130" s="174"/>
      <c r="B130" s="173"/>
      <c r="C130" s="174"/>
      <c r="D130" s="174"/>
    </row>
    <row r="131" spans="1:5">
      <c r="A131" s="174" t="s">
        <v>399</v>
      </c>
      <c r="B131" s="173" t="s">
        <v>400</v>
      </c>
      <c r="C131" s="174" t="s">
        <v>252</v>
      </c>
      <c r="D131" s="174">
        <v>20</v>
      </c>
    </row>
    <row r="132" spans="1:5">
      <c r="A132" s="174"/>
      <c r="B132" s="173"/>
      <c r="C132" s="174"/>
      <c r="D132" s="174"/>
    </row>
    <row r="133" spans="1:5">
      <c r="A133" s="174"/>
      <c r="B133" s="173"/>
      <c r="C133" s="174"/>
      <c r="D133" s="174"/>
    </row>
    <row r="134" spans="1:5">
      <c r="A134" s="174" t="s">
        <v>273</v>
      </c>
      <c r="B134" s="173" t="s">
        <v>274</v>
      </c>
      <c r="C134" s="174" t="s">
        <v>252</v>
      </c>
      <c r="D134" s="174">
        <v>20</v>
      </c>
    </row>
    <row r="135" spans="1:5">
      <c r="A135" s="174"/>
      <c r="B135" s="173"/>
      <c r="C135" s="174"/>
      <c r="D135" s="174"/>
    </row>
    <row r="136" spans="1:5">
      <c r="A136" s="174"/>
      <c r="B136" s="173"/>
      <c r="C136" s="174"/>
      <c r="D136" s="174"/>
      <c r="E136" s="35" t="s">
        <v>411</v>
      </c>
    </row>
    <row r="137" spans="1:5">
      <c r="A137" s="174" t="s">
        <v>336</v>
      </c>
      <c r="B137" s="173" t="s">
        <v>337</v>
      </c>
      <c r="C137" s="174" t="s">
        <v>252</v>
      </c>
      <c r="D137" s="174">
        <v>20</v>
      </c>
    </row>
    <row r="138" spans="1:5">
      <c r="A138" s="174"/>
      <c r="B138" s="173"/>
      <c r="C138" s="174"/>
      <c r="D138" s="174"/>
    </row>
    <row r="139" spans="1:5">
      <c r="A139" s="174"/>
      <c r="B139" s="173"/>
      <c r="C139" s="174"/>
      <c r="D139" s="174"/>
    </row>
    <row r="140" spans="1:5">
      <c r="A140" s="174" t="s">
        <v>271</v>
      </c>
      <c r="B140" s="173" t="s">
        <v>272</v>
      </c>
      <c r="C140" s="174" t="s">
        <v>252</v>
      </c>
      <c r="D140" s="174">
        <v>20</v>
      </c>
    </row>
    <row r="141" spans="1:5">
      <c r="A141" s="174"/>
      <c r="B141" s="173"/>
      <c r="C141" s="174"/>
      <c r="D141" s="174"/>
    </row>
    <row r="142" spans="1:5">
      <c r="A142" s="174"/>
      <c r="B142" s="173"/>
      <c r="C142" s="174"/>
      <c r="D142" s="174"/>
    </row>
    <row r="143" spans="1:5">
      <c r="A143" s="174" t="s">
        <v>277</v>
      </c>
      <c r="B143" s="173" t="s">
        <v>278</v>
      </c>
      <c r="C143" s="174" t="s">
        <v>252</v>
      </c>
      <c r="D143" s="174">
        <v>20</v>
      </c>
    </row>
    <row r="144" spans="1:5">
      <c r="A144" s="174"/>
      <c r="B144" s="173"/>
      <c r="C144" s="174"/>
      <c r="D144" s="174"/>
    </row>
    <row r="145" spans="1:4">
      <c r="A145" s="174"/>
      <c r="B145" s="173"/>
      <c r="C145" s="174"/>
      <c r="D145" s="174"/>
    </row>
    <row r="146" spans="1:4">
      <c r="A146" s="174" t="s">
        <v>265</v>
      </c>
      <c r="B146" s="173" t="s">
        <v>266</v>
      </c>
      <c r="C146" s="174" t="s">
        <v>252</v>
      </c>
      <c r="D146" s="174">
        <v>20</v>
      </c>
    </row>
    <row r="147" spans="1:4">
      <c r="A147" s="174"/>
      <c r="B147" s="173"/>
      <c r="C147" s="174"/>
      <c r="D147" s="174"/>
    </row>
    <row r="148" spans="1:4">
      <c r="A148" s="174"/>
      <c r="B148" s="173"/>
      <c r="C148" s="174"/>
      <c r="D148" s="174"/>
    </row>
    <row r="149" spans="1:4">
      <c r="A149" s="174" t="s">
        <v>303</v>
      </c>
      <c r="B149" s="173" t="s">
        <v>304</v>
      </c>
      <c r="C149" s="174" t="s">
        <v>252</v>
      </c>
      <c r="D149" s="174">
        <v>20</v>
      </c>
    </row>
    <row r="150" spans="1:4">
      <c r="A150" s="174"/>
      <c r="B150" s="173"/>
      <c r="C150" s="174"/>
      <c r="D150" s="174"/>
    </row>
    <row r="151" spans="1:4">
      <c r="A151" s="174"/>
      <c r="B151" s="173"/>
      <c r="C151" s="174"/>
      <c r="D151" s="174"/>
    </row>
    <row r="152" spans="1:4">
      <c r="A152" s="174" t="s">
        <v>287</v>
      </c>
      <c r="B152" s="173" t="s">
        <v>288</v>
      </c>
      <c r="C152" s="174" t="s">
        <v>252</v>
      </c>
      <c r="D152" s="174">
        <v>20</v>
      </c>
    </row>
    <row r="153" spans="1:4">
      <c r="A153" s="174"/>
      <c r="B153" s="173"/>
      <c r="C153" s="174"/>
      <c r="D153" s="174"/>
    </row>
    <row r="154" spans="1:4">
      <c r="A154" s="174"/>
      <c r="B154" s="173"/>
      <c r="C154" s="174"/>
      <c r="D154" s="174"/>
    </row>
    <row r="155" spans="1:4">
      <c r="A155" s="174" t="s">
        <v>393</v>
      </c>
      <c r="B155" s="173" t="s">
        <v>394</v>
      </c>
      <c r="C155" s="174" t="s">
        <v>252</v>
      </c>
      <c r="D155" s="174">
        <v>20</v>
      </c>
    </row>
    <row r="156" spans="1:4">
      <c r="A156" s="174"/>
      <c r="B156" s="173"/>
      <c r="C156" s="174"/>
      <c r="D156" s="174"/>
    </row>
    <row r="157" spans="1:4">
      <c r="A157" s="174"/>
      <c r="B157" s="173"/>
      <c r="C157" s="174"/>
      <c r="D157" s="174"/>
    </row>
    <row r="158" spans="1:4">
      <c r="A158" s="174" t="s">
        <v>401</v>
      </c>
      <c r="B158" s="173" t="s">
        <v>402</v>
      </c>
      <c r="C158" s="174" t="s">
        <v>252</v>
      </c>
      <c r="D158" s="174">
        <v>20</v>
      </c>
    </row>
    <row r="159" spans="1:4">
      <c r="A159" s="174"/>
      <c r="B159" s="173"/>
      <c r="C159" s="174"/>
      <c r="D159" s="174"/>
    </row>
    <row r="160" spans="1:4">
      <c r="A160" s="174"/>
      <c r="B160" s="173"/>
      <c r="C160" s="174"/>
      <c r="D160" s="174"/>
    </row>
    <row r="161" spans="1:4">
      <c r="A161" s="174" t="s">
        <v>301</v>
      </c>
      <c r="B161" s="173" t="s">
        <v>302</v>
      </c>
      <c r="C161" s="174" t="s">
        <v>252</v>
      </c>
      <c r="D161" s="174">
        <v>20</v>
      </c>
    </row>
    <row r="162" spans="1:4">
      <c r="A162" s="174"/>
      <c r="B162" s="173"/>
      <c r="C162" s="174"/>
      <c r="D162" s="174"/>
    </row>
    <row r="163" spans="1:4">
      <c r="A163" s="174"/>
      <c r="B163" s="173"/>
      <c r="C163" s="174"/>
      <c r="D163" s="174"/>
    </row>
    <row r="164" spans="1:4">
      <c r="A164" s="174" t="s">
        <v>291</v>
      </c>
      <c r="B164" s="173" t="s">
        <v>292</v>
      </c>
      <c r="C164" s="174" t="s">
        <v>252</v>
      </c>
      <c r="D164" s="174">
        <v>20</v>
      </c>
    </row>
    <row r="165" spans="1:4">
      <c r="A165" s="174"/>
      <c r="B165" s="173"/>
      <c r="C165" s="174"/>
      <c r="D165" s="174"/>
    </row>
    <row r="166" spans="1:4">
      <c r="A166" s="174"/>
      <c r="B166" s="173"/>
      <c r="C166" s="174"/>
      <c r="D166" s="174"/>
    </row>
    <row r="167" spans="1:4">
      <c r="A167" s="174" t="s">
        <v>297</v>
      </c>
      <c r="B167" s="173" t="s">
        <v>298</v>
      </c>
      <c r="C167" s="174" t="s">
        <v>252</v>
      </c>
      <c r="D167" s="174">
        <v>20</v>
      </c>
    </row>
    <row r="168" spans="1:4">
      <c r="A168" s="174"/>
      <c r="B168" s="173"/>
      <c r="C168" s="174"/>
      <c r="D168" s="174"/>
    </row>
    <row r="169" spans="1:4">
      <c r="A169" s="174"/>
      <c r="B169" s="173"/>
      <c r="C169" s="174"/>
      <c r="D169" s="174"/>
    </row>
    <row r="170" spans="1:4">
      <c r="A170" s="174" t="s">
        <v>344</v>
      </c>
      <c r="B170" s="173" t="s">
        <v>345</v>
      </c>
      <c r="C170" s="174" t="s">
        <v>252</v>
      </c>
      <c r="D170" s="174">
        <v>20</v>
      </c>
    </row>
    <row r="171" spans="1:4">
      <c r="A171" s="174"/>
      <c r="B171" s="173"/>
      <c r="C171" s="174"/>
      <c r="D171" s="174"/>
    </row>
    <row r="172" spans="1:4">
      <c r="A172" s="174"/>
      <c r="B172" s="173"/>
      <c r="C172" s="174"/>
      <c r="D172" s="174"/>
    </row>
    <row r="173" spans="1:4">
      <c r="A173" s="174" t="s">
        <v>285</v>
      </c>
      <c r="B173" s="173" t="s">
        <v>286</v>
      </c>
      <c r="C173" s="174" t="s">
        <v>252</v>
      </c>
      <c r="D173" s="174">
        <v>20</v>
      </c>
    </row>
    <row r="174" spans="1:4">
      <c r="A174" s="174"/>
      <c r="B174" s="173"/>
      <c r="C174" s="174"/>
      <c r="D174" s="174"/>
    </row>
    <row r="175" spans="1:4">
      <c r="A175" s="174"/>
      <c r="B175" s="173"/>
      <c r="C175" s="174"/>
      <c r="D175" s="174"/>
    </row>
    <row r="176" spans="1:4">
      <c r="A176" s="174" t="s">
        <v>289</v>
      </c>
      <c r="B176" s="173" t="s">
        <v>290</v>
      </c>
      <c r="C176" s="174" t="s">
        <v>252</v>
      </c>
      <c r="D176" s="174">
        <v>20</v>
      </c>
    </row>
    <row r="177" spans="1:4">
      <c r="A177" s="174"/>
      <c r="B177" s="173"/>
      <c r="C177" s="174"/>
      <c r="D177" s="174"/>
    </row>
    <row r="178" spans="1:4">
      <c r="A178" s="174"/>
      <c r="B178" s="173"/>
      <c r="C178" s="174"/>
      <c r="D178" s="174"/>
    </row>
    <row r="179" spans="1:4">
      <c r="A179" s="174" t="s">
        <v>295</v>
      </c>
      <c r="B179" s="173" t="s">
        <v>296</v>
      </c>
      <c r="C179" s="174" t="s">
        <v>252</v>
      </c>
      <c r="D179" s="174">
        <v>20</v>
      </c>
    </row>
    <row r="180" spans="1:4">
      <c r="A180" s="174"/>
      <c r="B180" s="173"/>
      <c r="C180" s="174"/>
      <c r="D180" s="174"/>
    </row>
    <row r="181" spans="1:4">
      <c r="A181" s="174"/>
      <c r="B181" s="173"/>
      <c r="C181" s="174"/>
      <c r="D181" s="174"/>
    </row>
    <row r="182" spans="1:4">
      <c r="A182" s="174" t="s">
        <v>293</v>
      </c>
      <c r="B182" s="173" t="s">
        <v>294</v>
      </c>
      <c r="C182" s="174" t="s">
        <v>252</v>
      </c>
      <c r="D182" s="174">
        <v>20</v>
      </c>
    </row>
    <row r="183" spans="1:4">
      <c r="A183" s="174"/>
      <c r="B183" s="173"/>
      <c r="C183" s="174"/>
      <c r="D183" s="174"/>
    </row>
    <row r="184" spans="1:4">
      <c r="A184" s="174"/>
      <c r="B184" s="173"/>
      <c r="C184" s="174"/>
      <c r="D184" s="174"/>
    </row>
    <row r="185" spans="1:4">
      <c r="A185" s="174" t="s">
        <v>305</v>
      </c>
      <c r="B185" s="173" t="s">
        <v>306</v>
      </c>
      <c r="C185" s="174" t="s">
        <v>252</v>
      </c>
      <c r="D185" s="174">
        <v>20</v>
      </c>
    </row>
    <row r="186" spans="1:4">
      <c r="A186" s="174"/>
      <c r="B186" s="173"/>
      <c r="C186" s="174"/>
      <c r="D186" s="174"/>
    </row>
    <row r="187" spans="1:4">
      <c r="A187" s="174"/>
      <c r="B187" s="173"/>
      <c r="C187" s="174"/>
      <c r="D187" s="174"/>
    </row>
    <row r="188" spans="1:4">
      <c r="A188" s="174" t="s">
        <v>299</v>
      </c>
      <c r="B188" s="173" t="s">
        <v>300</v>
      </c>
      <c r="C188" s="174" t="s">
        <v>252</v>
      </c>
      <c r="D188" s="174">
        <v>20</v>
      </c>
    </row>
    <row r="189" spans="1:4">
      <c r="A189" s="174"/>
      <c r="B189" s="173"/>
      <c r="C189" s="174"/>
      <c r="D189" s="174"/>
    </row>
    <row r="190" spans="1:4">
      <c r="A190" s="174"/>
      <c r="B190" s="173"/>
      <c r="C190" s="174"/>
      <c r="D190" s="174"/>
    </row>
    <row r="191" spans="1:4">
      <c r="A191" s="174" t="s">
        <v>342</v>
      </c>
      <c r="B191" s="173" t="s">
        <v>343</v>
      </c>
      <c r="C191" s="174" t="s">
        <v>252</v>
      </c>
      <c r="D191" s="174">
        <v>20</v>
      </c>
    </row>
    <row r="192" spans="1:4">
      <c r="A192" s="174"/>
      <c r="B192" s="173"/>
      <c r="C192" s="174"/>
      <c r="D192" s="174"/>
    </row>
    <row r="193" spans="1:4">
      <c r="A193" s="174"/>
      <c r="B193" s="173"/>
      <c r="C193" s="174"/>
      <c r="D193" s="174"/>
    </row>
    <row r="194" spans="1:4">
      <c r="A194" s="174" t="s">
        <v>307</v>
      </c>
      <c r="B194" s="173" t="s">
        <v>308</v>
      </c>
      <c r="C194" s="174" t="s">
        <v>252</v>
      </c>
      <c r="D194" s="174">
        <v>20</v>
      </c>
    </row>
    <row r="195" spans="1:4">
      <c r="A195" s="174"/>
      <c r="B195" s="173"/>
      <c r="C195" s="174"/>
      <c r="D195" s="174"/>
    </row>
    <row r="196" spans="1:4">
      <c r="A196" s="174"/>
      <c r="B196" s="173"/>
      <c r="C196" s="174"/>
      <c r="D196" s="174"/>
    </row>
    <row r="197" spans="1:4">
      <c r="A197" s="174" t="s">
        <v>326</v>
      </c>
      <c r="B197" s="173" t="s">
        <v>327</v>
      </c>
      <c r="C197" s="174" t="s">
        <v>325</v>
      </c>
      <c r="D197" s="174">
        <v>19</v>
      </c>
    </row>
    <row r="198" spans="1:4">
      <c r="A198" s="174"/>
      <c r="B198" s="173"/>
      <c r="C198" s="174"/>
      <c r="D198" s="174"/>
    </row>
    <row r="199" spans="1:4">
      <c r="A199" s="174"/>
      <c r="B199" s="173"/>
      <c r="C199" s="174"/>
      <c r="D199" s="174"/>
    </row>
    <row r="200" spans="1:4">
      <c r="A200" s="174" t="s">
        <v>371</v>
      </c>
      <c r="B200" s="173" t="s">
        <v>372</v>
      </c>
      <c r="C200" s="174" t="s">
        <v>325</v>
      </c>
      <c r="D200" s="174">
        <v>19</v>
      </c>
    </row>
    <row r="201" spans="1:4">
      <c r="A201" s="174"/>
      <c r="B201" s="173"/>
      <c r="C201" s="174"/>
      <c r="D201" s="174"/>
    </row>
    <row r="202" spans="1:4">
      <c r="A202" s="174"/>
      <c r="B202" s="173"/>
      <c r="C202" s="174"/>
      <c r="D202" s="174"/>
    </row>
  </sheetData>
  <mergeCells count="256">
    <mergeCell ref="D200:D202"/>
    <mergeCell ref="A200:A202"/>
    <mergeCell ref="B200:B202"/>
    <mergeCell ref="C200:C202"/>
    <mergeCell ref="D197:D199"/>
    <mergeCell ref="A197:A199"/>
    <mergeCell ref="B197:B199"/>
    <mergeCell ref="C197:C199"/>
    <mergeCell ref="D194:D196"/>
    <mergeCell ref="A194:A196"/>
    <mergeCell ref="B194:B196"/>
    <mergeCell ref="C194:C196"/>
    <mergeCell ref="D191:D193"/>
    <mergeCell ref="A191:A193"/>
    <mergeCell ref="B191:B193"/>
    <mergeCell ref="C191:C193"/>
    <mergeCell ref="D188:D190"/>
    <mergeCell ref="A188:A190"/>
    <mergeCell ref="B188:B190"/>
    <mergeCell ref="C188:C190"/>
    <mergeCell ref="D185:D187"/>
    <mergeCell ref="A185:A187"/>
    <mergeCell ref="B185:B187"/>
    <mergeCell ref="C185:C187"/>
    <mergeCell ref="D182:D184"/>
    <mergeCell ref="A182:A184"/>
    <mergeCell ref="B182:B184"/>
    <mergeCell ref="C182:C184"/>
    <mergeCell ref="D179:D181"/>
    <mergeCell ref="A179:A181"/>
    <mergeCell ref="B179:B181"/>
    <mergeCell ref="C179:C181"/>
    <mergeCell ref="D176:D178"/>
    <mergeCell ref="A176:A178"/>
    <mergeCell ref="B176:B178"/>
    <mergeCell ref="C176:C178"/>
    <mergeCell ref="D173:D175"/>
    <mergeCell ref="A173:A175"/>
    <mergeCell ref="B173:B175"/>
    <mergeCell ref="C173:C175"/>
    <mergeCell ref="D170:D172"/>
    <mergeCell ref="A170:A172"/>
    <mergeCell ref="B170:B172"/>
    <mergeCell ref="C170:C172"/>
    <mergeCell ref="D167:D169"/>
    <mergeCell ref="A167:A169"/>
    <mergeCell ref="B167:B169"/>
    <mergeCell ref="C167:C169"/>
    <mergeCell ref="D164:D166"/>
    <mergeCell ref="A164:A166"/>
    <mergeCell ref="B164:B166"/>
    <mergeCell ref="C164:C166"/>
    <mergeCell ref="D161:D163"/>
    <mergeCell ref="A161:A163"/>
    <mergeCell ref="B161:B163"/>
    <mergeCell ref="C161:C163"/>
    <mergeCell ref="D158:D160"/>
    <mergeCell ref="A158:A160"/>
    <mergeCell ref="B158:B160"/>
    <mergeCell ref="C158:C160"/>
    <mergeCell ref="D155:D157"/>
    <mergeCell ref="A155:A157"/>
    <mergeCell ref="B155:B157"/>
    <mergeCell ref="C155:C157"/>
    <mergeCell ref="D152:D154"/>
    <mergeCell ref="A152:A154"/>
    <mergeCell ref="B152:B154"/>
    <mergeCell ref="C152:C154"/>
    <mergeCell ref="D149:D151"/>
    <mergeCell ref="A149:A151"/>
    <mergeCell ref="B149:B151"/>
    <mergeCell ref="C149:C151"/>
    <mergeCell ref="D146:D148"/>
    <mergeCell ref="A146:A148"/>
    <mergeCell ref="B146:B148"/>
    <mergeCell ref="C146:C148"/>
    <mergeCell ref="D143:D145"/>
    <mergeCell ref="A143:A145"/>
    <mergeCell ref="B143:B145"/>
    <mergeCell ref="C143:C145"/>
    <mergeCell ref="D140:D142"/>
    <mergeCell ref="A140:A142"/>
    <mergeCell ref="B140:B142"/>
    <mergeCell ref="C140:C142"/>
    <mergeCell ref="D137:D139"/>
    <mergeCell ref="A137:A139"/>
    <mergeCell ref="B137:B139"/>
    <mergeCell ref="C137:C139"/>
    <mergeCell ref="D134:D136"/>
    <mergeCell ref="A134:A136"/>
    <mergeCell ref="B134:B136"/>
    <mergeCell ref="C134:C136"/>
    <mergeCell ref="D131:D133"/>
    <mergeCell ref="A131:A133"/>
    <mergeCell ref="B131:B133"/>
    <mergeCell ref="C131:C133"/>
    <mergeCell ref="D128:D130"/>
    <mergeCell ref="A128:A130"/>
    <mergeCell ref="B128:B130"/>
    <mergeCell ref="C128:C130"/>
    <mergeCell ref="D125:D127"/>
    <mergeCell ref="A125:A127"/>
    <mergeCell ref="B125:B127"/>
    <mergeCell ref="C125:C127"/>
    <mergeCell ref="D122:D124"/>
    <mergeCell ref="A122:A124"/>
    <mergeCell ref="B122:B124"/>
    <mergeCell ref="C122:C124"/>
    <mergeCell ref="D119:D121"/>
    <mergeCell ref="A119:A121"/>
    <mergeCell ref="B119:B121"/>
    <mergeCell ref="C119:C121"/>
    <mergeCell ref="D116:D118"/>
    <mergeCell ref="A116:A118"/>
    <mergeCell ref="B116:B118"/>
    <mergeCell ref="C116:C118"/>
    <mergeCell ref="D113:D115"/>
    <mergeCell ref="A113:A115"/>
    <mergeCell ref="B113:B115"/>
    <mergeCell ref="C113:C115"/>
    <mergeCell ref="D110:D112"/>
    <mergeCell ref="A110:A112"/>
    <mergeCell ref="B110:B112"/>
    <mergeCell ref="C110:C112"/>
    <mergeCell ref="D107:D109"/>
    <mergeCell ref="A107:A109"/>
    <mergeCell ref="B107:B109"/>
    <mergeCell ref="C107:C109"/>
    <mergeCell ref="D104:D106"/>
    <mergeCell ref="A104:A106"/>
    <mergeCell ref="B104:B106"/>
    <mergeCell ref="C104:C106"/>
    <mergeCell ref="D101:D103"/>
    <mergeCell ref="A101:A103"/>
    <mergeCell ref="B101:B103"/>
    <mergeCell ref="C101:C103"/>
    <mergeCell ref="D98:D100"/>
    <mergeCell ref="A98:A100"/>
    <mergeCell ref="B98:B100"/>
    <mergeCell ref="C98:C100"/>
    <mergeCell ref="A95:A97"/>
    <mergeCell ref="B95:B97"/>
    <mergeCell ref="C95:C97"/>
    <mergeCell ref="D95:D97"/>
    <mergeCell ref="D93:D94"/>
    <mergeCell ref="A93:A94"/>
    <mergeCell ref="B93:B94"/>
    <mergeCell ref="C93:C94"/>
    <mergeCell ref="A90:A92"/>
    <mergeCell ref="B90:B92"/>
    <mergeCell ref="C90:C92"/>
    <mergeCell ref="D90:D92"/>
    <mergeCell ref="A87:A89"/>
    <mergeCell ref="B87:B89"/>
    <mergeCell ref="C87:C89"/>
    <mergeCell ref="D87:D89"/>
    <mergeCell ref="A84:A86"/>
    <mergeCell ref="B84:B86"/>
    <mergeCell ref="C84:C86"/>
    <mergeCell ref="A81:A83"/>
    <mergeCell ref="B81:B83"/>
    <mergeCell ref="C81:C83"/>
    <mergeCell ref="D81:D83"/>
    <mergeCell ref="A78:A80"/>
    <mergeCell ref="B78:B80"/>
    <mergeCell ref="C78:C80"/>
    <mergeCell ref="D78:D80"/>
    <mergeCell ref="D84:D86"/>
    <mergeCell ref="A75:A77"/>
    <mergeCell ref="B75:B77"/>
    <mergeCell ref="C75:C77"/>
    <mergeCell ref="A72:A74"/>
    <mergeCell ref="B72:B74"/>
    <mergeCell ref="C72:C74"/>
    <mergeCell ref="D72:D74"/>
    <mergeCell ref="A69:A71"/>
    <mergeCell ref="B69:B71"/>
    <mergeCell ref="C69:C71"/>
    <mergeCell ref="D69:D71"/>
    <mergeCell ref="D75:D77"/>
    <mergeCell ref="A66:A68"/>
    <mergeCell ref="B66:B68"/>
    <mergeCell ref="C66:C68"/>
    <mergeCell ref="A63:A65"/>
    <mergeCell ref="B63:B65"/>
    <mergeCell ref="C63:C65"/>
    <mergeCell ref="D63:D65"/>
    <mergeCell ref="A60:A62"/>
    <mergeCell ref="B60:B62"/>
    <mergeCell ref="C60:C62"/>
    <mergeCell ref="D60:D62"/>
    <mergeCell ref="D66:D68"/>
    <mergeCell ref="A57:A59"/>
    <mergeCell ref="B57:B59"/>
    <mergeCell ref="C57:C59"/>
    <mergeCell ref="A52:A56"/>
    <mergeCell ref="B52:B56"/>
    <mergeCell ref="C52:C56"/>
    <mergeCell ref="D52:D56"/>
    <mergeCell ref="A49:A51"/>
    <mergeCell ref="B49:B51"/>
    <mergeCell ref="C49:C51"/>
    <mergeCell ref="D49:D51"/>
    <mergeCell ref="D57:D59"/>
    <mergeCell ref="A46:A48"/>
    <mergeCell ref="B46:B48"/>
    <mergeCell ref="C46:C48"/>
    <mergeCell ref="A43:A45"/>
    <mergeCell ref="B43:B45"/>
    <mergeCell ref="C43:C45"/>
    <mergeCell ref="D43:D45"/>
    <mergeCell ref="A38:A42"/>
    <mergeCell ref="B38:B42"/>
    <mergeCell ref="C38:C42"/>
    <mergeCell ref="D38:D42"/>
    <mergeCell ref="D46:D48"/>
    <mergeCell ref="A35:A37"/>
    <mergeCell ref="B35:B37"/>
    <mergeCell ref="C35:C37"/>
    <mergeCell ref="A32:A34"/>
    <mergeCell ref="B32:B34"/>
    <mergeCell ref="C32:C34"/>
    <mergeCell ref="D32:D34"/>
    <mergeCell ref="A29:A31"/>
    <mergeCell ref="B29:B31"/>
    <mergeCell ref="C29:C31"/>
    <mergeCell ref="D29:D31"/>
    <mergeCell ref="D35:D37"/>
    <mergeCell ref="A24:A28"/>
    <mergeCell ref="B24:B28"/>
    <mergeCell ref="C24:C28"/>
    <mergeCell ref="A21:A23"/>
    <mergeCell ref="B21:B23"/>
    <mergeCell ref="C21:C23"/>
    <mergeCell ref="D21:D23"/>
    <mergeCell ref="A16:A20"/>
    <mergeCell ref="B16:B20"/>
    <mergeCell ref="C16:C20"/>
    <mergeCell ref="D16:D20"/>
    <mergeCell ref="D24:D28"/>
    <mergeCell ref="D4:D6"/>
    <mergeCell ref="A4:A6"/>
    <mergeCell ref="B4:B6"/>
    <mergeCell ref="C4:C6"/>
    <mergeCell ref="A13:A15"/>
    <mergeCell ref="B13:B15"/>
    <mergeCell ref="C13:C15"/>
    <mergeCell ref="A10:A12"/>
    <mergeCell ref="B10:B12"/>
    <mergeCell ref="C10:C12"/>
    <mergeCell ref="D10:D12"/>
    <mergeCell ref="A7:A9"/>
    <mergeCell ref="B7:B9"/>
    <mergeCell ref="C7:C9"/>
    <mergeCell ref="D7:D9"/>
    <mergeCell ref="D13:D15"/>
  </mergeCells>
  <hyperlinks>
    <hyperlink ref="A1" r:id="rId1" display="http://ingenierias.ucsm.edu.pe/epregrado2020I/user/view.php?id=26112&amp;course=722" xr:uid="{69D09D53-2E96-3A47-A71C-E71921EAEB42}"/>
    <hyperlink ref="C1" r:id="rId2" display="http://ingenierias.ucsm.edu.pe/epregrado2020I/mod/assign/view.php?id=16828&amp;rownum=0&amp;action=grader&amp;userid=26112" xr:uid="{B15C7F42-23EB-1F43-8411-B8DA318CEF9B}"/>
    <hyperlink ref="A4" r:id="rId3" display="http://ingenierias.ucsm.edu.pe/epregrado2020I/user/view.php?id=28959&amp;course=722" xr:uid="{3CB9BE14-73EC-1A4B-A3FD-F8A107BC9522}"/>
    <hyperlink ref="C4" r:id="rId4" display="http://ingenierias.ucsm.edu.pe/epregrado2020I/mod/assign/view.php?id=16828&amp;rownum=0&amp;action=grader&amp;userid=28959" xr:uid="{0DBD7DF5-D7CF-184D-A3FD-9CAA82D35A95}"/>
    <hyperlink ref="A7" r:id="rId5" display="http://ingenierias.ucsm.edu.pe/epregrado2020I/user/view.php?id=25856&amp;course=722" xr:uid="{71301C2B-8C91-E24A-AA6C-5D61EDFEE293}"/>
    <hyperlink ref="C7" r:id="rId6" display="http://ingenierias.ucsm.edu.pe/epregrado2020I/mod/assign/view.php?id=16828&amp;rownum=0&amp;action=grader&amp;userid=25856" xr:uid="{6E797C94-F5AB-6B4B-B785-ADE013A761F6}"/>
    <hyperlink ref="A10" r:id="rId7" display="http://ingenierias.ucsm.edu.pe/epregrado2020I/user/view.php?id=29972&amp;course=722" xr:uid="{B02223E2-D5DA-6B4A-A52C-ED93459CCDA3}"/>
    <hyperlink ref="C10" r:id="rId8" display="http://ingenierias.ucsm.edu.pe/epregrado2020I/mod/assign/view.php?id=16828&amp;rownum=0&amp;action=grader&amp;userid=29972" xr:uid="{B327A45D-3EAE-8C44-A149-F174C72734C6}"/>
    <hyperlink ref="A13" r:id="rId9" display="http://ingenierias.ucsm.edu.pe/epregrado2020I/user/view.php?id=26829&amp;course=722" xr:uid="{BCA4E847-1D97-C44E-90FA-460EDF92C134}"/>
    <hyperlink ref="C13" r:id="rId10" display="http://ingenierias.ucsm.edu.pe/epregrado2020I/mod/assign/view.php?id=16828&amp;rownum=0&amp;action=grader&amp;userid=26829" xr:uid="{D7DDE1DE-1BFB-3949-82E3-365543C70AC0}"/>
    <hyperlink ref="A16" r:id="rId11" display="http://ingenierias.ucsm.edu.pe/epregrado2020I/user/view.php?id=29829&amp;course=722" xr:uid="{1AC3AB26-03BB-C044-8141-7E320F4A3BA6}"/>
    <hyperlink ref="C16" r:id="rId12" display="http://ingenierias.ucsm.edu.pe/epregrado2020I/mod/assign/view.php?id=16828&amp;rownum=0&amp;action=grader&amp;userid=29829" xr:uid="{E6AC85D3-20CD-AF40-B2F5-B38FD0303707}"/>
    <hyperlink ref="A21" r:id="rId13" display="http://ingenierias.ucsm.edu.pe/epregrado2020I/user/view.php?id=27462&amp;course=722" xr:uid="{F68B6867-F7B9-8B4E-A841-8A14722933E8}"/>
    <hyperlink ref="C21" r:id="rId14" display="http://ingenierias.ucsm.edu.pe/epregrado2020I/mod/assign/view.php?id=16828&amp;rownum=0&amp;action=grader&amp;userid=27462" xr:uid="{2C36CF86-48B8-9E47-BC12-6E42D28983A9}"/>
    <hyperlink ref="A24" r:id="rId15" display="http://ingenierias.ucsm.edu.pe/epregrado2020I/user/view.php?id=30245&amp;course=722" xr:uid="{8F260BEF-34AE-AE44-A37D-9382EF1EBE6E}"/>
    <hyperlink ref="C24" r:id="rId16" display="http://ingenierias.ucsm.edu.pe/epregrado2020I/mod/assign/view.php?id=16828&amp;rownum=0&amp;action=grader&amp;userid=30245" xr:uid="{1DB2BE25-177C-E14E-B257-EDC18108BA7A}"/>
    <hyperlink ref="A29" r:id="rId17" display="http://ingenierias.ucsm.edu.pe/epregrado2020I/user/view.php?id=28561&amp;course=722" xr:uid="{2324593B-6AE8-294D-A9B5-C16AE74BF2BA}"/>
    <hyperlink ref="C29" r:id="rId18" display="http://ingenierias.ucsm.edu.pe/epregrado2020I/mod/assign/view.php?id=16828&amp;rownum=0&amp;action=grader&amp;userid=28561" xr:uid="{DD501713-81F3-C94B-8940-368C6FF61A99}"/>
    <hyperlink ref="A32" r:id="rId19" display="http://ingenierias.ucsm.edu.pe/epregrado2020I/user/view.php?id=28330&amp;course=722" xr:uid="{535949B2-3F38-ED41-B33F-B3883AC4A319}"/>
    <hyperlink ref="C32" r:id="rId20" display="http://ingenierias.ucsm.edu.pe/epregrado2020I/mod/assign/view.php?id=16828&amp;rownum=0&amp;action=grader&amp;userid=28330" xr:uid="{80126799-713B-0C48-A6DE-ECCE64E519BD}"/>
    <hyperlink ref="A35" r:id="rId21" display="http://ingenierias.ucsm.edu.pe/epregrado2020I/user/view.php?id=29409&amp;course=722" xr:uid="{88005AB1-F675-BE47-BEA6-DE767A1E6C29}"/>
    <hyperlink ref="C35" r:id="rId22" display="http://ingenierias.ucsm.edu.pe/epregrado2020I/mod/assign/view.php?id=16828&amp;rownum=0&amp;action=grader&amp;userid=29409" xr:uid="{5D103C3D-2E26-954C-BD26-009B02AEACB2}"/>
    <hyperlink ref="A38" r:id="rId23" display="http://ingenierias.ucsm.edu.pe/epregrado2020I/user/view.php?id=26957&amp;course=722" xr:uid="{C29AE907-0536-A44D-BDAC-CBD368D5A520}"/>
    <hyperlink ref="C38" r:id="rId24" display="http://ingenierias.ucsm.edu.pe/epregrado2020I/mod/assign/view.php?id=16828&amp;rownum=0&amp;action=grader&amp;userid=26957" xr:uid="{AFE10DD4-4AD5-0247-B4E9-9C667D917780}"/>
    <hyperlink ref="A43" r:id="rId25" display="http://ingenierias.ucsm.edu.pe/epregrado2020I/user/view.php?id=28481&amp;course=722" xr:uid="{480E5956-9B33-DA4C-B288-F51474426F25}"/>
    <hyperlink ref="C43" r:id="rId26" display="http://ingenierias.ucsm.edu.pe/epregrado2020I/mod/assign/view.php?id=16828&amp;rownum=0&amp;action=grader&amp;userid=28481" xr:uid="{D7E5F183-039D-764C-9676-FE16C0069C3C}"/>
    <hyperlink ref="A46" r:id="rId27" display="http://ingenierias.ucsm.edu.pe/epregrado2020I/user/view.php?id=28528&amp;course=722" xr:uid="{B7B02373-747E-174A-8BBA-C8AB3DA3C36F}"/>
    <hyperlink ref="C46" r:id="rId28" display="http://ingenierias.ucsm.edu.pe/epregrado2020I/mod/assign/view.php?id=16828&amp;rownum=0&amp;action=grader&amp;userid=28528" xr:uid="{03AE7F2E-68B3-AB4D-B37B-29F60CEAB06E}"/>
    <hyperlink ref="A49" r:id="rId29" display="http://ingenierias.ucsm.edu.pe/epregrado2020I/user/view.php?id=29959&amp;course=722" xr:uid="{2819E34A-00D2-A945-9664-E9592C9436A9}"/>
    <hyperlink ref="C49" r:id="rId30" display="http://ingenierias.ucsm.edu.pe/epregrado2020I/mod/assign/view.php?id=16828&amp;rownum=0&amp;action=grader&amp;userid=29959" xr:uid="{7095EDA0-0A32-0848-8152-8E28A4B6789D}"/>
    <hyperlink ref="A52" r:id="rId31" display="http://ingenierias.ucsm.edu.pe/epregrado2020I/user/view.php?id=26956&amp;course=722" xr:uid="{58F7C6CD-0C5B-C844-B552-4F6F9DDE8C28}"/>
    <hyperlink ref="C52" r:id="rId32" display="http://ingenierias.ucsm.edu.pe/epregrado2020I/mod/assign/view.php?id=16828&amp;rownum=0&amp;action=grader&amp;userid=26956" xr:uid="{6D860ACC-6F36-934A-9705-168CC9C9BA95}"/>
    <hyperlink ref="A57" r:id="rId33" display="http://ingenierias.ucsm.edu.pe/epregrado2020I/user/view.php?id=29180&amp;course=722" xr:uid="{BAB91365-60B6-6647-A370-50C80FC0A79C}"/>
    <hyperlink ref="C57" r:id="rId34" display="http://ingenierias.ucsm.edu.pe/epregrado2020I/mod/assign/view.php?id=16828&amp;rownum=0&amp;action=grader&amp;userid=29180" xr:uid="{519F72ED-3BEA-6040-AECD-57F26128119A}"/>
    <hyperlink ref="A60" r:id="rId35" display="http://ingenierias.ucsm.edu.pe/epregrado2020I/user/view.php?id=27012&amp;course=722" xr:uid="{CAF82F83-EE35-C94C-806B-94F2BC1C70D4}"/>
    <hyperlink ref="C60" r:id="rId36" display="http://ingenierias.ucsm.edu.pe/epregrado2020I/mod/assign/view.php?id=16828&amp;rownum=0&amp;action=grader&amp;userid=27012" xr:uid="{62B1E7DC-411F-9D4D-870F-53B4BD0C7FF6}"/>
    <hyperlink ref="A63" r:id="rId37" display="http://ingenierias.ucsm.edu.pe/epregrado2020I/user/view.php?id=28401&amp;course=722" xr:uid="{1A76018E-4CF1-234C-AE08-471C97569F09}"/>
    <hyperlink ref="C63" r:id="rId38" display="http://ingenierias.ucsm.edu.pe/epregrado2020I/mod/assign/view.php?id=16828&amp;rownum=0&amp;action=grader&amp;userid=28401" xr:uid="{CE4B9D5A-B4DE-7D4E-A6D9-1CAB79D8068D}"/>
    <hyperlink ref="A66" r:id="rId39" display="http://ingenierias.ucsm.edu.pe/epregrado2020I/user/view.php?id=28700&amp;course=722" xr:uid="{50F658D4-7BF6-BA48-8400-74A1108191D8}"/>
    <hyperlink ref="C66" r:id="rId40" display="http://ingenierias.ucsm.edu.pe/epregrado2020I/mod/assign/view.php?id=16828&amp;rownum=0&amp;action=grader&amp;userid=28700" xr:uid="{E58EFF2F-FA94-EB42-8399-3697DEDB0D00}"/>
    <hyperlink ref="A69" r:id="rId41" display="http://ingenierias.ucsm.edu.pe/epregrado2020I/user/view.php?id=25441&amp;course=722" xr:uid="{5B1B22DD-D79E-AA48-B7B6-D8EDB9F4088F}"/>
    <hyperlink ref="C69" r:id="rId42" display="http://ingenierias.ucsm.edu.pe/epregrado2020I/mod/assign/view.php?id=16828&amp;rownum=0&amp;action=grader&amp;userid=25441" xr:uid="{F558424E-1C7A-7947-9ACB-3BD74A99170E}"/>
    <hyperlink ref="A72" r:id="rId43" display="http://ingenierias.ucsm.edu.pe/epregrado2020I/user/view.php?id=29597&amp;course=722" xr:uid="{9ADBB32D-B2FE-9144-88CD-D82AE92D9146}"/>
    <hyperlink ref="C72" r:id="rId44" display="http://ingenierias.ucsm.edu.pe/epregrado2020I/mod/assign/view.php?id=16828&amp;rownum=0&amp;action=grader&amp;userid=29597" xr:uid="{58AEC8AA-5B1C-7444-B973-EA6127351458}"/>
    <hyperlink ref="A75" r:id="rId45" display="http://ingenierias.ucsm.edu.pe/epregrado2020I/user/view.php?id=26325&amp;course=722" xr:uid="{B543FC00-CFB3-E747-AC42-D52ACA017F09}"/>
    <hyperlink ref="C75" r:id="rId46" display="http://ingenierias.ucsm.edu.pe/epregrado2020I/mod/assign/view.php?id=16828&amp;rownum=0&amp;action=grader&amp;userid=26325" xr:uid="{B2C9457D-FE15-D44A-A3B2-BFF03860723D}"/>
    <hyperlink ref="A78" r:id="rId47" display="http://ingenierias.ucsm.edu.pe/epregrado2020I/user/view.php?id=26860&amp;course=722" xr:uid="{18DA9E14-0647-5A4D-BB94-FC5E66B56987}"/>
    <hyperlink ref="C78" r:id="rId48" display="http://ingenierias.ucsm.edu.pe/epregrado2020I/mod/assign/view.php?id=16828&amp;rownum=0&amp;action=grader&amp;userid=26860" xr:uid="{4C8B7A0E-3CFF-DB41-AD56-836E42BF697D}"/>
    <hyperlink ref="A81" r:id="rId49" display="http://ingenierias.ucsm.edu.pe/epregrado2020I/user/view.php?id=29609&amp;course=722" xr:uid="{9F5064E1-D255-1D46-9547-BF435639B641}"/>
    <hyperlink ref="C81" r:id="rId50" display="http://ingenierias.ucsm.edu.pe/epregrado2020I/mod/assign/view.php?id=16828&amp;rownum=0&amp;action=grader&amp;userid=29609" xr:uid="{8854C3E0-89DA-494B-8C4E-DCFD10581317}"/>
    <hyperlink ref="A84" r:id="rId51" display="http://ingenierias.ucsm.edu.pe/epregrado2020I/user/view.php?id=26022&amp;course=722" xr:uid="{1746AB47-0E6C-C440-B041-7EF6B07C710E}"/>
    <hyperlink ref="C84" r:id="rId52" display="http://ingenierias.ucsm.edu.pe/epregrado2020I/mod/assign/view.php?id=16828&amp;rownum=0&amp;action=grader&amp;userid=26022" xr:uid="{B7CEC33B-A693-B844-B578-5559D7B663CC}"/>
    <hyperlink ref="A87" r:id="rId53" display="http://ingenierias.ucsm.edu.pe/epregrado2020I/user/view.php?id=28174&amp;course=722" xr:uid="{1E7D55CA-B52D-D748-8900-EDB4D73EB3C5}"/>
    <hyperlink ref="C87" r:id="rId54" display="http://ingenierias.ucsm.edu.pe/epregrado2020I/mod/assign/view.php?id=16828&amp;rownum=0&amp;action=grader&amp;userid=28174" xr:uid="{F1E5D221-27D0-E149-92A4-F222015B4617}"/>
    <hyperlink ref="A90" r:id="rId55" display="http://ingenierias.ucsm.edu.pe/epregrado2020I/user/view.php?id=30702&amp;course=722" xr:uid="{12D43E31-0C75-0E40-B771-0528C76938E0}"/>
    <hyperlink ref="C90" r:id="rId56" display="http://ingenierias.ucsm.edu.pe/epregrado2020I/mod/assign/view.php?id=16828&amp;rownum=0&amp;action=grader&amp;userid=30702" xr:uid="{53C66583-E2D7-A045-904C-FA8A70BEECBE}"/>
    <hyperlink ref="A93" r:id="rId57" display="http://ingenierias.ucsm.edu.pe/epregrado2020I/user/view.php?id=27673&amp;course=722" xr:uid="{7E83C43F-0D28-254B-9A2F-7A7C72DC6881}"/>
    <hyperlink ref="C93" r:id="rId58" display="http://ingenierias.ucsm.edu.pe/epregrado2020I/mod/assign/view.php?id=16828&amp;rownum=0&amp;action=grader&amp;userid=27673" xr:uid="{1778A36D-2246-5143-BD94-D0499EB39284}"/>
    <hyperlink ref="A95" r:id="rId59" display="http://ingenierias.ucsm.edu.pe/epregrado2020I/user/view.php?id=29326&amp;course=722" xr:uid="{CCE6C037-0033-2A4F-881F-3B582A3CC283}"/>
    <hyperlink ref="C95" r:id="rId60" display="http://ingenierias.ucsm.edu.pe/epregrado2020I/mod/assign/view.php?id=16828&amp;rownum=0&amp;action=grader&amp;userid=29326" xr:uid="{AD59E604-5E6A-5F42-B520-D4EE5883036F}"/>
    <hyperlink ref="A98" r:id="rId61" display="http://ingenierias.ucsm.edu.pe/epregrado2020I/user/view.php?id=29608&amp;course=722" xr:uid="{BCFFDF32-0AB8-D848-9F9D-6A0042B7FA9F}"/>
    <hyperlink ref="C98" r:id="rId62" display="http://ingenierias.ucsm.edu.pe/epregrado2020I/mod/assign/view.php?id=16828&amp;rownum=0&amp;action=grader&amp;userid=29608" xr:uid="{546CF559-9E82-EE4A-8B0D-649EF4E09600}"/>
    <hyperlink ref="A101" r:id="rId63" display="http://ingenierias.ucsm.edu.pe/epregrado2020I/user/view.php?id=26382&amp;course=722" xr:uid="{CE8B312E-47DD-DA48-9955-C521E0C89131}"/>
    <hyperlink ref="C101" r:id="rId64" display="http://ingenierias.ucsm.edu.pe/epregrado2020I/mod/assign/view.php?id=16828&amp;rownum=0&amp;action=grader&amp;userid=26382" xr:uid="{7680FD18-1580-8E4E-8A3A-5E2E877A5DF5}"/>
    <hyperlink ref="A104" r:id="rId65" display="http://ingenierias.ucsm.edu.pe/epregrado2020I/user/view.php?id=27626&amp;course=722" xr:uid="{F6A07DEA-33B0-8E41-AB2F-4D275957252C}"/>
    <hyperlink ref="C104" r:id="rId66" display="http://ingenierias.ucsm.edu.pe/epregrado2020I/mod/assign/view.php?id=16828&amp;rownum=0&amp;action=grader&amp;userid=27626" xr:uid="{C9C4ABA6-8BE5-8B4D-B27E-8CA20D5FB033}"/>
    <hyperlink ref="A107" r:id="rId67" display="http://ingenierias.ucsm.edu.pe/epregrado2020I/user/view.php?id=28426&amp;course=722" xr:uid="{CC640AC3-7E03-6448-A0A5-DFDEEFE6FABA}"/>
    <hyperlink ref="C107" r:id="rId68" display="http://ingenierias.ucsm.edu.pe/epregrado2020I/mod/assign/view.php?id=16828&amp;rownum=0&amp;action=grader&amp;userid=28426" xr:uid="{5E095159-9898-4240-AE32-2BC8BF90F056}"/>
    <hyperlink ref="A110" r:id="rId69" display="http://ingenierias.ucsm.edu.pe/epregrado2020I/user/view.php?id=25900&amp;course=722" xr:uid="{F5367BFE-7B62-AA40-81CE-BFD662AA4A8E}"/>
    <hyperlink ref="C110" r:id="rId70" display="http://ingenierias.ucsm.edu.pe/epregrado2020I/mod/assign/view.php?id=16828&amp;rownum=0&amp;action=grader&amp;userid=25900" xr:uid="{0167FEA9-BCC5-024C-BD22-51E9F0E2D781}"/>
    <hyperlink ref="A113" r:id="rId71" display="http://ingenierias.ucsm.edu.pe/epregrado2020I/user/view.php?id=26250&amp;course=722" xr:uid="{0281A111-6AF0-E048-8219-6B9765063492}"/>
    <hyperlink ref="C113" r:id="rId72" display="http://ingenierias.ucsm.edu.pe/epregrado2020I/mod/assign/view.php?id=16828&amp;rownum=0&amp;action=grader&amp;userid=26250" xr:uid="{014CAD8D-6B6A-6E49-BBAB-6FFC73BFE263}"/>
    <hyperlink ref="A116" r:id="rId73" display="http://ingenierias.ucsm.edu.pe/epregrado2020I/user/view.php?id=26222&amp;course=722" xr:uid="{2B583BD0-08C1-AF4A-A5C9-B5A6E01A5671}"/>
    <hyperlink ref="C116" r:id="rId74" display="http://ingenierias.ucsm.edu.pe/epregrado2020I/mod/assign/view.php?id=16828&amp;rownum=0&amp;action=grader&amp;userid=26222" xr:uid="{4B020517-EDA9-C14A-81AE-6644F7FFFA26}"/>
    <hyperlink ref="A119" r:id="rId75" display="http://ingenierias.ucsm.edu.pe/epregrado2020I/user/view.php?id=28238&amp;course=722" xr:uid="{B253A0A7-9BED-0449-B58B-05871AC4576E}"/>
    <hyperlink ref="C119" r:id="rId76" display="http://ingenierias.ucsm.edu.pe/epregrado2020I/mod/assign/view.php?id=16828&amp;rownum=0&amp;action=grader&amp;userid=28238" xr:uid="{142BAD9D-0896-8648-B97D-7C3C0477B626}"/>
    <hyperlink ref="A122" r:id="rId77" display="http://ingenierias.ucsm.edu.pe/epregrado2020I/user/view.php?id=30151&amp;course=722" xr:uid="{E63E2EB1-BD27-124E-8E57-F6CA017F736C}"/>
    <hyperlink ref="C122" r:id="rId78" display="http://ingenierias.ucsm.edu.pe/epregrado2020I/mod/assign/view.php?id=16828&amp;rownum=0&amp;action=grader&amp;userid=30151" xr:uid="{8057630B-CB0A-C447-B09D-7CF398529926}"/>
    <hyperlink ref="A125" r:id="rId79" display="http://ingenierias.ucsm.edu.pe/epregrado2020I/user/view.php?id=29523&amp;course=722" xr:uid="{246AD5F0-DDD5-3E4F-A45B-A3C7387156CF}"/>
    <hyperlink ref="C125" r:id="rId80" display="http://ingenierias.ucsm.edu.pe/epregrado2020I/mod/assign/view.php?id=16828&amp;rownum=0&amp;action=grader&amp;userid=29523" xr:uid="{41BFE5FD-1E61-4C4D-B69E-961F22C7C51D}"/>
    <hyperlink ref="A128" r:id="rId81" display="http://ingenierias.ucsm.edu.pe/epregrado2020I/user/view.php?id=29469&amp;course=722" xr:uid="{9CE2DEA3-B6DC-D644-A83A-4F1D49B23069}"/>
    <hyperlink ref="C128" r:id="rId82" display="http://ingenierias.ucsm.edu.pe/epregrado2020I/mod/assign/view.php?id=16828&amp;rownum=0&amp;action=grader&amp;userid=29469" xr:uid="{57652DED-F804-2145-ADA4-F6B4EEE5F19B}"/>
    <hyperlink ref="A131" r:id="rId83" display="http://ingenierias.ucsm.edu.pe/epregrado2020I/user/view.php?id=33567&amp;course=722" xr:uid="{AD1A3DA8-2594-294C-8B32-F9604C26E909}"/>
    <hyperlink ref="C131" r:id="rId84" display="http://ingenierias.ucsm.edu.pe/epregrado2020I/mod/assign/view.php?id=16828&amp;rownum=0&amp;action=grader&amp;userid=33567" xr:uid="{0DA13DA8-FC5A-484A-B377-257C29C15BF3}"/>
    <hyperlink ref="A134" r:id="rId85" display="http://ingenierias.ucsm.edu.pe/epregrado2020I/user/view.php?id=26063&amp;course=722" xr:uid="{7CD773FF-5AAA-474A-8056-FF8CD7AAB391}"/>
    <hyperlink ref="C134" r:id="rId86" display="http://ingenierias.ucsm.edu.pe/epregrado2020I/mod/assign/view.php?id=16828&amp;rownum=0&amp;action=grader&amp;userid=26063" xr:uid="{E4D1944F-B2C6-9141-9323-7573A26D339A}"/>
    <hyperlink ref="A137" r:id="rId87" display="http://ingenierias.ucsm.edu.pe/epregrado2020I/user/view.php?id=30063&amp;course=722" xr:uid="{AE5E9E67-B984-794E-9DD1-06FDF8CB3050}"/>
    <hyperlink ref="C137" r:id="rId88" display="http://ingenierias.ucsm.edu.pe/epregrado2020I/mod/assign/view.php?id=16828&amp;rownum=0&amp;action=grader&amp;userid=30063" xr:uid="{A661F251-E0D4-C740-B6F6-8E56DEC47AFD}"/>
    <hyperlink ref="A140" r:id="rId89" display="http://ingenierias.ucsm.edu.pe/epregrado2020I/user/view.php?id=30572&amp;course=722" xr:uid="{F14B1489-182F-E241-BB5C-27C7A4B6896A}"/>
    <hyperlink ref="C140" r:id="rId90" display="http://ingenierias.ucsm.edu.pe/epregrado2020I/mod/assign/view.php?id=16828&amp;rownum=0&amp;action=grader&amp;userid=30572" xr:uid="{0DF26873-AD42-A34B-86A5-87B2B1C3FF0D}"/>
    <hyperlink ref="A143" r:id="rId91" display="http://ingenierias.ucsm.edu.pe/epregrado2020I/user/view.php?id=29085&amp;course=722" xr:uid="{D428A5AB-BCEE-0044-8F26-BC2CEBB9097C}"/>
    <hyperlink ref="C143" r:id="rId92" display="http://ingenierias.ucsm.edu.pe/epregrado2020I/mod/assign/view.php?id=16828&amp;rownum=0&amp;action=grader&amp;userid=29085" xr:uid="{2F5B7818-A7D4-1E4B-8D8C-FAA026BD1CE8}"/>
    <hyperlink ref="A146" r:id="rId93" display="http://ingenierias.ucsm.edu.pe/epregrado2020I/user/view.php?id=29458&amp;course=722" xr:uid="{825F67CD-1FEE-144F-92DE-0A74D65D27AC}"/>
    <hyperlink ref="C146" r:id="rId94" display="http://ingenierias.ucsm.edu.pe/epregrado2020I/mod/assign/view.php?id=16828&amp;rownum=0&amp;action=grader&amp;userid=29458" xr:uid="{4D891C7D-6812-604D-BEA2-DBD8FC283872}"/>
    <hyperlink ref="A149" r:id="rId95" display="http://ingenierias.ucsm.edu.pe/epregrado2020I/user/view.php?id=26898&amp;course=722" xr:uid="{89C37017-59C8-074C-959E-9DA20229BC9B}"/>
    <hyperlink ref="C149" r:id="rId96" display="http://ingenierias.ucsm.edu.pe/epregrado2020I/mod/assign/view.php?id=16828&amp;rownum=0&amp;action=grader&amp;userid=26898" xr:uid="{476EF487-D754-0640-A88D-177EA750E6CC}"/>
    <hyperlink ref="A152" r:id="rId97" display="http://ingenierias.ucsm.edu.pe/epregrado2020I/user/view.php?id=27416&amp;course=722" xr:uid="{498DF370-2E48-164B-90FB-D21C8B117A26}"/>
    <hyperlink ref="C152" r:id="rId98" display="http://ingenierias.ucsm.edu.pe/epregrado2020I/mod/assign/view.php?id=16828&amp;rownum=0&amp;action=grader&amp;userid=27416" xr:uid="{CFAA11D4-B679-D848-BB82-C1981F41B360}"/>
    <hyperlink ref="A155" r:id="rId99" display="http://ingenierias.ucsm.edu.pe/epregrado2020I/user/view.php?id=29264&amp;course=722" xr:uid="{2045B3A4-C94A-2F4D-8E3B-43C33AE0C8D6}"/>
    <hyperlink ref="C155" r:id="rId100" display="http://ingenierias.ucsm.edu.pe/epregrado2020I/mod/assign/view.php?id=16828&amp;rownum=0&amp;action=grader&amp;userid=29264" xr:uid="{704FFF53-1E3F-F345-BC70-58B6C0917E3F}"/>
    <hyperlink ref="A158" r:id="rId101" display="http://ingenierias.ucsm.edu.pe/epregrado2020I/user/view.php?id=34953&amp;course=722" xr:uid="{069626BA-39FD-2349-A559-EF85A458ACA8}"/>
    <hyperlink ref="C158" r:id="rId102" display="http://ingenierias.ucsm.edu.pe/epregrado2020I/mod/assign/view.php?id=16828&amp;rownum=0&amp;action=grader&amp;userid=34953" xr:uid="{CE75FE75-CD78-FD4B-95FA-2CD8D6C3E9EE}"/>
    <hyperlink ref="A161" r:id="rId103" display="http://ingenierias.ucsm.edu.pe/epregrado2020I/user/view.php?id=27427&amp;course=722" xr:uid="{D694AF37-FE3E-1D41-A66C-D57C07C06D61}"/>
    <hyperlink ref="C161" r:id="rId104" display="http://ingenierias.ucsm.edu.pe/epregrado2020I/mod/assign/view.php?id=16828&amp;rownum=0&amp;action=grader&amp;userid=27427" xr:uid="{59788726-5F6E-CC45-B8E4-EED103A19242}"/>
    <hyperlink ref="A164" r:id="rId105" display="http://ingenierias.ucsm.edu.pe/epregrado2020I/user/view.php?id=27301&amp;course=722" xr:uid="{D3C87CCF-CD01-4C4D-91EB-73132BF32857}"/>
    <hyperlink ref="C164" r:id="rId106" display="http://ingenierias.ucsm.edu.pe/epregrado2020I/mod/assign/view.php?id=16828&amp;rownum=0&amp;action=grader&amp;userid=27301" xr:uid="{7BC3DB19-6DE3-094A-B5A2-5E94C135DE5B}"/>
    <hyperlink ref="A167" r:id="rId107" display="http://ingenierias.ucsm.edu.pe/epregrado2020I/user/view.php?id=17868&amp;course=722" xr:uid="{80CBA31D-6D2A-5542-80B6-432BCFD1EF17}"/>
    <hyperlink ref="C167" r:id="rId108" display="http://ingenierias.ucsm.edu.pe/epregrado2020I/mod/assign/view.php?id=16828&amp;rownum=0&amp;action=grader&amp;userid=17868" xr:uid="{1F3F94F3-0B43-8943-AD23-77255899DA05}"/>
    <hyperlink ref="A170" r:id="rId109" display="http://ingenierias.ucsm.edu.pe/epregrado2020I/user/view.php?id=27094&amp;course=722" xr:uid="{13CB8F85-1AFA-0C46-AD54-4760298C9AFA}"/>
    <hyperlink ref="C170" r:id="rId110" display="http://ingenierias.ucsm.edu.pe/epregrado2020I/mod/assign/view.php?id=16828&amp;rownum=0&amp;action=grader&amp;userid=27094" xr:uid="{BD92EB62-66A8-674B-8A18-F9EAE7C39830}"/>
    <hyperlink ref="A173" r:id="rId111" display="http://ingenierias.ucsm.edu.pe/epregrado2020I/user/view.php?id=27264&amp;course=722" xr:uid="{80B7604F-0475-9640-B1AD-44EA66440C0A}"/>
    <hyperlink ref="C173" r:id="rId112" display="http://ingenierias.ucsm.edu.pe/epregrado2020I/mod/assign/view.php?id=16828&amp;rownum=0&amp;action=grader&amp;userid=27264" xr:uid="{48A64B33-2283-D148-AFA6-2313CC770CE6}"/>
    <hyperlink ref="A176" r:id="rId113" display="http://ingenierias.ucsm.edu.pe/epregrado2020I/user/view.php?id=26638&amp;course=722" xr:uid="{33E6F342-9480-4246-AFC6-D194BB53801A}"/>
    <hyperlink ref="C176" r:id="rId114" display="http://ingenierias.ucsm.edu.pe/epregrado2020I/mod/assign/view.php?id=16828&amp;rownum=0&amp;action=grader&amp;userid=26638" xr:uid="{EB36085E-304D-DB45-8E71-46651E78BA53}"/>
    <hyperlink ref="A179" r:id="rId115" display="http://ingenierias.ucsm.edu.pe/epregrado2020I/user/view.php?id=11374&amp;course=722" xr:uid="{4CB17CF5-0360-0940-9BC2-E9B0BED13A87}"/>
    <hyperlink ref="C179" r:id="rId116" display="http://ingenierias.ucsm.edu.pe/epregrado2020I/mod/assign/view.php?id=16828&amp;rownum=0&amp;action=grader&amp;userid=11374" xr:uid="{13210B1D-B420-6248-8F83-1E6BF6935601}"/>
    <hyperlink ref="A182" r:id="rId117" display="http://ingenierias.ucsm.edu.pe/epregrado2020I/user/view.php?id=27739&amp;course=722" xr:uid="{1A8114C0-4625-B842-8273-1A705E6F2AAA}"/>
    <hyperlink ref="C182" r:id="rId118" display="http://ingenierias.ucsm.edu.pe/epregrado2020I/mod/assign/view.php?id=16828&amp;rownum=0&amp;action=grader&amp;userid=27739" xr:uid="{46EE7705-48E9-BC4E-B911-1F7FAAF0622E}"/>
    <hyperlink ref="A185" r:id="rId119" display="http://ingenierias.ucsm.edu.pe/epregrado2020I/user/view.php?id=26731&amp;course=722" xr:uid="{E0255A8E-F119-5946-BB3D-ABBB640198E2}"/>
    <hyperlink ref="C185" r:id="rId120" display="http://ingenierias.ucsm.edu.pe/epregrado2020I/mod/assign/view.php?id=16828&amp;rownum=0&amp;action=grader&amp;userid=26731" xr:uid="{D5452371-B731-354A-8FAF-C78EEE466CA6}"/>
    <hyperlink ref="A188" r:id="rId121" display="http://ingenierias.ucsm.edu.pe/epregrado2020I/user/view.php?id=28746&amp;course=722" xr:uid="{2F27F2C6-87E3-EE49-B3F5-95957439F56F}"/>
    <hyperlink ref="C188" r:id="rId122" display="http://ingenierias.ucsm.edu.pe/epregrado2020I/mod/assign/view.php?id=16828&amp;rownum=0&amp;action=grader&amp;userid=28746" xr:uid="{2094BFAA-C4C5-074F-946F-AA75CEA750AC}"/>
    <hyperlink ref="A191" r:id="rId123" display="http://ingenierias.ucsm.edu.pe/epregrado2020I/user/view.php?id=28286&amp;course=722" xr:uid="{C11EF272-3737-5643-BAC7-EE775DD7E9FC}"/>
    <hyperlink ref="C191" r:id="rId124" display="http://ingenierias.ucsm.edu.pe/epregrado2020I/mod/assign/view.php?id=16828&amp;rownum=0&amp;action=grader&amp;userid=28286" xr:uid="{6FC0465A-760E-9541-8340-FE3734BE1FB5}"/>
    <hyperlink ref="A194" r:id="rId125" display="http://ingenierias.ucsm.edu.pe/epregrado2020I/user/view.php?id=25783&amp;course=722" xr:uid="{58055D01-1274-3A4A-917F-138E19889E7D}"/>
    <hyperlink ref="C194" r:id="rId126" display="http://ingenierias.ucsm.edu.pe/epregrado2020I/mod/assign/view.php?id=16828&amp;rownum=0&amp;action=grader&amp;userid=25783" xr:uid="{AF21D42E-1320-DD44-B2AC-988533172A10}"/>
    <hyperlink ref="A197" r:id="rId127" display="http://ingenierias.ucsm.edu.pe/epregrado2020I/user/view.php?id=29483&amp;course=722" xr:uid="{111E2007-819D-3040-ADB1-8CDDCDEF5968}"/>
    <hyperlink ref="C197" r:id="rId128" display="http://ingenierias.ucsm.edu.pe/epregrado2020I/mod/assign/view.php?id=16828&amp;rownum=0&amp;action=grader&amp;userid=29483" xr:uid="{D3A98EBF-5CDC-AD4E-9D44-67EC49BAE2E2}"/>
    <hyperlink ref="A200" r:id="rId129" display="http://ingenierias.ucsm.edu.pe/epregrado2020I/user/view.php?id=30557&amp;course=722" xr:uid="{3CB5AE9D-0F49-3546-A1E9-FC60B42A8A4A}"/>
    <hyperlink ref="C200" r:id="rId130" display="http://ingenierias.ucsm.edu.pe/epregrado2020I/mod/assign/view.php?id=16828&amp;rownum=0&amp;action=grader&amp;userid=30557" xr:uid="{A3668C61-194E-F049-A3D0-986DF22B7A92}"/>
  </hyperlinks>
  <pageMargins left="0.7" right="0.7" top="0.75" bottom="0.75" header="0.3" footer="0.3"/>
  <drawing r:id="rId13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FD3DA-BA0C-3A41-958D-A7BC0AD7AB79}">
  <dimension ref="A1:D126"/>
  <sheetViews>
    <sheetView workbookViewId="0">
      <selection activeCell="E126" sqref="E126"/>
    </sheetView>
  </sheetViews>
  <sheetFormatPr baseColWidth="10" defaultRowHeight="15"/>
  <cols>
    <col min="1" max="2" width="33.83203125" customWidth="1"/>
    <col min="3" max="3" width="25.5" customWidth="1"/>
    <col min="4" max="4" width="22" customWidth="1"/>
    <col min="5" max="9" width="17.33203125" customWidth="1"/>
  </cols>
  <sheetData>
    <row r="1" spans="1:4">
      <c r="A1" s="32" t="s">
        <v>376</v>
      </c>
      <c r="B1" s="33" t="s">
        <v>377</v>
      </c>
      <c r="C1" s="32" t="s">
        <v>252</v>
      </c>
      <c r="D1" s="32">
        <v>20</v>
      </c>
    </row>
    <row r="2" spans="1:4">
      <c r="A2" s="32"/>
      <c r="B2" s="33"/>
      <c r="C2" s="32"/>
      <c r="D2" s="32"/>
    </row>
    <row r="3" spans="1:4">
      <c r="A3" s="32"/>
      <c r="B3" s="33"/>
      <c r="C3" s="32"/>
      <c r="D3" s="32"/>
    </row>
    <row r="4" spans="1:4">
      <c r="A4" s="174" t="s">
        <v>297</v>
      </c>
      <c r="B4" s="173" t="s">
        <v>298</v>
      </c>
      <c r="C4" s="174" t="s">
        <v>252</v>
      </c>
      <c r="D4" s="174">
        <v>20</v>
      </c>
    </row>
    <row r="5" spans="1:4">
      <c r="A5" s="174"/>
      <c r="B5" s="173"/>
      <c r="C5" s="174"/>
      <c r="D5" s="174"/>
    </row>
    <row r="6" spans="1:4">
      <c r="A6" s="174"/>
      <c r="B6" s="173"/>
      <c r="C6" s="174"/>
      <c r="D6" s="174"/>
    </row>
    <row r="7" spans="1:4">
      <c r="A7" s="174" t="s">
        <v>305</v>
      </c>
      <c r="B7" s="173" t="s">
        <v>306</v>
      </c>
      <c r="C7" s="174" t="s">
        <v>252</v>
      </c>
      <c r="D7" s="174">
        <v>20</v>
      </c>
    </row>
    <row r="8" spans="1:4">
      <c r="A8" s="174"/>
      <c r="B8" s="173"/>
      <c r="C8" s="174"/>
      <c r="D8" s="174"/>
    </row>
    <row r="9" spans="1:4">
      <c r="A9" s="174"/>
      <c r="B9" s="173"/>
      <c r="C9" s="174"/>
      <c r="D9" s="174"/>
    </row>
    <row r="10" spans="1:4">
      <c r="A10" s="174" t="s">
        <v>338</v>
      </c>
      <c r="B10" s="173" t="s">
        <v>339</v>
      </c>
      <c r="C10" s="174" t="s">
        <v>252</v>
      </c>
      <c r="D10" s="174">
        <v>20</v>
      </c>
    </row>
    <row r="11" spans="1:4">
      <c r="A11" s="174"/>
      <c r="B11" s="173"/>
      <c r="C11" s="174"/>
      <c r="D11" s="174"/>
    </row>
    <row r="12" spans="1:4">
      <c r="A12" s="174"/>
      <c r="B12" s="173"/>
      <c r="C12" s="174"/>
      <c r="D12" s="174"/>
    </row>
    <row r="13" spans="1:4">
      <c r="A13" s="174" t="s">
        <v>257</v>
      </c>
      <c r="B13" s="173" t="s">
        <v>258</v>
      </c>
      <c r="C13" s="174" t="s">
        <v>252</v>
      </c>
      <c r="D13" s="174">
        <v>20</v>
      </c>
    </row>
    <row r="14" spans="1:4">
      <c r="A14" s="174"/>
      <c r="B14" s="173"/>
      <c r="C14" s="174"/>
      <c r="D14" s="174"/>
    </row>
    <row r="15" spans="1:4">
      <c r="A15" s="174"/>
      <c r="B15" s="173"/>
      <c r="C15" s="174"/>
      <c r="D15" s="174"/>
    </row>
    <row r="16" spans="1:4">
      <c r="A16" s="174" t="s">
        <v>299</v>
      </c>
      <c r="B16" s="173" t="s">
        <v>300</v>
      </c>
      <c r="C16" s="174" t="s">
        <v>252</v>
      </c>
      <c r="D16" s="174">
        <v>20</v>
      </c>
    </row>
    <row r="17" spans="1:4">
      <c r="A17" s="174"/>
      <c r="B17" s="173"/>
      <c r="C17" s="174"/>
      <c r="D17" s="174"/>
    </row>
    <row r="18" spans="1:4">
      <c r="A18" s="174"/>
      <c r="B18" s="173"/>
      <c r="C18" s="174"/>
      <c r="D18" s="174"/>
    </row>
    <row r="19" spans="1:4">
      <c r="A19" s="174" t="s">
        <v>336</v>
      </c>
      <c r="B19" s="173" t="s">
        <v>337</v>
      </c>
      <c r="C19" s="174" t="s">
        <v>252</v>
      </c>
      <c r="D19" s="174">
        <v>20</v>
      </c>
    </row>
    <row r="20" spans="1:4">
      <c r="A20" s="174"/>
      <c r="B20" s="173"/>
      <c r="C20" s="174"/>
      <c r="D20" s="174"/>
    </row>
    <row r="21" spans="1:4">
      <c r="A21" s="174"/>
      <c r="B21" s="173"/>
      <c r="C21" s="174"/>
      <c r="D21" s="174"/>
    </row>
    <row r="22" spans="1:4">
      <c r="A22" s="174" t="s">
        <v>277</v>
      </c>
      <c r="B22" s="173" t="s">
        <v>278</v>
      </c>
      <c r="C22" s="174" t="s">
        <v>252</v>
      </c>
      <c r="D22" s="174">
        <v>20</v>
      </c>
    </row>
    <row r="23" spans="1:4">
      <c r="A23" s="174"/>
      <c r="B23" s="173"/>
      <c r="C23" s="174"/>
      <c r="D23" s="174"/>
    </row>
    <row r="24" spans="1:4">
      <c r="A24" s="174"/>
      <c r="B24" s="173"/>
      <c r="C24" s="174"/>
      <c r="D24" s="174"/>
    </row>
    <row r="25" spans="1:4">
      <c r="A25" s="174" t="s">
        <v>295</v>
      </c>
      <c r="B25" s="173" t="s">
        <v>296</v>
      </c>
      <c r="C25" s="174" t="s">
        <v>252</v>
      </c>
      <c r="D25" s="174">
        <v>20</v>
      </c>
    </row>
    <row r="26" spans="1:4">
      <c r="A26" s="174"/>
      <c r="B26" s="173"/>
      <c r="C26" s="174"/>
      <c r="D26" s="174"/>
    </row>
    <row r="27" spans="1:4">
      <c r="A27" s="174"/>
      <c r="B27" s="173"/>
      <c r="C27" s="174"/>
      <c r="D27" s="174"/>
    </row>
    <row r="28" spans="1:4">
      <c r="A28" s="174" t="s">
        <v>301</v>
      </c>
      <c r="B28" s="173" t="s">
        <v>302</v>
      </c>
      <c r="C28" s="174" t="s">
        <v>252</v>
      </c>
      <c r="D28" s="174">
        <v>20</v>
      </c>
    </row>
    <row r="29" spans="1:4">
      <c r="A29" s="174"/>
      <c r="B29" s="173"/>
      <c r="C29" s="174"/>
      <c r="D29" s="174"/>
    </row>
    <row r="30" spans="1:4">
      <c r="A30" s="174"/>
      <c r="B30" s="173"/>
      <c r="C30" s="174"/>
      <c r="D30" s="174"/>
    </row>
    <row r="31" spans="1:4">
      <c r="A31" s="174" t="s">
        <v>265</v>
      </c>
      <c r="B31" s="173" t="s">
        <v>266</v>
      </c>
      <c r="C31" s="174" t="s">
        <v>252</v>
      </c>
      <c r="D31" s="174">
        <v>20</v>
      </c>
    </row>
    <row r="32" spans="1:4">
      <c r="A32" s="174"/>
      <c r="B32" s="173"/>
      <c r="C32" s="174"/>
      <c r="D32" s="174"/>
    </row>
    <row r="33" spans="1:4">
      <c r="A33" s="174"/>
      <c r="B33" s="173"/>
      <c r="C33" s="174"/>
      <c r="D33" s="174"/>
    </row>
    <row r="34" spans="1:4">
      <c r="A34" s="174" t="s">
        <v>287</v>
      </c>
      <c r="B34" s="173" t="s">
        <v>288</v>
      </c>
      <c r="C34" s="174" t="s">
        <v>252</v>
      </c>
      <c r="D34" s="174">
        <v>20</v>
      </c>
    </row>
    <row r="35" spans="1:4">
      <c r="A35" s="174"/>
      <c r="B35" s="173"/>
      <c r="C35" s="174"/>
      <c r="D35" s="174"/>
    </row>
    <row r="36" spans="1:4">
      <c r="A36" s="174"/>
      <c r="B36" s="173"/>
      <c r="C36" s="174"/>
      <c r="D36" s="174"/>
    </row>
    <row r="37" spans="1:4">
      <c r="A37" s="174" t="s">
        <v>332</v>
      </c>
      <c r="B37" s="173" t="s">
        <v>333</v>
      </c>
      <c r="C37" s="174" t="s">
        <v>252</v>
      </c>
      <c r="D37" s="174">
        <v>20</v>
      </c>
    </row>
    <row r="38" spans="1:4">
      <c r="A38" s="174"/>
      <c r="B38" s="173"/>
      <c r="C38" s="174"/>
      <c r="D38" s="174"/>
    </row>
    <row r="39" spans="1:4">
      <c r="A39" s="174"/>
      <c r="B39" s="173"/>
      <c r="C39" s="174"/>
      <c r="D39" s="174"/>
    </row>
    <row r="40" spans="1:4">
      <c r="A40" s="174" t="s">
        <v>303</v>
      </c>
      <c r="B40" s="173" t="s">
        <v>304</v>
      </c>
      <c r="C40" s="174" t="s">
        <v>252</v>
      </c>
      <c r="D40" s="174">
        <v>20</v>
      </c>
    </row>
    <row r="41" spans="1:4">
      <c r="A41" s="174"/>
      <c r="B41" s="173"/>
      <c r="C41" s="174"/>
      <c r="D41" s="174"/>
    </row>
    <row r="42" spans="1:4">
      <c r="A42" s="174"/>
      <c r="B42" s="173"/>
      <c r="C42" s="174"/>
      <c r="D42" s="174"/>
    </row>
    <row r="43" spans="1:4">
      <c r="A43" s="174" t="s">
        <v>399</v>
      </c>
      <c r="B43" s="173" t="s">
        <v>400</v>
      </c>
      <c r="C43" s="174" t="s">
        <v>252</v>
      </c>
      <c r="D43" s="174">
        <v>20</v>
      </c>
    </row>
    <row r="44" spans="1:4">
      <c r="A44" s="174"/>
      <c r="B44" s="173"/>
      <c r="C44" s="174"/>
      <c r="D44" s="174"/>
    </row>
    <row r="45" spans="1:4">
      <c r="A45" s="174"/>
      <c r="B45" s="173"/>
      <c r="C45" s="174"/>
      <c r="D45" s="174"/>
    </row>
    <row r="46" spans="1:4">
      <c r="A46" s="174" t="s">
        <v>289</v>
      </c>
      <c r="B46" s="173" t="s">
        <v>290</v>
      </c>
      <c r="C46" s="174" t="s">
        <v>252</v>
      </c>
      <c r="D46" s="174">
        <v>20</v>
      </c>
    </row>
    <row r="47" spans="1:4">
      <c r="A47" s="174"/>
      <c r="B47" s="173"/>
      <c r="C47" s="174"/>
      <c r="D47" s="174"/>
    </row>
    <row r="48" spans="1:4">
      <c r="A48" s="174"/>
      <c r="B48" s="173"/>
      <c r="C48" s="174"/>
      <c r="D48" s="174"/>
    </row>
    <row r="49" spans="1:4">
      <c r="A49" s="174" t="s">
        <v>293</v>
      </c>
      <c r="B49" s="173" t="s">
        <v>294</v>
      </c>
      <c r="C49" s="174" t="s">
        <v>252</v>
      </c>
      <c r="D49" s="174">
        <v>20</v>
      </c>
    </row>
    <row r="50" spans="1:4">
      <c r="A50" s="174"/>
      <c r="B50" s="173"/>
      <c r="C50" s="174"/>
      <c r="D50" s="174"/>
    </row>
    <row r="51" spans="1:4">
      <c r="A51" s="174"/>
      <c r="B51" s="173"/>
      <c r="C51" s="174"/>
      <c r="D51" s="174"/>
    </row>
    <row r="52" spans="1:4">
      <c r="A52" s="174" t="s">
        <v>323</v>
      </c>
      <c r="B52" s="173" t="s">
        <v>324</v>
      </c>
      <c r="C52" s="174" t="s">
        <v>252</v>
      </c>
      <c r="D52" s="174">
        <v>20</v>
      </c>
    </row>
    <row r="53" spans="1:4">
      <c r="A53" s="174"/>
      <c r="B53" s="173"/>
      <c r="C53" s="174"/>
      <c r="D53" s="174"/>
    </row>
    <row r="54" spans="1:4">
      <c r="A54" s="174"/>
      <c r="B54" s="173"/>
      <c r="C54" s="174"/>
      <c r="D54" s="174"/>
    </row>
    <row r="55" spans="1:4">
      <c r="A55" s="174" t="s">
        <v>275</v>
      </c>
      <c r="B55" s="173" t="s">
        <v>276</v>
      </c>
      <c r="C55" s="174" t="s">
        <v>252</v>
      </c>
      <c r="D55" s="174">
        <v>20</v>
      </c>
    </row>
    <row r="56" spans="1:4">
      <c r="A56" s="174"/>
      <c r="B56" s="173"/>
      <c r="C56" s="174"/>
      <c r="D56" s="174"/>
    </row>
    <row r="57" spans="1:4">
      <c r="A57" s="174"/>
      <c r="B57" s="173"/>
      <c r="C57" s="174"/>
      <c r="D57" s="174"/>
    </row>
    <row r="58" spans="1:4">
      <c r="A58" s="174" t="s">
        <v>269</v>
      </c>
      <c r="B58" s="173" t="s">
        <v>270</v>
      </c>
      <c r="C58" s="174" t="s">
        <v>252</v>
      </c>
      <c r="D58" s="174">
        <v>20</v>
      </c>
    </row>
    <row r="59" spans="1:4">
      <c r="A59" s="174"/>
      <c r="B59" s="173"/>
      <c r="C59" s="174"/>
      <c r="D59" s="174"/>
    </row>
    <row r="60" spans="1:4">
      <c r="A60" s="174"/>
      <c r="B60" s="173"/>
      <c r="C60" s="174"/>
      <c r="D60" s="174"/>
    </row>
    <row r="61" spans="1:4">
      <c r="A61" s="174" t="s">
        <v>271</v>
      </c>
      <c r="B61" s="173" t="s">
        <v>272</v>
      </c>
      <c r="C61" s="174" t="s">
        <v>252</v>
      </c>
      <c r="D61" s="174">
        <v>20</v>
      </c>
    </row>
    <row r="62" spans="1:4">
      <c r="A62" s="174"/>
      <c r="B62" s="173"/>
      <c r="C62" s="174"/>
      <c r="D62" s="174"/>
    </row>
    <row r="63" spans="1:4">
      <c r="A63" s="174"/>
      <c r="B63" s="173"/>
      <c r="C63" s="174"/>
      <c r="D63" s="174"/>
    </row>
    <row r="64" spans="1:4">
      <c r="A64" s="174" t="s">
        <v>307</v>
      </c>
      <c r="B64" s="173" t="s">
        <v>308</v>
      </c>
      <c r="C64" s="174" t="s">
        <v>252</v>
      </c>
      <c r="D64" s="174">
        <v>20</v>
      </c>
    </row>
    <row r="65" spans="1:4">
      <c r="A65" s="174"/>
      <c r="B65" s="173"/>
      <c r="C65" s="174"/>
      <c r="D65" s="174"/>
    </row>
    <row r="66" spans="1:4">
      <c r="A66" s="174"/>
      <c r="B66" s="173"/>
      <c r="C66" s="174"/>
      <c r="D66" s="174"/>
    </row>
    <row r="67" spans="1:4">
      <c r="A67" s="174" t="s">
        <v>285</v>
      </c>
      <c r="B67" s="173" t="s">
        <v>286</v>
      </c>
      <c r="C67" s="174" t="s">
        <v>252</v>
      </c>
      <c r="D67" s="174">
        <v>20</v>
      </c>
    </row>
    <row r="68" spans="1:4">
      <c r="A68" s="174"/>
      <c r="B68" s="173"/>
      <c r="C68" s="174"/>
      <c r="D68" s="174"/>
    </row>
    <row r="69" spans="1:4">
      <c r="A69" s="174"/>
      <c r="B69" s="173"/>
      <c r="C69" s="174"/>
      <c r="D69" s="174"/>
    </row>
    <row r="70" spans="1:4">
      <c r="A70" s="174" t="s">
        <v>344</v>
      </c>
      <c r="B70" s="173" t="s">
        <v>345</v>
      </c>
      <c r="C70" s="174" t="s">
        <v>252</v>
      </c>
      <c r="D70" s="174">
        <v>20</v>
      </c>
    </row>
    <row r="71" spans="1:4">
      <c r="A71" s="174"/>
      <c r="B71" s="173"/>
      <c r="C71" s="174"/>
      <c r="D71" s="174"/>
    </row>
    <row r="72" spans="1:4">
      <c r="A72" s="174"/>
      <c r="B72" s="173"/>
      <c r="C72" s="174"/>
      <c r="D72" s="174"/>
    </row>
    <row r="73" spans="1:4">
      <c r="A73" s="174" t="s">
        <v>362</v>
      </c>
      <c r="B73" s="173" t="s">
        <v>363</v>
      </c>
      <c r="C73" s="174" t="s">
        <v>252</v>
      </c>
      <c r="D73" s="174">
        <v>20</v>
      </c>
    </row>
    <row r="74" spans="1:4">
      <c r="A74" s="174"/>
      <c r="B74" s="173"/>
      <c r="C74" s="174"/>
      <c r="D74" s="174"/>
    </row>
    <row r="75" spans="1:4">
      <c r="A75" s="174"/>
      <c r="B75" s="173"/>
      <c r="C75" s="174"/>
      <c r="D75" s="174"/>
    </row>
    <row r="76" spans="1:4">
      <c r="A76" s="174" t="s">
        <v>291</v>
      </c>
      <c r="B76" s="173" t="s">
        <v>292</v>
      </c>
      <c r="C76" s="174" t="s">
        <v>325</v>
      </c>
      <c r="D76" s="174">
        <v>19</v>
      </c>
    </row>
    <row r="77" spans="1:4">
      <c r="A77" s="174"/>
      <c r="B77" s="173"/>
      <c r="C77" s="174"/>
      <c r="D77" s="174"/>
    </row>
    <row r="78" spans="1:4">
      <c r="A78" s="174"/>
      <c r="B78" s="173"/>
      <c r="C78" s="174"/>
      <c r="D78" s="174"/>
    </row>
    <row r="79" spans="1:4">
      <c r="A79" s="174" t="s">
        <v>317</v>
      </c>
      <c r="B79" s="173" t="s">
        <v>318</v>
      </c>
      <c r="C79" s="174" t="s">
        <v>325</v>
      </c>
      <c r="D79" s="174">
        <v>19</v>
      </c>
    </row>
    <row r="80" spans="1:4">
      <c r="A80" s="174"/>
      <c r="B80" s="173"/>
      <c r="C80" s="174"/>
      <c r="D80" s="174"/>
    </row>
    <row r="81" spans="1:4">
      <c r="A81" s="174"/>
      <c r="B81" s="173"/>
      <c r="C81" s="174"/>
      <c r="D81" s="174"/>
    </row>
    <row r="82" spans="1:4">
      <c r="A82" s="174" t="s">
        <v>250</v>
      </c>
      <c r="B82" s="173" t="s">
        <v>251</v>
      </c>
      <c r="C82" s="174" t="s">
        <v>325</v>
      </c>
      <c r="D82" s="174">
        <v>19</v>
      </c>
    </row>
    <row r="83" spans="1:4">
      <c r="A83" s="174"/>
      <c r="B83" s="173"/>
      <c r="C83" s="174"/>
      <c r="D83" s="174"/>
    </row>
    <row r="84" spans="1:4">
      <c r="A84" s="174"/>
      <c r="B84" s="173"/>
      <c r="C84" s="174"/>
      <c r="D84" s="174"/>
    </row>
    <row r="85" spans="1:4">
      <c r="A85" s="174" t="s">
        <v>321</v>
      </c>
      <c r="B85" s="173" t="s">
        <v>322</v>
      </c>
      <c r="C85" s="174" t="s">
        <v>325</v>
      </c>
      <c r="D85" s="174">
        <v>19</v>
      </c>
    </row>
    <row r="86" spans="1:4">
      <c r="A86" s="174"/>
      <c r="B86" s="173"/>
      <c r="C86" s="174"/>
      <c r="D86" s="174"/>
    </row>
    <row r="87" spans="1:4">
      <c r="A87" s="174"/>
      <c r="B87" s="173"/>
      <c r="C87" s="174"/>
      <c r="D87" s="174"/>
    </row>
    <row r="88" spans="1:4">
      <c r="A88" s="174" t="s">
        <v>263</v>
      </c>
      <c r="B88" s="173" t="s">
        <v>264</v>
      </c>
      <c r="C88" s="174" t="s">
        <v>352</v>
      </c>
      <c r="D88" s="174">
        <v>18</v>
      </c>
    </row>
    <row r="89" spans="1:4">
      <c r="A89" s="174"/>
      <c r="B89" s="173"/>
      <c r="C89" s="174"/>
      <c r="D89" s="174"/>
    </row>
    <row r="90" spans="1:4">
      <c r="A90" s="174"/>
      <c r="B90" s="173"/>
      <c r="C90" s="174"/>
      <c r="D90" s="174"/>
    </row>
    <row r="91" spans="1:4">
      <c r="A91" s="174" t="s">
        <v>253</v>
      </c>
      <c r="B91" s="173" t="s">
        <v>254</v>
      </c>
      <c r="C91" s="174" t="s">
        <v>361</v>
      </c>
      <c r="D91" s="174">
        <v>17</v>
      </c>
    </row>
    <row r="92" spans="1:4">
      <c r="A92" s="174"/>
      <c r="B92" s="173"/>
      <c r="C92" s="174"/>
      <c r="D92" s="174"/>
    </row>
    <row r="93" spans="1:4">
      <c r="A93" s="174"/>
      <c r="B93" s="173"/>
      <c r="C93" s="174"/>
      <c r="D93" s="174"/>
    </row>
    <row r="94" spans="1:4">
      <c r="A94" s="174" t="s">
        <v>334</v>
      </c>
      <c r="B94" s="173" t="s">
        <v>335</v>
      </c>
      <c r="C94" s="174" t="s">
        <v>361</v>
      </c>
      <c r="D94" s="174">
        <v>17</v>
      </c>
    </row>
    <row r="95" spans="1:4">
      <c r="A95" s="174"/>
      <c r="B95" s="173"/>
      <c r="C95" s="174"/>
      <c r="D95" s="174"/>
    </row>
    <row r="96" spans="1:4">
      <c r="A96" s="174"/>
      <c r="B96" s="173"/>
      <c r="C96" s="174"/>
      <c r="D96" s="174"/>
    </row>
    <row r="97" spans="1:4">
      <c r="A97" s="174" t="s">
        <v>367</v>
      </c>
      <c r="B97" s="173" t="s">
        <v>368</v>
      </c>
      <c r="C97" s="174" t="s">
        <v>361</v>
      </c>
      <c r="D97" s="174">
        <v>17</v>
      </c>
    </row>
    <row r="98" spans="1:4">
      <c r="A98" s="174"/>
      <c r="B98" s="173"/>
      <c r="C98" s="174"/>
      <c r="D98" s="174"/>
    </row>
    <row r="99" spans="1:4">
      <c r="A99" s="174"/>
      <c r="B99" s="173"/>
      <c r="C99" s="174"/>
      <c r="D99" s="174"/>
    </row>
    <row r="100" spans="1:4">
      <c r="A100" s="174" t="s">
        <v>328</v>
      </c>
      <c r="B100" s="173" t="s">
        <v>329</v>
      </c>
      <c r="C100" s="174" t="s">
        <v>366</v>
      </c>
      <c r="D100" s="174">
        <v>16</v>
      </c>
    </row>
    <row r="101" spans="1:4">
      <c r="A101" s="174"/>
      <c r="B101" s="173"/>
      <c r="C101" s="174"/>
      <c r="D101" s="174"/>
    </row>
    <row r="102" spans="1:4">
      <c r="A102" s="174"/>
      <c r="B102" s="173"/>
      <c r="C102" s="174"/>
      <c r="D102" s="174"/>
    </row>
    <row r="103" spans="1:4">
      <c r="A103" s="174" t="s">
        <v>261</v>
      </c>
      <c r="B103" s="173" t="s">
        <v>262</v>
      </c>
      <c r="C103" s="174" t="s">
        <v>366</v>
      </c>
      <c r="D103" s="174">
        <v>16</v>
      </c>
    </row>
    <row r="104" spans="1:4">
      <c r="A104" s="174"/>
      <c r="B104" s="173"/>
      <c r="C104" s="174"/>
      <c r="D104" s="174"/>
    </row>
    <row r="105" spans="1:4">
      <c r="A105" s="174"/>
      <c r="B105" s="173"/>
      <c r="C105" s="174"/>
      <c r="D105" s="174"/>
    </row>
    <row r="106" spans="1:4">
      <c r="A106" s="174" t="s">
        <v>313</v>
      </c>
      <c r="B106" s="173" t="s">
        <v>314</v>
      </c>
      <c r="C106" s="174" t="s">
        <v>366</v>
      </c>
      <c r="D106" s="174">
        <v>16</v>
      </c>
    </row>
    <row r="107" spans="1:4">
      <c r="A107" s="174"/>
      <c r="B107" s="173"/>
      <c r="C107" s="174"/>
      <c r="D107" s="174"/>
    </row>
    <row r="108" spans="1:4">
      <c r="A108" s="174"/>
      <c r="B108" s="173"/>
      <c r="C108" s="174"/>
      <c r="D108" s="174"/>
    </row>
    <row r="109" spans="1:4">
      <c r="A109" s="174" t="s">
        <v>283</v>
      </c>
      <c r="B109" s="173" t="s">
        <v>284</v>
      </c>
      <c r="C109" s="174" t="s">
        <v>366</v>
      </c>
      <c r="D109" s="174">
        <v>16</v>
      </c>
    </row>
    <row r="110" spans="1:4">
      <c r="A110" s="174"/>
      <c r="B110" s="173"/>
      <c r="C110" s="174"/>
      <c r="D110" s="174"/>
    </row>
    <row r="111" spans="1:4">
      <c r="A111" s="174"/>
      <c r="B111" s="173"/>
      <c r="C111" s="174"/>
      <c r="D111" s="174"/>
    </row>
    <row r="112" spans="1:4">
      <c r="A112" s="174" t="s">
        <v>309</v>
      </c>
      <c r="B112" s="173" t="s">
        <v>310</v>
      </c>
      <c r="C112" s="174" t="s">
        <v>373</v>
      </c>
      <c r="D112" s="174">
        <v>15</v>
      </c>
    </row>
    <row r="113" spans="1:4">
      <c r="A113" s="174"/>
      <c r="B113" s="173"/>
      <c r="C113" s="174"/>
      <c r="D113" s="174"/>
    </row>
    <row r="114" spans="1:4">
      <c r="A114" s="174"/>
      <c r="B114" s="173"/>
      <c r="C114" s="174"/>
      <c r="D114" s="174"/>
    </row>
    <row r="115" spans="1:4">
      <c r="A115" s="174" t="s">
        <v>371</v>
      </c>
      <c r="B115" s="173" t="s">
        <v>372</v>
      </c>
      <c r="C115" s="174" t="s">
        <v>373</v>
      </c>
      <c r="D115" s="174">
        <v>15</v>
      </c>
    </row>
    <row r="116" spans="1:4">
      <c r="A116" s="174"/>
      <c r="B116" s="173"/>
      <c r="C116" s="174"/>
      <c r="D116" s="174"/>
    </row>
    <row r="117" spans="1:4">
      <c r="A117" s="174"/>
      <c r="B117" s="173"/>
      <c r="C117" s="174"/>
      <c r="D117" s="174"/>
    </row>
    <row r="118" spans="1:4">
      <c r="A118" s="174" t="s">
        <v>330</v>
      </c>
      <c r="B118" s="173" t="s">
        <v>331</v>
      </c>
      <c r="C118" s="174" t="s">
        <v>373</v>
      </c>
      <c r="D118" s="174">
        <v>15</v>
      </c>
    </row>
    <row r="119" spans="1:4">
      <c r="A119" s="174"/>
      <c r="B119" s="173"/>
      <c r="C119" s="174"/>
      <c r="D119" s="174"/>
    </row>
    <row r="120" spans="1:4">
      <c r="A120" s="174"/>
      <c r="B120" s="173"/>
      <c r="C120" s="174"/>
      <c r="D120" s="174"/>
    </row>
    <row r="121" spans="1:4">
      <c r="A121" s="174" t="s">
        <v>340</v>
      </c>
      <c r="B121" s="173" t="s">
        <v>341</v>
      </c>
      <c r="C121" s="174" t="s">
        <v>373</v>
      </c>
      <c r="D121" s="174">
        <v>15</v>
      </c>
    </row>
    <row r="122" spans="1:4">
      <c r="A122" s="174"/>
      <c r="B122" s="173"/>
      <c r="C122" s="174"/>
      <c r="D122" s="174"/>
    </row>
    <row r="123" spans="1:4">
      <c r="A123" s="174"/>
      <c r="B123" s="173"/>
      <c r="C123" s="174"/>
      <c r="D123" s="174"/>
    </row>
    <row r="124" spans="1:4">
      <c r="A124" s="174" t="s">
        <v>259</v>
      </c>
      <c r="B124" s="173" t="s">
        <v>260</v>
      </c>
      <c r="C124" s="174" t="s">
        <v>407</v>
      </c>
      <c r="D124" s="174">
        <v>13</v>
      </c>
    </row>
    <row r="125" spans="1:4">
      <c r="A125" s="174"/>
      <c r="B125" s="173"/>
      <c r="C125" s="174"/>
      <c r="D125" s="174"/>
    </row>
    <row r="126" spans="1:4">
      <c r="A126" s="174"/>
      <c r="B126" s="173"/>
      <c r="C126" s="174"/>
      <c r="D126" s="174"/>
    </row>
  </sheetData>
  <mergeCells count="164">
    <mergeCell ref="D124:D126"/>
    <mergeCell ref="D121:D123"/>
    <mergeCell ref="A124:A126"/>
    <mergeCell ref="B124:B126"/>
    <mergeCell ref="C124:C126"/>
    <mergeCell ref="A121:A123"/>
    <mergeCell ref="B121:B123"/>
    <mergeCell ref="C121:C123"/>
    <mergeCell ref="D118:D120"/>
    <mergeCell ref="A118:A120"/>
    <mergeCell ref="B118:B120"/>
    <mergeCell ref="C118:C120"/>
    <mergeCell ref="D115:D117"/>
    <mergeCell ref="A115:A117"/>
    <mergeCell ref="B115:B117"/>
    <mergeCell ref="C115:C117"/>
    <mergeCell ref="D112:D114"/>
    <mergeCell ref="A112:A114"/>
    <mergeCell ref="B112:B114"/>
    <mergeCell ref="C112:C114"/>
    <mergeCell ref="A109:A111"/>
    <mergeCell ref="B109:B111"/>
    <mergeCell ref="C109:C111"/>
    <mergeCell ref="D109:D111"/>
    <mergeCell ref="A106:A108"/>
    <mergeCell ref="B106:B108"/>
    <mergeCell ref="C106:C108"/>
    <mergeCell ref="D103:D105"/>
    <mergeCell ref="A103:A105"/>
    <mergeCell ref="B103:B105"/>
    <mergeCell ref="C103:C105"/>
    <mergeCell ref="A100:A102"/>
    <mergeCell ref="B100:B102"/>
    <mergeCell ref="C100:C102"/>
    <mergeCell ref="D100:D102"/>
    <mergeCell ref="D106:D108"/>
    <mergeCell ref="A97:A99"/>
    <mergeCell ref="B97:B99"/>
    <mergeCell ref="C97:C99"/>
    <mergeCell ref="D94:D96"/>
    <mergeCell ref="A94:A96"/>
    <mergeCell ref="B94:B96"/>
    <mergeCell ref="C94:C96"/>
    <mergeCell ref="A91:A93"/>
    <mergeCell ref="B91:B93"/>
    <mergeCell ref="C91:C93"/>
    <mergeCell ref="D91:D93"/>
    <mergeCell ref="D97:D99"/>
    <mergeCell ref="A88:A90"/>
    <mergeCell ref="B88:B90"/>
    <mergeCell ref="C88:C90"/>
    <mergeCell ref="D85:D87"/>
    <mergeCell ref="A85:A87"/>
    <mergeCell ref="B85:B87"/>
    <mergeCell ref="C85:C87"/>
    <mergeCell ref="A82:A84"/>
    <mergeCell ref="B82:B84"/>
    <mergeCell ref="C82:C84"/>
    <mergeCell ref="D82:D84"/>
    <mergeCell ref="D88:D90"/>
    <mergeCell ref="A79:A81"/>
    <mergeCell ref="B79:B81"/>
    <mergeCell ref="C79:C81"/>
    <mergeCell ref="D76:D78"/>
    <mergeCell ref="A76:A78"/>
    <mergeCell ref="B76:B78"/>
    <mergeCell ref="C76:C78"/>
    <mergeCell ref="A73:A75"/>
    <mergeCell ref="B73:B75"/>
    <mergeCell ref="C73:C75"/>
    <mergeCell ref="D73:D75"/>
    <mergeCell ref="D79:D81"/>
    <mergeCell ref="A70:A72"/>
    <mergeCell ref="B70:B72"/>
    <mergeCell ref="C70:C72"/>
    <mergeCell ref="D67:D69"/>
    <mergeCell ref="A67:A69"/>
    <mergeCell ref="B67:B69"/>
    <mergeCell ref="C67:C69"/>
    <mergeCell ref="A64:A66"/>
    <mergeCell ref="B64:B66"/>
    <mergeCell ref="C64:C66"/>
    <mergeCell ref="D64:D66"/>
    <mergeCell ref="D70:D72"/>
    <mergeCell ref="A61:A63"/>
    <mergeCell ref="B61:B63"/>
    <mergeCell ref="C61:C63"/>
    <mergeCell ref="D58:D60"/>
    <mergeCell ref="A58:A60"/>
    <mergeCell ref="B58:B60"/>
    <mergeCell ref="C58:C60"/>
    <mergeCell ref="A55:A57"/>
    <mergeCell ref="B55:B57"/>
    <mergeCell ref="C55:C57"/>
    <mergeCell ref="D55:D57"/>
    <mergeCell ref="D61:D63"/>
    <mergeCell ref="A52:A54"/>
    <mergeCell ref="B52:B54"/>
    <mergeCell ref="C52:C54"/>
    <mergeCell ref="D49:D51"/>
    <mergeCell ref="A49:A51"/>
    <mergeCell ref="B49:B51"/>
    <mergeCell ref="C49:C51"/>
    <mergeCell ref="A46:A48"/>
    <mergeCell ref="B46:B48"/>
    <mergeCell ref="C46:C48"/>
    <mergeCell ref="D46:D48"/>
    <mergeCell ref="D52:D54"/>
    <mergeCell ref="A43:A45"/>
    <mergeCell ref="B43:B45"/>
    <mergeCell ref="C43:C45"/>
    <mergeCell ref="D40:D42"/>
    <mergeCell ref="A40:A42"/>
    <mergeCell ref="B40:B42"/>
    <mergeCell ref="C40:C42"/>
    <mergeCell ref="A37:A39"/>
    <mergeCell ref="B37:B39"/>
    <mergeCell ref="C37:C39"/>
    <mergeCell ref="D37:D39"/>
    <mergeCell ref="D43:D45"/>
    <mergeCell ref="A34:A36"/>
    <mergeCell ref="B34:B36"/>
    <mergeCell ref="C34:C36"/>
    <mergeCell ref="D31:D33"/>
    <mergeCell ref="A31:A33"/>
    <mergeCell ref="B31:B33"/>
    <mergeCell ref="C31:C33"/>
    <mergeCell ref="A28:A30"/>
    <mergeCell ref="B28:B30"/>
    <mergeCell ref="C28:C30"/>
    <mergeCell ref="D28:D30"/>
    <mergeCell ref="D34:D36"/>
    <mergeCell ref="A25:A27"/>
    <mergeCell ref="B25:B27"/>
    <mergeCell ref="C25:C27"/>
    <mergeCell ref="D22:D24"/>
    <mergeCell ref="A22:A24"/>
    <mergeCell ref="B22:B24"/>
    <mergeCell ref="C22:C24"/>
    <mergeCell ref="A19:A21"/>
    <mergeCell ref="B19:B21"/>
    <mergeCell ref="C19:C21"/>
    <mergeCell ref="D19:D21"/>
    <mergeCell ref="D25:D27"/>
    <mergeCell ref="A7:A9"/>
    <mergeCell ref="B7:B9"/>
    <mergeCell ref="C7:C9"/>
    <mergeCell ref="D4:D6"/>
    <mergeCell ref="A4:A6"/>
    <mergeCell ref="B4:B6"/>
    <mergeCell ref="C4:C6"/>
    <mergeCell ref="A16:A18"/>
    <mergeCell ref="B16:B18"/>
    <mergeCell ref="C16:C18"/>
    <mergeCell ref="D13:D15"/>
    <mergeCell ref="A13:A15"/>
    <mergeCell ref="B13:B15"/>
    <mergeCell ref="C13:C15"/>
    <mergeCell ref="A10:A12"/>
    <mergeCell ref="B10:B12"/>
    <mergeCell ref="C10:C12"/>
    <mergeCell ref="D10:D12"/>
    <mergeCell ref="D7:D9"/>
    <mergeCell ref="D16:D18"/>
  </mergeCells>
  <hyperlinks>
    <hyperlink ref="A1" r:id="rId1" display="http://ingenierias.ucsm.edu.pe/epregrado2020I/user/view.php?id=29469&amp;course=722" xr:uid="{843AE3EC-5352-F84F-A1CB-81512F775156}"/>
    <hyperlink ref="C1" r:id="rId2" display="http://ingenierias.ucsm.edu.pe/epregrado2020I/mod/assign/view.php?id=25455&amp;rownum=0&amp;action=grader&amp;userid=29469" xr:uid="{2F6104C0-4413-AF42-A760-9A71B4DA9D6E}"/>
    <hyperlink ref="A4" r:id="rId3" display="http://ingenierias.ucsm.edu.pe/epregrado2020I/user/view.php?id=17868&amp;course=722" xr:uid="{FD4A1CA0-D8BA-D24F-9B05-F40D036670E8}"/>
    <hyperlink ref="C4" r:id="rId4" display="http://ingenierias.ucsm.edu.pe/epregrado2020I/mod/assign/view.php?id=25455&amp;rownum=0&amp;action=grader&amp;userid=17868" xr:uid="{562A1906-EEEC-C540-BC8C-13573530199F}"/>
    <hyperlink ref="A7" r:id="rId5" display="http://ingenierias.ucsm.edu.pe/epregrado2020I/user/view.php?id=26731&amp;course=722" xr:uid="{64773A33-EC78-DC4C-9E2A-7BD6DE212F29}"/>
    <hyperlink ref="C7" r:id="rId6" display="http://ingenierias.ucsm.edu.pe/epregrado2020I/mod/assign/view.php?id=25455&amp;rownum=0&amp;action=grader&amp;userid=26731" xr:uid="{18D9BF0A-E72A-B34E-AD8B-9E24C4A8EBEC}"/>
    <hyperlink ref="A10" r:id="rId7" display="http://ingenierias.ucsm.edu.pe/epregrado2020I/user/view.php?id=28426&amp;course=722" xr:uid="{4150CCF5-0A92-EA40-BD57-2EE3627B02A3}"/>
    <hyperlink ref="C10" r:id="rId8" display="http://ingenierias.ucsm.edu.pe/epregrado2020I/mod/assign/view.php?id=25455&amp;rownum=0&amp;action=grader&amp;userid=28426" xr:uid="{0F96B7E3-FB55-974D-BE9F-3109F2B57CD7}"/>
    <hyperlink ref="A13" r:id="rId9" display="http://ingenierias.ucsm.edu.pe/epregrado2020I/user/view.php?id=28330&amp;course=722" xr:uid="{228FBA91-9AE1-D44A-8B0C-2F4E13A18C8D}"/>
    <hyperlink ref="C13" r:id="rId10" display="http://ingenierias.ucsm.edu.pe/epregrado2020I/mod/assign/view.php?id=25455&amp;rownum=0&amp;action=grader&amp;userid=28330" xr:uid="{03904001-15BF-A54F-A83E-9F362DB1A982}"/>
    <hyperlink ref="A16" r:id="rId11" display="http://ingenierias.ucsm.edu.pe/epregrado2020I/user/view.php?id=28746&amp;course=722" xr:uid="{4143C744-6AE0-D74B-94D2-6C08C7F567DA}"/>
    <hyperlink ref="C16" r:id="rId12" display="http://ingenierias.ucsm.edu.pe/epregrado2020I/mod/assign/view.php?id=25455&amp;rownum=0&amp;action=grader&amp;userid=28746" xr:uid="{9E32CAF5-2E8A-CE4C-A09E-1A4B3F05607D}"/>
    <hyperlink ref="A19" r:id="rId13" display="http://ingenierias.ucsm.edu.pe/epregrado2020I/user/view.php?id=30063&amp;course=722" xr:uid="{E681A8EF-0E08-8447-BC3C-FDE95D912D6D}"/>
    <hyperlink ref="C19" r:id="rId14" display="http://ingenierias.ucsm.edu.pe/epregrado2020I/mod/assign/view.php?id=25455&amp;rownum=0&amp;action=grader&amp;userid=30063" xr:uid="{EE1EDED1-01BE-0F43-A5C3-7A22B3989DE6}"/>
    <hyperlink ref="A22" r:id="rId15" display="http://ingenierias.ucsm.edu.pe/epregrado2020I/user/view.php?id=29085&amp;course=722" xr:uid="{E39FCAB4-0DCF-FC48-AE63-5EDA4816DA08}"/>
    <hyperlink ref="C22" r:id="rId16" display="http://ingenierias.ucsm.edu.pe/epregrado2020I/mod/assign/view.php?id=25455&amp;rownum=0&amp;action=grader&amp;userid=29085" xr:uid="{49196B2C-C4DF-974D-94D9-74D3E20CD971}"/>
    <hyperlink ref="A25" r:id="rId17" display="http://ingenierias.ucsm.edu.pe/epregrado2020I/user/view.php?id=11374&amp;course=722" xr:uid="{82EF1854-FC5E-C140-8221-351D55049E27}"/>
    <hyperlink ref="C25" r:id="rId18" display="http://ingenierias.ucsm.edu.pe/epregrado2020I/mod/assign/view.php?id=25455&amp;rownum=0&amp;action=grader&amp;userid=11374" xr:uid="{9688476D-C1CA-CD41-97B7-FFF51A60B2CC}"/>
    <hyperlink ref="A28" r:id="rId19" display="http://ingenierias.ucsm.edu.pe/epregrado2020I/user/view.php?id=27427&amp;course=722" xr:uid="{8B9651C5-41C3-FB4A-9E7F-CFFAE8C2D2F5}"/>
    <hyperlink ref="C28" r:id="rId20" display="http://ingenierias.ucsm.edu.pe/epregrado2020I/mod/assign/view.php?id=25455&amp;rownum=0&amp;action=grader&amp;userid=27427" xr:uid="{B256F491-022D-D24A-BC79-7592388D62F9}"/>
    <hyperlink ref="A31" r:id="rId21" display="http://ingenierias.ucsm.edu.pe/epregrado2020I/user/view.php?id=29458&amp;course=722" xr:uid="{4051CC72-50A4-8B4C-A816-045792F4D657}"/>
    <hyperlink ref="C31" r:id="rId22" display="http://ingenierias.ucsm.edu.pe/epregrado2020I/mod/assign/view.php?id=25455&amp;rownum=0&amp;action=grader&amp;userid=29458" xr:uid="{643AA187-ABCD-1B4B-A314-53F258D6A86E}"/>
    <hyperlink ref="A34" r:id="rId23" display="http://ingenierias.ucsm.edu.pe/epregrado2020I/user/view.php?id=27416&amp;course=722" xr:uid="{95227BA8-E79C-EB47-8691-D4E6ED70D7D1}"/>
    <hyperlink ref="C34" r:id="rId24" display="http://ingenierias.ucsm.edu.pe/epregrado2020I/mod/assign/view.php?id=25455&amp;rownum=0&amp;action=grader&amp;userid=27416" xr:uid="{6544FADC-7F2C-284E-A38D-46DAC9A97E1A}"/>
    <hyperlink ref="A37" r:id="rId25" display="http://ingenierias.ucsm.edu.pe/epregrado2020I/user/view.php?id=29409&amp;course=722" xr:uid="{4FD22BFF-3DA9-6D42-8670-063F7A99C6F7}"/>
    <hyperlink ref="C37" r:id="rId26" display="http://ingenierias.ucsm.edu.pe/epregrado2020I/mod/assign/view.php?id=25455&amp;rownum=0&amp;action=grader&amp;userid=29409" xr:uid="{430955C1-F225-254A-B658-DFE1E4B7C9B7}"/>
    <hyperlink ref="A40" r:id="rId27" display="http://ingenierias.ucsm.edu.pe/epregrado2020I/user/view.php?id=26898&amp;course=722" xr:uid="{1AA8D372-9138-8948-B9D7-B419EC6609F6}"/>
    <hyperlink ref="C40" r:id="rId28" display="http://ingenierias.ucsm.edu.pe/epregrado2020I/mod/assign/view.php?id=25455&amp;rownum=0&amp;action=grader&amp;userid=26898" xr:uid="{66D46015-9886-BE43-8C1D-B97B7C886994}"/>
    <hyperlink ref="A43" r:id="rId29" display="http://ingenierias.ucsm.edu.pe/epregrado2020I/user/view.php?id=33567&amp;course=722" xr:uid="{047A7E9A-921F-C940-AA9A-979DF48CB392}"/>
    <hyperlink ref="C43" r:id="rId30" display="http://ingenierias.ucsm.edu.pe/epregrado2020I/mod/assign/view.php?id=25455&amp;rownum=0&amp;action=grader&amp;userid=33567" xr:uid="{8120945D-E47A-B84B-8B14-2D481807A8F2}"/>
    <hyperlink ref="A46" r:id="rId31" display="http://ingenierias.ucsm.edu.pe/epregrado2020I/user/view.php?id=26638&amp;course=722" xr:uid="{CE3CBCEF-A08E-A94A-B54D-04373E5875BA}"/>
    <hyperlink ref="C46" r:id="rId32" display="http://ingenierias.ucsm.edu.pe/epregrado2020I/mod/assign/view.php?id=25455&amp;rownum=0&amp;action=grader&amp;userid=26638" xr:uid="{C85CFA98-D719-644A-AF83-D5767597344B}"/>
    <hyperlink ref="A49" r:id="rId33" display="http://ingenierias.ucsm.edu.pe/epregrado2020I/user/view.php?id=27739&amp;course=722" xr:uid="{8C690066-ED85-2E47-BDB0-3EE8E25151C5}"/>
    <hyperlink ref="C49" r:id="rId34" display="http://ingenierias.ucsm.edu.pe/epregrado2020I/mod/assign/view.php?id=25455&amp;rownum=0&amp;action=grader&amp;userid=27739" xr:uid="{8E089AF6-8681-A940-8342-3A7DA19BA2AA}"/>
    <hyperlink ref="A52" r:id="rId35" display="http://ingenierias.ucsm.edu.pe/epregrado2020I/user/view.php?id=29972&amp;course=722" xr:uid="{FCE8542B-8D3D-CE49-91F9-58538257A475}"/>
    <hyperlink ref="C52" r:id="rId36" display="http://ingenierias.ucsm.edu.pe/epregrado2020I/mod/assign/view.php?id=25455&amp;rownum=0&amp;action=grader&amp;userid=29972" xr:uid="{3A6B5E1B-620E-F644-AA10-F5C42A1929D7}"/>
    <hyperlink ref="A55" r:id="rId37" display="http://ingenierias.ucsm.edu.pe/epregrado2020I/user/view.php?id=29523&amp;course=722" xr:uid="{38D17A12-2199-054D-99EE-27FCE30D46E8}"/>
    <hyperlink ref="C55" r:id="rId38" display="http://ingenierias.ucsm.edu.pe/epregrado2020I/mod/assign/view.php?id=25455&amp;rownum=0&amp;action=grader&amp;userid=29523" xr:uid="{8C2B7386-BFBA-7D4D-996D-EFC191E3404E}"/>
    <hyperlink ref="A58" r:id="rId39" display="http://ingenierias.ucsm.edu.pe/epregrado2020I/user/view.php?id=28238&amp;course=722" xr:uid="{9B46FAD1-3DAA-D445-BF6A-40070318E2A2}"/>
    <hyperlink ref="C58" r:id="rId40" display="http://ingenierias.ucsm.edu.pe/epregrado2020I/mod/assign/view.php?id=25455&amp;rownum=0&amp;action=grader&amp;userid=28238" xr:uid="{276DF1AA-8C89-0940-954C-92FCB20189BF}"/>
    <hyperlink ref="A61" r:id="rId41" display="http://ingenierias.ucsm.edu.pe/epregrado2020I/user/view.php?id=30572&amp;course=722" xr:uid="{06558ACC-B83D-6144-B83E-FA570374E591}"/>
    <hyperlink ref="C61" r:id="rId42" display="http://ingenierias.ucsm.edu.pe/epregrado2020I/mod/assign/view.php?id=25455&amp;rownum=0&amp;action=grader&amp;userid=30572" xr:uid="{DB4218F0-1251-F045-8A6A-A4AC8496E2F0}"/>
    <hyperlink ref="A64" r:id="rId43" display="http://ingenierias.ucsm.edu.pe/epregrado2020I/user/view.php?id=25783&amp;course=722" xr:uid="{6A3A2945-30DD-0144-91BB-2441965CEBE3}"/>
    <hyperlink ref="C64" r:id="rId44" display="http://ingenierias.ucsm.edu.pe/epregrado2020I/mod/assign/view.php?id=25455&amp;rownum=0&amp;action=grader&amp;userid=25783" xr:uid="{EC7C3BA3-4746-8345-8ABF-865853E98CAD}"/>
    <hyperlink ref="A67" r:id="rId45" display="http://ingenierias.ucsm.edu.pe/epregrado2020I/user/view.php?id=27264&amp;course=722" xr:uid="{FE61EF6D-C9BD-F144-9FF2-B00736471FDD}"/>
    <hyperlink ref="C67" r:id="rId46" display="http://ingenierias.ucsm.edu.pe/epregrado2020I/mod/assign/view.php?id=25455&amp;rownum=0&amp;action=grader&amp;userid=27264" xr:uid="{BBF6006F-4A17-CD44-BC0C-04326738B2F6}"/>
    <hyperlink ref="A70" r:id="rId47" display="http://ingenierias.ucsm.edu.pe/epregrado2020I/user/view.php?id=27094&amp;course=722" xr:uid="{54610317-9C34-364C-BFB6-317699888FD5}"/>
    <hyperlink ref="C70" r:id="rId48" display="http://ingenierias.ucsm.edu.pe/epregrado2020I/mod/assign/view.php?id=25455&amp;rownum=0&amp;action=grader&amp;userid=27094" xr:uid="{299BA845-9526-FB4F-98F7-84B3055A326A}"/>
    <hyperlink ref="A73" r:id="rId49" display="http://ingenierias.ucsm.edu.pe/epregrado2020I/user/view.php?id=29180&amp;course=722" xr:uid="{2ADA6442-C0EE-DB4B-AE3F-0794B229130B}"/>
    <hyperlink ref="C73" r:id="rId50" display="http://ingenierias.ucsm.edu.pe/epregrado2020I/mod/assign/view.php?id=25455&amp;rownum=0&amp;action=grader&amp;userid=29180" xr:uid="{D01957AA-9604-BD41-AA1F-18126E3A58CE}"/>
    <hyperlink ref="A76" r:id="rId51" display="http://ingenierias.ucsm.edu.pe/epregrado2020I/user/view.php?id=27301&amp;course=722" xr:uid="{BA637577-EF67-FB4A-8F96-A085DBE00330}"/>
    <hyperlink ref="C76" r:id="rId52" display="http://ingenierias.ucsm.edu.pe/epregrado2020I/mod/assign/view.php?id=25455&amp;rownum=0&amp;action=grader&amp;userid=27301" xr:uid="{182C3AFA-4F82-E646-A046-48DEADD8ED76}"/>
    <hyperlink ref="A79" r:id="rId53" display="http://ingenierias.ucsm.edu.pe/epregrado2020I/user/view.php?id=28700&amp;course=722" xr:uid="{5B80FFB2-C39B-6743-9084-776E19EE472D}"/>
    <hyperlink ref="C79" r:id="rId54" display="http://ingenierias.ucsm.edu.pe/epregrado2020I/mod/assign/view.php?id=25455&amp;rownum=0&amp;action=grader&amp;userid=28700" xr:uid="{1F80D3C2-BA66-9D4A-915A-2F91771DDFE2}"/>
    <hyperlink ref="A82" r:id="rId55" display="http://ingenierias.ucsm.edu.pe/epregrado2020I/user/view.php?id=28959&amp;course=722" xr:uid="{7DF66E1B-C56A-964D-BA7A-F6C9FB4CA88D}"/>
    <hyperlink ref="C82" r:id="rId56" display="http://ingenierias.ucsm.edu.pe/epregrado2020I/mod/assign/view.php?id=25455&amp;rownum=0&amp;action=grader&amp;userid=28959" xr:uid="{DF05864A-1569-7540-A759-847FAC7C2ACE}"/>
    <hyperlink ref="A85" r:id="rId57" display="http://ingenierias.ucsm.edu.pe/epregrado2020I/user/view.php?id=30702&amp;course=722" xr:uid="{2EFA5156-B36C-3941-B055-3E7A50014600}"/>
    <hyperlink ref="C85" r:id="rId58" display="http://ingenierias.ucsm.edu.pe/epregrado2020I/mod/assign/view.php?id=25455&amp;rownum=0&amp;action=grader&amp;userid=30702" xr:uid="{09FAEB14-085A-6248-88C6-8E45097F107F}"/>
    <hyperlink ref="A88" r:id="rId59" display="http://ingenierias.ucsm.edu.pe/epregrado2020I/user/view.php?id=26222&amp;course=722" xr:uid="{25655D79-708F-C241-B843-3FCCA8AA5FC8}"/>
    <hyperlink ref="C88" r:id="rId60" display="http://ingenierias.ucsm.edu.pe/epregrado2020I/mod/assign/view.php?id=25455&amp;rownum=0&amp;action=grader&amp;userid=26222" xr:uid="{6AC0C869-C5E2-2943-A9D5-29121963B389}"/>
    <hyperlink ref="A91" r:id="rId61" display="http://ingenierias.ucsm.edu.pe/epregrado2020I/user/view.php?id=30245&amp;course=722" xr:uid="{DDE42AD8-0382-8247-942D-7BD0DE598781}"/>
    <hyperlink ref="C91" r:id="rId62" display="http://ingenierias.ucsm.edu.pe/epregrado2020I/mod/assign/view.php?id=25455&amp;rownum=0&amp;action=grader&amp;userid=30245" xr:uid="{71730BA9-C9C8-724A-8950-F9BEF372180B}"/>
    <hyperlink ref="A94" r:id="rId63" display="http://ingenierias.ucsm.edu.pe/epregrado2020I/user/view.php?id=26382&amp;course=722" xr:uid="{977329B0-4C3E-C240-9665-C497C4457F94}"/>
    <hyperlink ref="C94" r:id="rId64" display="http://ingenierias.ucsm.edu.pe/epregrado2020I/mod/assign/view.php?id=25455&amp;rownum=0&amp;action=grader&amp;userid=26382" xr:uid="{9FC41658-C8E3-D348-8284-82CCFB31F5F3}"/>
    <hyperlink ref="A97" r:id="rId65" display="http://ingenierias.ucsm.edu.pe/epregrado2020I/user/view.php?id=26250&amp;course=722" xr:uid="{01548401-243E-9B4F-87E8-49E80A23D97C}"/>
    <hyperlink ref="C97" r:id="rId66" display="http://ingenierias.ucsm.edu.pe/epregrado2020I/mod/assign/view.php?id=25455&amp;rownum=0&amp;action=grader&amp;userid=26250" xr:uid="{EA6405A9-8314-DF43-80CD-3D936D898043}"/>
    <hyperlink ref="A100" r:id="rId67" display="http://ingenierias.ucsm.edu.pe/epregrado2020I/user/view.php?id=26829&amp;course=722" xr:uid="{49F9768D-63CD-E944-A0F5-8EED651A6237}"/>
    <hyperlink ref="C100" r:id="rId68" display="http://ingenierias.ucsm.edu.pe/epregrado2020I/mod/assign/view.php?id=25455&amp;rownum=0&amp;action=grader&amp;userid=26829" xr:uid="{BA6E7651-A301-B44B-BC3C-87822B0B5CB4}"/>
    <hyperlink ref="A103" r:id="rId69" display="http://ingenierias.ucsm.edu.pe/epregrado2020I/user/view.php?id=29829&amp;course=722" xr:uid="{6577E284-6475-9F44-A735-82858ECE196F}"/>
    <hyperlink ref="C103" r:id="rId70" display="http://ingenierias.ucsm.edu.pe/epregrado2020I/mod/assign/view.php?id=25455&amp;rownum=0&amp;action=grader&amp;userid=29829" xr:uid="{2624662B-369F-EF41-9C71-779BABA51086}"/>
    <hyperlink ref="A106" r:id="rId71" display="http://ingenierias.ucsm.edu.pe/epregrado2020I/user/view.php?id=26860&amp;course=722" xr:uid="{B10E9DDC-7399-4E41-8CD1-7A10D320EF3A}"/>
    <hyperlink ref="C106" r:id="rId72" display="http://ingenierias.ucsm.edu.pe/epregrado2020I/mod/assign/view.php?id=25455&amp;rownum=0&amp;action=grader&amp;userid=26860" xr:uid="{14121970-D2F9-0C4B-A5A4-7E17CA2D9DE4}"/>
    <hyperlink ref="A109" r:id="rId73" display="http://ingenierias.ucsm.edu.pe/epregrado2020I/user/view.php?id=29326&amp;course=722" xr:uid="{1CD46F67-3F37-1848-85B6-E9233E098736}"/>
    <hyperlink ref="C109" r:id="rId74" display="http://ingenierias.ucsm.edu.pe/epregrado2020I/mod/assign/view.php?id=25455&amp;rownum=0&amp;action=grader&amp;userid=29326" xr:uid="{6BB75F54-2B8B-4245-BE1B-A5F5359E0174}"/>
    <hyperlink ref="A112" r:id="rId75" display="http://ingenierias.ucsm.edu.pe/epregrado2020I/user/view.php?id=26956&amp;course=722" xr:uid="{5597F0DB-AC45-1341-944D-200365C2202C}"/>
    <hyperlink ref="C112" r:id="rId76" display="http://ingenierias.ucsm.edu.pe/epregrado2020I/mod/assign/view.php?id=25455&amp;rownum=0&amp;action=grader&amp;userid=26956" xr:uid="{BC3063F6-7D74-5F4C-A5AB-839A942C170B}"/>
    <hyperlink ref="A115" r:id="rId77" display="http://ingenierias.ucsm.edu.pe/epregrado2020I/user/view.php?id=30557&amp;course=722" xr:uid="{02627755-7D3C-5140-B25E-F59643977A1B}"/>
    <hyperlink ref="C115" r:id="rId78" display="http://ingenierias.ucsm.edu.pe/epregrado2020I/mod/assign/view.php?id=25455&amp;rownum=0&amp;action=grader&amp;userid=30557" xr:uid="{E5054307-C7B9-564D-B585-EDD601938DC9}"/>
    <hyperlink ref="A118" r:id="rId79" display="http://ingenierias.ucsm.edu.pe/epregrado2020I/user/view.php?id=27462&amp;course=722" xr:uid="{A1B4224E-FF6E-5343-BAE4-77A8F2198D9A}"/>
    <hyperlink ref="C118" r:id="rId80" display="http://ingenierias.ucsm.edu.pe/epregrado2020I/mod/assign/view.php?id=25455&amp;rownum=0&amp;action=grader&amp;userid=27462" xr:uid="{00E6343E-3926-714F-B264-B05AB0AC7ED7}"/>
    <hyperlink ref="A121" r:id="rId81" display="http://ingenierias.ucsm.edu.pe/epregrado2020I/user/view.php?id=25900&amp;course=722" xr:uid="{7F86C01E-8CC3-0547-89E2-5B0441B94008}"/>
    <hyperlink ref="C121" r:id="rId82" display="http://ingenierias.ucsm.edu.pe/epregrado2020I/mod/assign/view.php?id=25455&amp;rownum=0&amp;action=grader&amp;userid=25900" xr:uid="{3AA5AC5E-EBC1-2646-80AC-C5D553980555}"/>
    <hyperlink ref="A124" r:id="rId83" display="http://ingenierias.ucsm.edu.pe/epregrado2020I/user/view.php?id=28561&amp;course=722" xr:uid="{09CE0515-F018-5144-917E-3F5A3EF0CB07}"/>
    <hyperlink ref="C124" r:id="rId84" display="http://ingenierias.ucsm.edu.pe/epregrado2020I/mod/assign/view.php?id=25455&amp;rownum=0&amp;action=grader&amp;userid=28561" xr:uid="{8C97681F-BEAE-774B-BE53-2E443A8E29D3}"/>
  </hyperlinks>
  <pageMargins left="0.7" right="0.7" top="0.75" bottom="0.75" header="0.3" footer="0.3"/>
  <drawing r:id="rId8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58175-9A34-D54D-8639-DC657B8BE3DF}">
  <dimension ref="A2:C11"/>
  <sheetViews>
    <sheetView workbookViewId="0">
      <selection activeCell="G11" sqref="G11"/>
    </sheetView>
  </sheetViews>
  <sheetFormatPr baseColWidth="10" defaultRowHeight="15"/>
  <cols>
    <col min="1" max="1" width="15.83203125" bestFit="1" customWidth="1"/>
    <col min="2" max="2" width="8.83203125" bestFit="1" customWidth="1"/>
    <col min="3" max="3" width="9.1640625" bestFit="1" customWidth="1"/>
  </cols>
  <sheetData>
    <row r="2" spans="1:3" ht="19">
      <c r="A2" s="112" t="s">
        <v>513</v>
      </c>
      <c r="B2" s="112"/>
      <c r="C2" s="112"/>
    </row>
    <row r="3" spans="1:3" ht="19">
      <c r="A3" s="112"/>
      <c r="B3" s="112" t="s">
        <v>514</v>
      </c>
      <c r="C3" s="112"/>
    </row>
    <row r="4" spans="1:3" ht="19">
      <c r="A4" s="112"/>
      <c r="B4" s="112"/>
      <c r="C4" s="112" t="s">
        <v>519</v>
      </c>
    </row>
    <row r="5" spans="1:3" ht="19">
      <c r="A5" s="112"/>
      <c r="B5" s="112"/>
      <c r="C5" s="112" t="s">
        <v>520</v>
      </c>
    </row>
    <row r="6" spans="1:3" ht="19">
      <c r="A6" s="112"/>
      <c r="B6" s="112"/>
      <c r="C6" s="112" t="s">
        <v>521</v>
      </c>
    </row>
    <row r="7" spans="1:3" ht="19">
      <c r="A7" s="112"/>
      <c r="B7" s="112"/>
      <c r="C7" s="112" t="s">
        <v>522</v>
      </c>
    </row>
    <row r="8" spans="1:3" ht="19">
      <c r="A8" s="112"/>
      <c r="B8" s="112" t="s">
        <v>515</v>
      </c>
      <c r="C8" s="112"/>
    </row>
    <row r="9" spans="1:3" ht="19">
      <c r="A9" s="112"/>
      <c r="B9" s="112" t="s">
        <v>517</v>
      </c>
      <c r="C9" s="112"/>
    </row>
    <row r="10" spans="1:3" ht="19">
      <c r="A10" s="112"/>
      <c r="B10" s="112" t="s">
        <v>516</v>
      </c>
      <c r="C10" s="112"/>
    </row>
    <row r="11" spans="1:3" ht="19">
      <c r="A11" s="112"/>
      <c r="B11" s="112" t="s">
        <v>518</v>
      </c>
      <c r="C11" s="1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91A91-E288-FE4A-A24F-992F28A32EDB}">
  <dimension ref="A1:CQ25"/>
  <sheetViews>
    <sheetView tabSelected="1" topLeftCell="A6" zoomScale="120" zoomScaleNormal="120" workbookViewId="0">
      <selection activeCell="A15" sqref="A15:XFD15"/>
    </sheetView>
  </sheetViews>
  <sheetFormatPr baseColWidth="10" defaultRowHeight="15"/>
  <cols>
    <col min="1" max="1" width="6.33203125" customWidth="1"/>
    <col min="3" max="3" width="33" customWidth="1"/>
    <col min="4" max="8" width="5.1640625" customWidth="1"/>
    <col min="9" max="9" width="7.5" style="31" customWidth="1"/>
    <col min="10" max="10" width="6" style="31" customWidth="1"/>
    <col min="11" max="11" width="6.5" customWidth="1"/>
    <col min="12" max="12" width="3.33203125" customWidth="1"/>
    <col min="13" max="13" width="5" bestFit="1" customWidth="1"/>
    <col min="14" max="14" width="6.5" customWidth="1"/>
    <col min="15" max="15" width="5.5" bestFit="1" customWidth="1"/>
    <col min="16" max="16" width="5.1640625" customWidth="1"/>
    <col min="17" max="17" width="4.1640625" customWidth="1"/>
    <col min="18" max="18" width="4.5" customWidth="1"/>
    <col min="19" max="19" width="5" customWidth="1"/>
    <col min="20" max="20" width="6.5" customWidth="1"/>
    <col min="21" max="21" width="7.33203125" style="31" customWidth="1"/>
    <col min="22" max="22" width="4.83203125" style="31" customWidth="1"/>
    <col min="23" max="23" width="6.83203125" customWidth="1"/>
    <col min="24" max="32" width="8.1640625" customWidth="1"/>
    <col min="33" max="33" width="6" customWidth="1"/>
    <col min="34" max="34" width="8.33203125" customWidth="1"/>
  </cols>
  <sheetData>
    <row r="1" spans="1:95" ht="17" customHeight="1" thickTop="1" thickBot="1">
      <c r="A1" s="169" t="s">
        <v>23</v>
      </c>
      <c r="B1" s="169"/>
      <c r="C1" s="169"/>
      <c r="D1" t="s">
        <v>47</v>
      </c>
      <c r="E1" s="6" t="s">
        <v>81</v>
      </c>
      <c r="AB1">
        <v>1</v>
      </c>
      <c r="AD1">
        <v>1</v>
      </c>
    </row>
    <row r="2" spans="1:95" ht="17" customHeight="1" thickTop="1" thickBot="1">
      <c r="A2" s="5"/>
      <c r="B2" s="37"/>
      <c r="C2" s="37"/>
      <c r="D2" s="14"/>
      <c r="E2" s="3"/>
      <c r="F2" s="14"/>
      <c r="G2" s="14"/>
      <c r="H2" s="14"/>
      <c r="I2" s="44"/>
      <c r="J2" s="27" t="s">
        <v>436</v>
      </c>
      <c r="K2" s="14"/>
      <c r="L2" s="14"/>
      <c r="M2" s="14"/>
      <c r="N2" s="14"/>
      <c r="O2" s="14"/>
      <c r="P2" s="14"/>
      <c r="Q2" s="14"/>
      <c r="R2" s="14"/>
      <c r="S2" s="14"/>
      <c r="T2" s="14"/>
      <c r="U2" s="44"/>
      <c r="V2" s="27" t="s">
        <v>436</v>
      </c>
      <c r="W2" s="14"/>
      <c r="X2" s="14"/>
      <c r="Y2" s="14"/>
      <c r="Z2" s="14"/>
      <c r="AA2" s="14"/>
      <c r="AB2" s="14"/>
      <c r="AC2" s="14"/>
      <c r="AD2" s="14"/>
      <c r="AE2" s="14"/>
      <c r="AF2" s="31"/>
      <c r="AG2" s="27" t="s">
        <v>436</v>
      </c>
      <c r="AI2" s="14"/>
      <c r="AJ2" s="14"/>
      <c r="AK2" s="14"/>
      <c r="AL2" s="14"/>
      <c r="AM2" s="14"/>
      <c r="AN2" s="14"/>
    </row>
    <row r="3" spans="1:95" s="4" customFormat="1" ht="28" thickTop="1" thickBot="1">
      <c r="A3" s="82" t="s">
        <v>0</v>
      </c>
      <c r="B3" s="73" t="s">
        <v>1</v>
      </c>
      <c r="C3" s="73" t="s">
        <v>24</v>
      </c>
      <c r="D3" s="46" t="s">
        <v>412</v>
      </c>
      <c r="E3" s="46" t="s">
        <v>413</v>
      </c>
      <c r="F3" s="46" t="s">
        <v>414</v>
      </c>
      <c r="G3" s="46" t="s">
        <v>415</v>
      </c>
      <c r="H3" s="46" t="s">
        <v>246</v>
      </c>
      <c r="I3" s="47" t="s">
        <v>248</v>
      </c>
      <c r="J3" s="47" t="s">
        <v>435</v>
      </c>
      <c r="K3" s="75" t="s">
        <v>455</v>
      </c>
      <c r="L3" s="75" t="s">
        <v>454</v>
      </c>
      <c r="M3" s="75" t="s">
        <v>489</v>
      </c>
      <c r="N3" s="67" t="s">
        <v>456</v>
      </c>
      <c r="O3" s="67" t="s">
        <v>467</v>
      </c>
      <c r="P3" s="67" t="s">
        <v>468</v>
      </c>
      <c r="Q3" s="67" t="s">
        <v>482</v>
      </c>
      <c r="R3" s="67" t="s">
        <v>483</v>
      </c>
      <c r="S3" s="84" t="s">
        <v>486</v>
      </c>
      <c r="T3" s="84" t="s">
        <v>487</v>
      </c>
      <c r="U3" s="86" t="s">
        <v>488</v>
      </c>
      <c r="V3" s="47" t="s">
        <v>435</v>
      </c>
      <c r="W3" s="67" t="s">
        <v>527</v>
      </c>
      <c r="X3" s="67" t="s">
        <v>558</v>
      </c>
      <c r="Y3" s="67" t="s">
        <v>527</v>
      </c>
      <c r="Z3" s="67" t="s">
        <v>559</v>
      </c>
      <c r="AA3" s="67" t="s">
        <v>560</v>
      </c>
      <c r="AB3" s="67" t="s">
        <v>563</v>
      </c>
      <c r="AC3" s="67" t="s">
        <v>561</v>
      </c>
      <c r="AD3" s="67" t="s">
        <v>564</v>
      </c>
      <c r="AE3" s="67" t="s">
        <v>562</v>
      </c>
      <c r="AF3" s="86" t="s">
        <v>488</v>
      </c>
      <c r="AG3" s="47" t="s">
        <v>435</v>
      </c>
      <c r="AH3" s="159" t="s">
        <v>565</v>
      </c>
      <c r="AI3" s="76"/>
      <c r="AJ3" s="76"/>
      <c r="AK3" s="76"/>
      <c r="AL3" s="76"/>
      <c r="AM3" s="76"/>
      <c r="AN3" s="76"/>
    </row>
    <row r="4" spans="1:95" ht="17" customHeight="1" thickTop="1" thickBot="1">
      <c r="A4" s="83">
        <v>1</v>
      </c>
      <c r="B4" s="20" t="s">
        <v>49</v>
      </c>
      <c r="C4" s="115" t="s">
        <v>50</v>
      </c>
      <c r="D4" s="129">
        <v>20</v>
      </c>
      <c r="E4" s="129">
        <v>19</v>
      </c>
      <c r="F4" s="132">
        <v>20</v>
      </c>
      <c r="G4" s="129">
        <v>18</v>
      </c>
      <c r="H4" s="131">
        <v>20</v>
      </c>
      <c r="I4" s="45">
        <f t="shared" ref="I4:I21" si="0">0.8*SUM(D4:G4)/4+H4*0.2</f>
        <v>19.399999999999999</v>
      </c>
      <c r="J4" s="109">
        <f>IF(I4&gt;=11.4,1,0)</f>
        <v>1</v>
      </c>
      <c r="K4" s="129">
        <v>2</v>
      </c>
      <c r="L4" s="129"/>
      <c r="M4" s="129">
        <v>18</v>
      </c>
      <c r="N4" s="129">
        <v>20</v>
      </c>
      <c r="O4" s="129">
        <v>20</v>
      </c>
      <c r="P4" s="129">
        <v>18</v>
      </c>
      <c r="Q4" s="129">
        <v>20</v>
      </c>
      <c r="R4" s="129">
        <v>18</v>
      </c>
      <c r="S4" s="137">
        <v>20</v>
      </c>
      <c r="T4" s="131">
        <v>10</v>
      </c>
      <c r="U4" s="81">
        <f t="shared" ref="U4:U22" si="1">+(K4*7+M4+N4+O4+P4+Q4+R4+S4+T4*2)/10+L4</f>
        <v>16.8</v>
      </c>
      <c r="V4" s="109">
        <f t="shared" ref="V4:V20" si="2">IF(U4&gt;=11.4,1,0)</f>
        <v>1</v>
      </c>
      <c r="W4" s="52"/>
      <c r="X4" s="52">
        <v>1</v>
      </c>
      <c r="Y4" s="52">
        <v>1</v>
      </c>
      <c r="Z4" s="52">
        <v>1</v>
      </c>
      <c r="AA4" s="52">
        <v>1</v>
      </c>
      <c r="AB4" s="52">
        <v>1</v>
      </c>
      <c r="AC4" s="52">
        <v>1</v>
      </c>
      <c r="AD4" s="52"/>
      <c r="AE4" s="52"/>
      <c r="AF4" s="81">
        <f t="shared" ref="AF4:AF22" si="3">+(AE4*0.1+AD4*0.15+AC4*0.1+AB4*0.15+AA4*0.1+Z4*0.1+Y4*0.1+X4*0.1+W4*0.1)*20</f>
        <v>12.999999999999998</v>
      </c>
      <c r="AG4" s="109">
        <f t="shared" ref="AG4:AG19" si="4">IF(AF4&gt;=11.4,1,0)</f>
        <v>1</v>
      </c>
      <c r="AH4" s="52">
        <f>+(AF4+U4+I4)/3</f>
        <v>16.399999999999999</v>
      </c>
      <c r="AI4" s="52"/>
      <c r="AJ4" s="52"/>
      <c r="AK4" s="52"/>
      <c r="AL4" s="52"/>
      <c r="AM4" s="52"/>
      <c r="AN4" s="52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</row>
    <row r="5" spans="1:95" ht="17" customHeight="1" thickTop="1" thickBot="1">
      <c r="A5" s="83">
        <v>2</v>
      </c>
      <c r="B5" s="20" t="s">
        <v>51</v>
      </c>
      <c r="C5" s="115" t="s">
        <v>52</v>
      </c>
      <c r="D5" s="129">
        <v>20</v>
      </c>
      <c r="E5" s="129">
        <v>19</v>
      </c>
      <c r="F5" s="132">
        <v>20</v>
      </c>
      <c r="G5" s="129">
        <v>20</v>
      </c>
      <c r="H5" s="131">
        <v>20</v>
      </c>
      <c r="I5" s="45">
        <f t="shared" si="0"/>
        <v>19.8</v>
      </c>
      <c r="J5" s="109">
        <f t="shared" ref="J5:J10" si="5">IF(I5&gt;=11.4,1,0)</f>
        <v>1</v>
      </c>
      <c r="K5" s="98">
        <v>2</v>
      </c>
      <c r="L5" s="129"/>
      <c r="M5" s="129">
        <v>20</v>
      </c>
      <c r="N5" s="129">
        <v>20</v>
      </c>
      <c r="O5" s="129">
        <v>20</v>
      </c>
      <c r="P5" s="129">
        <v>20</v>
      </c>
      <c r="Q5" s="129">
        <v>20</v>
      </c>
      <c r="R5" s="129">
        <v>20</v>
      </c>
      <c r="S5" s="137">
        <v>20</v>
      </c>
      <c r="T5" s="131">
        <v>19</v>
      </c>
      <c r="U5" s="81">
        <f t="shared" si="1"/>
        <v>19.2</v>
      </c>
      <c r="V5" s="109">
        <f t="shared" si="2"/>
        <v>1</v>
      </c>
      <c r="W5" s="52"/>
      <c r="X5" s="52">
        <v>1</v>
      </c>
      <c r="Y5" s="52">
        <v>1</v>
      </c>
      <c r="Z5" s="52">
        <v>1</v>
      </c>
      <c r="AA5" s="52">
        <v>1</v>
      </c>
      <c r="AB5" s="52">
        <v>1</v>
      </c>
      <c r="AC5" s="52">
        <v>1</v>
      </c>
      <c r="AD5" s="52"/>
      <c r="AE5" s="52">
        <v>1</v>
      </c>
      <c r="AF5" s="81">
        <f t="shared" si="3"/>
        <v>14.999999999999998</v>
      </c>
      <c r="AG5" s="109">
        <f t="shared" si="4"/>
        <v>1</v>
      </c>
      <c r="AH5" s="52">
        <f t="shared" ref="AH5:AH20" si="6">+(AF5+U5+I5)/3</f>
        <v>18</v>
      </c>
      <c r="AI5" s="52"/>
      <c r="AJ5" s="52"/>
      <c r="AK5" s="52"/>
      <c r="AL5" s="52"/>
      <c r="AM5" s="52"/>
      <c r="AN5" s="52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</row>
    <row r="6" spans="1:95" ht="17" customHeight="1" thickTop="1" thickBot="1">
      <c r="A6" s="83">
        <v>3</v>
      </c>
      <c r="B6" s="20" t="s">
        <v>53</v>
      </c>
      <c r="C6" s="115" t="s">
        <v>54</v>
      </c>
      <c r="D6" s="129">
        <v>14</v>
      </c>
      <c r="E6" s="129">
        <v>19</v>
      </c>
      <c r="F6" s="132">
        <v>20</v>
      </c>
      <c r="G6" s="129">
        <v>20</v>
      </c>
      <c r="H6" s="131">
        <v>20</v>
      </c>
      <c r="I6" s="45">
        <f t="shared" si="0"/>
        <v>18.600000000000001</v>
      </c>
      <c r="J6" s="109">
        <f t="shared" si="5"/>
        <v>1</v>
      </c>
      <c r="K6" s="98">
        <v>2</v>
      </c>
      <c r="L6" s="129"/>
      <c r="M6" s="129">
        <v>18</v>
      </c>
      <c r="N6" s="129">
        <v>14</v>
      </c>
      <c r="O6" s="129">
        <v>14</v>
      </c>
      <c r="P6" s="129">
        <v>18</v>
      </c>
      <c r="Q6" s="129">
        <v>18</v>
      </c>
      <c r="R6" s="129"/>
      <c r="S6" s="137">
        <v>20</v>
      </c>
      <c r="T6" s="131">
        <v>19</v>
      </c>
      <c r="U6" s="81">
        <f t="shared" si="1"/>
        <v>15.4</v>
      </c>
      <c r="V6" s="109">
        <f t="shared" si="2"/>
        <v>1</v>
      </c>
      <c r="W6" s="52"/>
      <c r="X6" s="52">
        <v>1</v>
      </c>
      <c r="Y6" s="52">
        <v>0.5</v>
      </c>
      <c r="Z6" s="52"/>
      <c r="AA6" s="52">
        <v>1</v>
      </c>
      <c r="AB6" s="52">
        <v>1</v>
      </c>
      <c r="AC6" s="52">
        <v>1</v>
      </c>
      <c r="AD6" s="52">
        <v>1</v>
      </c>
      <c r="AE6" s="52">
        <v>0.5</v>
      </c>
      <c r="AF6" s="81">
        <f t="shared" si="3"/>
        <v>14.000000000000002</v>
      </c>
      <c r="AG6" s="109">
        <f t="shared" si="4"/>
        <v>1</v>
      </c>
      <c r="AH6" s="52">
        <f t="shared" si="6"/>
        <v>16</v>
      </c>
      <c r="AI6" s="52"/>
      <c r="AJ6" s="52"/>
      <c r="AK6" s="52"/>
      <c r="AL6" s="52"/>
      <c r="AM6" s="52"/>
      <c r="AN6" s="52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</row>
    <row r="7" spans="1:95" ht="17" customHeight="1" thickTop="1" thickBot="1">
      <c r="A7" s="83">
        <v>4</v>
      </c>
      <c r="B7" s="20" t="s">
        <v>48</v>
      </c>
      <c r="C7" s="115" t="s">
        <v>408</v>
      </c>
      <c r="D7" s="129">
        <v>16</v>
      </c>
      <c r="E7" s="129">
        <v>19</v>
      </c>
      <c r="F7" s="132">
        <v>20</v>
      </c>
      <c r="G7" s="129">
        <v>17</v>
      </c>
      <c r="H7" s="131">
        <v>19</v>
      </c>
      <c r="I7" s="45">
        <f t="shared" si="0"/>
        <v>18.2</v>
      </c>
      <c r="J7" s="109">
        <f t="shared" si="5"/>
        <v>1</v>
      </c>
      <c r="K7" s="98">
        <v>2</v>
      </c>
      <c r="L7" s="129"/>
      <c r="M7" s="129">
        <v>20</v>
      </c>
      <c r="N7" s="129">
        <v>14</v>
      </c>
      <c r="O7" s="129">
        <v>20</v>
      </c>
      <c r="P7" s="129">
        <v>18</v>
      </c>
      <c r="Q7" s="129">
        <v>17</v>
      </c>
      <c r="R7" s="129">
        <v>17</v>
      </c>
      <c r="S7" s="137">
        <v>20</v>
      </c>
      <c r="T7" s="131">
        <v>20</v>
      </c>
      <c r="U7" s="81">
        <f t="shared" si="1"/>
        <v>18</v>
      </c>
      <c r="V7" s="109">
        <f t="shared" si="2"/>
        <v>1</v>
      </c>
      <c r="W7" s="52"/>
      <c r="X7" s="52">
        <v>1</v>
      </c>
      <c r="Y7" s="52">
        <v>1</v>
      </c>
      <c r="Z7" s="52">
        <v>0.7</v>
      </c>
      <c r="AA7" s="52">
        <v>0.7</v>
      </c>
      <c r="AB7" s="52">
        <v>0</v>
      </c>
      <c r="AC7" s="52"/>
      <c r="AD7" s="52"/>
      <c r="AE7" s="52"/>
      <c r="AF7" s="81">
        <f t="shared" si="3"/>
        <v>6.7999999999999989</v>
      </c>
      <c r="AG7" s="109">
        <f t="shared" si="4"/>
        <v>0</v>
      </c>
      <c r="AH7" s="52">
        <f t="shared" si="6"/>
        <v>14.333333333333334</v>
      </c>
      <c r="AI7" s="52"/>
      <c r="AJ7" s="52"/>
      <c r="AK7" s="52"/>
      <c r="AL7" s="52"/>
      <c r="AM7" s="52"/>
      <c r="AN7" s="52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</row>
    <row r="8" spans="1:95" ht="17" customHeight="1" thickTop="1" thickBot="1">
      <c r="A8" s="83">
        <v>5</v>
      </c>
      <c r="B8" s="20" t="s">
        <v>55</v>
      </c>
      <c r="C8" s="115" t="s">
        <v>56</v>
      </c>
      <c r="D8" s="129">
        <v>19</v>
      </c>
      <c r="E8" s="129">
        <v>14</v>
      </c>
      <c r="F8" s="132">
        <v>20</v>
      </c>
      <c r="G8" s="129">
        <v>20</v>
      </c>
      <c r="H8" s="131">
        <v>19</v>
      </c>
      <c r="I8" s="45">
        <f t="shared" si="0"/>
        <v>18.400000000000002</v>
      </c>
      <c r="J8" s="109">
        <f t="shared" si="5"/>
        <v>1</v>
      </c>
      <c r="K8" s="98">
        <v>2</v>
      </c>
      <c r="L8" s="129"/>
      <c r="M8" s="129">
        <v>20</v>
      </c>
      <c r="N8" s="129">
        <v>17</v>
      </c>
      <c r="O8" s="129">
        <v>20</v>
      </c>
      <c r="P8" s="129">
        <v>18</v>
      </c>
      <c r="Q8" s="129">
        <v>18</v>
      </c>
      <c r="R8" s="129">
        <v>17</v>
      </c>
      <c r="S8" s="137">
        <v>20</v>
      </c>
      <c r="T8" s="131">
        <v>20</v>
      </c>
      <c r="U8" s="81">
        <f t="shared" si="1"/>
        <v>18.399999999999999</v>
      </c>
      <c r="V8" s="109">
        <f t="shared" si="2"/>
        <v>1</v>
      </c>
      <c r="W8" s="52"/>
      <c r="X8" s="52">
        <v>1</v>
      </c>
      <c r="Y8" s="52">
        <v>1</v>
      </c>
      <c r="Z8" s="52">
        <v>1</v>
      </c>
      <c r="AA8" s="52">
        <v>1</v>
      </c>
      <c r="AB8" s="52">
        <v>1</v>
      </c>
      <c r="AC8" s="52">
        <v>1</v>
      </c>
      <c r="AD8" s="52">
        <v>1</v>
      </c>
      <c r="AE8" s="52">
        <v>1</v>
      </c>
      <c r="AF8" s="81">
        <f t="shared" si="3"/>
        <v>18</v>
      </c>
      <c r="AG8" s="109">
        <f t="shared" si="4"/>
        <v>1</v>
      </c>
      <c r="AH8" s="52">
        <f t="shared" si="6"/>
        <v>18.266666666666666</v>
      </c>
      <c r="AI8" s="52"/>
      <c r="AJ8" s="52"/>
      <c r="AK8" s="52"/>
      <c r="AL8" s="52"/>
      <c r="AM8" s="52"/>
      <c r="AN8" s="52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</row>
    <row r="9" spans="1:95" ht="17" customHeight="1" thickTop="1" thickBot="1">
      <c r="A9" s="83">
        <v>6</v>
      </c>
      <c r="B9" s="20" t="s">
        <v>57</v>
      </c>
      <c r="C9" s="115" t="s">
        <v>58</v>
      </c>
      <c r="D9" s="129">
        <v>20</v>
      </c>
      <c r="E9" s="129">
        <v>20</v>
      </c>
      <c r="F9" s="132">
        <v>20</v>
      </c>
      <c r="G9" s="129">
        <v>20</v>
      </c>
      <c r="H9" s="131">
        <v>19</v>
      </c>
      <c r="I9" s="45">
        <f t="shared" si="0"/>
        <v>19.8</v>
      </c>
      <c r="J9" s="109">
        <f t="shared" si="5"/>
        <v>1</v>
      </c>
      <c r="K9" s="98">
        <v>2</v>
      </c>
      <c r="L9" s="129"/>
      <c r="M9" s="129">
        <v>20</v>
      </c>
      <c r="N9" s="129">
        <v>14</v>
      </c>
      <c r="O9" s="129">
        <v>20</v>
      </c>
      <c r="P9" s="129">
        <v>20</v>
      </c>
      <c r="Q9" s="129">
        <v>20</v>
      </c>
      <c r="R9" s="129">
        <v>20</v>
      </c>
      <c r="S9" s="137">
        <v>20</v>
      </c>
      <c r="T9" s="131">
        <v>10</v>
      </c>
      <c r="U9" s="81">
        <f t="shared" si="1"/>
        <v>16.8</v>
      </c>
      <c r="V9" s="109">
        <f t="shared" si="2"/>
        <v>1</v>
      </c>
      <c r="W9" s="52"/>
      <c r="X9" s="52">
        <v>1</v>
      </c>
      <c r="Y9" s="52">
        <v>1</v>
      </c>
      <c r="Z9" s="52">
        <v>1</v>
      </c>
      <c r="AA9" s="52">
        <v>1</v>
      </c>
      <c r="AB9" s="52">
        <v>1</v>
      </c>
      <c r="AC9" s="52">
        <v>1</v>
      </c>
      <c r="AD9" s="52">
        <v>1</v>
      </c>
      <c r="AE9" s="52">
        <v>1</v>
      </c>
      <c r="AF9" s="81">
        <f t="shared" si="3"/>
        <v>18</v>
      </c>
      <c r="AG9" s="109">
        <f t="shared" si="4"/>
        <v>1</v>
      </c>
      <c r="AH9" s="52">
        <f t="shared" si="6"/>
        <v>18.2</v>
      </c>
      <c r="AI9" s="52"/>
      <c r="AJ9" s="52"/>
      <c r="AK9" s="52"/>
      <c r="AL9" s="52"/>
      <c r="AM9" s="52"/>
      <c r="AN9" s="52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</row>
    <row r="10" spans="1:95" ht="17" customHeight="1" thickTop="1" thickBot="1">
      <c r="A10" s="83">
        <v>7</v>
      </c>
      <c r="B10" s="20" t="s">
        <v>59</v>
      </c>
      <c r="C10" s="115" t="s">
        <v>60</v>
      </c>
      <c r="D10" s="129">
        <v>18</v>
      </c>
      <c r="E10" s="129">
        <v>0</v>
      </c>
      <c r="F10" s="132">
        <v>20</v>
      </c>
      <c r="G10" s="129"/>
      <c r="H10" s="131">
        <v>17</v>
      </c>
      <c r="I10" s="45">
        <f t="shared" si="0"/>
        <v>11</v>
      </c>
      <c r="J10" s="109">
        <f t="shared" si="5"/>
        <v>0</v>
      </c>
      <c r="K10" s="98">
        <v>1</v>
      </c>
      <c r="L10" s="65">
        <v>-1</v>
      </c>
      <c r="M10" s="98">
        <v>20</v>
      </c>
      <c r="N10" s="129">
        <v>15</v>
      </c>
      <c r="O10" s="129">
        <v>20</v>
      </c>
      <c r="P10" s="129">
        <v>18</v>
      </c>
      <c r="Q10" s="129">
        <v>17</v>
      </c>
      <c r="R10" s="129"/>
      <c r="S10" s="131"/>
      <c r="T10" s="131"/>
      <c r="U10" s="81">
        <f t="shared" si="1"/>
        <v>8.6999999999999993</v>
      </c>
      <c r="V10" s="109">
        <f t="shared" si="2"/>
        <v>0</v>
      </c>
      <c r="W10" s="52"/>
      <c r="X10" s="52">
        <v>1</v>
      </c>
      <c r="Y10" s="52">
        <v>0.5</v>
      </c>
      <c r="Z10" s="52"/>
      <c r="AA10" s="52">
        <v>0.5</v>
      </c>
      <c r="AB10" s="52">
        <v>0</v>
      </c>
      <c r="AC10" s="52"/>
      <c r="AD10" s="52"/>
      <c r="AE10" s="52"/>
      <c r="AF10" s="81">
        <f t="shared" si="3"/>
        <v>4</v>
      </c>
      <c r="AG10" s="109">
        <f t="shared" si="4"/>
        <v>0</v>
      </c>
      <c r="AH10" s="52">
        <f t="shared" si="6"/>
        <v>7.8999999999999995</v>
      </c>
      <c r="AI10" s="52"/>
      <c r="AJ10" s="52"/>
      <c r="AK10" s="52"/>
      <c r="AL10" s="52"/>
      <c r="AM10" s="52"/>
      <c r="AN10" s="52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</row>
    <row r="11" spans="1:95" ht="17" customHeight="1" thickTop="1" thickBot="1">
      <c r="A11" s="83">
        <v>8</v>
      </c>
      <c r="B11" s="20" t="s">
        <v>61</v>
      </c>
      <c r="C11" s="115" t="s">
        <v>62</v>
      </c>
      <c r="D11" s="129">
        <v>20</v>
      </c>
      <c r="E11" s="132">
        <v>20</v>
      </c>
      <c r="F11" s="129"/>
      <c r="G11" s="129"/>
      <c r="H11" s="131">
        <v>17</v>
      </c>
      <c r="I11" s="45">
        <f t="shared" si="0"/>
        <v>11.4</v>
      </c>
      <c r="J11" s="109">
        <f>IF(I11&gt;=11.4,1,0)</f>
        <v>1</v>
      </c>
      <c r="K11" s="129"/>
      <c r="L11" s="129"/>
      <c r="M11" s="129"/>
      <c r="N11" s="129">
        <v>16</v>
      </c>
      <c r="O11" s="129">
        <v>17</v>
      </c>
      <c r="P11" s="129"/>
      <c r="Q11" s="129"/>
      <c r="R11" s="129"/>
      <c r="S11" s="131"/>
      <c r="T11" s="131"/>
      <c r="U11" s="81">
        <f t="shared" si="1"/>
        <v>3.3</v>
      </c>
      <c r="V11" s="109">
        <f t="shared" si="2"/>
        <v>0</v>
      </c>
      <c r="W11" s="52"/>
      <c r="X11" s="52"/>
      <c r="Y11" s="52"/>
      <c r="Z11" s="52"/>
      <c r="AA11" s="52"/>
      <c r="AB11" s="52"/>
      <c r="AC11" s="52"/>
      <c r="AD11" s="52"/>
      <c r="AE11" s="52"/>
      <c r="AF11" s="81"/>
      <c r="AG11" s="109">
        <v>-1</v>
      </c>
      <c r="AH11" s="52">
        <f t="shared" si="6"/>
        <v>4.8999999999999995</v>
      </c>
      <c r="AI11" s="52"/>
      <c r="AJ11" s="52"/>
      <c r="AK11" s="52"/>
      <c r="AL11" s="52"/>
      <c r="AM11" s="52"/>
      <c r="AN11" s="52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</row>
    <row r="12" spans="1:95" ht="17" customHeight="1" thickTop="1" thickBot="1">
      <c r="A12" s="83">
        <v>9</v>
      </c>
      <c r="B12" s="20" t="s">
        <v>63</v>
      </c>
      <c r="C12" s="115" t="s">
        <v>64</v>
      </c>
      <c r="D12" s="129"/>
      <c r="E12" s="132">
        <v>20</v>
      </c>
      <c r="F12" s="132">
        <v>20</v>
      </c>
      <c r="G12" s="129">
        <v>20</v>
      </c>
      <c r="H12" s="131">
        <v>15</v>
      </c>
      <c r="I12" s="45">
        <f t="shared" si="0"/>
        <v>15</v>
      </c>
      <c r="J12" s="109">
        <f t="shared" ref="J12:J20" si="7">IF(I12&gt;=11.4,1,0)</f>
        <v>1</v>
      </c>
      <c r="K12" s="129">
        <v>1</v>
      </c>
      <c r="L12" s="129"/>
      <c r="M12" s="129">
        <v>14</v>
      </c>
      <c r="N12" s="129">
        <v>20</v>
      </c>
      <c r="O12" s="129">
        <v>17</v>
      </c>
      <c r="P12" s="129">
        <v>18</v>
      </c>
      <c r="Q12" s="129">
        <v>20</v>
      </c>
      <c r="R12" s="129">
        <v>20</v>
      </c>
      <c r="S12" s="137">
        <v>20</v>
      </c>
      <c r="T12" s="131">
        <v>19</v>
      </c>
      <c r="U12" s="81">
        <f t="shared" si="1"/>
        <v>17.399999999999999</v>
      </c>
      <c r="V12" s="109">
        <f t="shared" si="2"/>
        <v>1</v>
      </c>
      <c r="W12" s="52"/>
      <c r="X12" s="52">
        <v>1</v>
      </c>
      <c r="Y12" s="52">
        <v>1</v>
      </c>
      <c r="Z12" s="52"/>
      <c r="AA12" s="52">
        <v>1</v>
      </c>
      <c r="AB12" s="52">
        <v>1</v>
      </c>
      <c r="AC12" s="52"/>
      <c r="AD12" s="52">
        <v>1</v>
      </c>
      <c r="AE12" s="52">
        <v>1</v>
      </c>
      <c r="AF12" s="81">
        <f t="shared" si="3"/>
        <v>14</v>
      </c>
      <c r="AG12" s="109">
        <f t="shared" si="4"/>
        <v>1</v>
      </c>
      <c r="AH12" s="52">
        <f t="shared" si="6"/>
        <v>15.466666666666667</v>
      </c>
      <c r="AI12" s="52"/>
      <c r="AJ12" s="52"/>
      <c r="AK12" s="52"/>
      <c r="AL12" s="52"/>
      <c r="AM12" s="52"/>
      <c r="AN12" s="52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</row>
    <row r="13" spans="1:95" ht="17" customHeight="1" thickTop="1" thickBot="1">
      <c r="A13" s="83">
        <v>10</v>
      </c>
      <c r="B13" s="20" t="s">
        <v>65</v>
      </c>
      <c r="C13" s="115" t="s">
        <v>66</v>
      </c>
      <c r="D13" s="129">
        <v>20</v>
      </c>
      <c r="E13" s="132">
        <v>20</v>
      </c>
      <c r="F13" s="132">
        <v>20</v>
      </c>
      <c r="G13" s="129">
        <v>20</v>
      </c>
      <c r="H13" s="131">
        <v>19</v>
      </c>
      <c r="I13" s="45">
        <f t="shared" si="0"/>
        <v>19.8</v>
      </c>
      <c r="J13" s="109">
        <f t="shared" si="7"/>
        <v>1</v>
      </c>
      <c r="K13" s="98">
        <v>2</v>
      </c>
      <c r="L13" s="129"/>
      <c r="M13" s="129">
        <v>20</v>
      </c>
      <c r="N13" s="129">
        <v>17</v>
      </c>
      <c r="O13" s="129">
        <v>20</v>
      </c>
      <c r="P13" s="129">
        <v>18</v>
      </c>
      <c r="Q13" s="129">
        <v>18</v>
      </c>
      <c r="R13" s="129">
        <v>18</v>
      </c>
      <c r="S13" s="137">
        <v>20</v>
      </c>
      <c r="T13" s="131">
        <v>19</v>
      </c>
      <c r="U13" s="81">
        <f t="shared" si="1"/>
        <v>18.3</v>
      </c>
      <c r="V13" s="109">
        <f t="shared" si="2"/>
        <v>1</v>
      </c>
      <c r="W13" s="52"/>
      <c r="X13" s="52">
        <v>1</v>
      </c>
      <c r="Y13" s="52">
        <v>1</v>
      </c>
      <c r="Z13" s="52">
        <v>1</v>
      </c>
      <c r="AA13" s="52">
        <v>1</v>
      </c>
      <c r="AB13" s="52">
        <v>1</v>
      </c>
      <c r="AC13" s="52">
        <v>1</v>
      </c>
      <c r="AD13" s="52">
        <v>1</v>
      </c>
      <c r="AE13" s="52">
        <v>1</v>
      </c>
      <c r="AF13" s="81">
        <f t="shared" si="3"/>
        <v>18</v>
      </c>
      <c r="AG13" s="109">
        <f t="shared" si="4"/>
        <v>1</v>
      </c>
      <c r="AH13" s="52">
        <f t="shared" si="6"/>
        <v>18.7</v>
      </c>
      <c r="AI13" s="52"/>
      <c r="AJ13" s="52"/>
      <c r="AK13" s="52"/>
      <c r="AL13" s="52"/>
      <c r="AM13" s="52"/>
      <c r="AN13" s="52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</row>
    <row r="14" spans="1:95" ht="17" customHeight="1" thickTop="1" thickBot="1">
      <c r="A14" s="83">
        <v>11</v>
      </c>
      <c r="B14" s="20" t="s">
        <v>67</v>
      </c>
      <c r="C14" s="115" t="s">
        <v>68</v>
      </c>
      <c r="D14" s="129">
        <v>19</v>
      </c>
      <c r="E14" s="132">
        <v>20</v>
      </c>
      <c r="F14" s="132">
        <v>20</v>
      </c>
      <c r="G14" s="129">
        <v>20</v>
      </c>
      <c r="H14" s="131">
        <v>19</v>
      </c>
      <c r="I14" s="45">
        <f t="shared" si="0"/>
        <v>19.600000000000001</v>
      </c>
      <c r="J14" s="109">
        <f t="shared" si="7"/>
        <v>1</v>
      </c>
      <c r="K14" s="98">
        <v>2</v>
      </c>
      <c r="L14" s="129"/>
      <c r="M14" s="129">
        <v>20</v>
      </c>
      <c r="N14" s="129">
        <v>20</v>
      </c>
      <c r="O14" s="129">
        <v>17</v>
      </c>
      <c r="P14" s="129">
        <v>18</v>
      </c>
      <c r="Q14" s="129">
        <v>18</v>
      </c>
      <c r="R14" s="129">
        <v>17</v>
      </c>
      <c r="S14" s="137">
        <v>20</v>
      </c>
      <c r="T14" s="131">
        <v>18</v>
      </c>
      <c r="U14" s="81">
        <f t="shared" si="1"/>
        <v>18</v>
      </c>
      <c r="V14" s="109">
        <f t="shared" si="2"/>
        <v>1</v>
      </c>
      <c r="W14" s="52"/>
      <c r="X14" s="52">
        <v>1</v>
      </c>
      <c r="Y14" s="52"/>
      <c r="Z14" s="52">
        <v>0.5</v>
      </c>
      <c r="AA14" s="52">
        <v>1</v>
      </c>
      <c r="AB14" s="52">
        <v>1</v>
      </c>
      <c r="AC14" s="52">
        <v>1</v>
      </c>
      <c r="AD14" s="52">
        <v>1</v>
      </c>
      <c r="AE14" s="52">
        <v>1</v>
      </c>
      <c r="AF14" s="81">
        <f t="shared" si="3"/>
        <v>15</v>
      </c>
      <c r="AG14" s="109">
        <f t="shared" si="4"/>
        <v>1</v>
      </c>
      <c r="AH14" s="52">
        <f t="shared" si="6"/>
        <v>17.533333333333335</v>
      </c>
      <c r="AI14" s="52"/>
      <c r="AJ14" s="52"/>
      <c r="AK14" s="52"/>
      <c r="AL14" s="52"/>
      <c r="AM14" s="52"/>
      <c r="AN14" s="52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</row>
    <row r="15" spans="1:95" ht="17" customHeight="1" thickTop="1" thickBot="1">
      <c r="A15" s="83">
        <v>12</v>
      </c>
      <c r="B15" s="20" t="s">
        <v>69</v>
      </c>
      <c r="C15" s="115" t="s">
        <v>70</v>
      </c>
      <c r="D15" s="129"/>
      <c r="E15" s="129">
        <v>20</v>
      </c>
      <c r="F15" s="132">
        <v>20</v>
      </c>
      <c r="G15" s="129"/>
      <c r="H15" s="131">
        <v>17</v>
      </c>
      <c r="I15" s="45">
        <f t="shared" si="0"/>
        <v>11.4</v>
      </c>
      <c r="J15" s="109">
        <f t="shared" si="7"/>
        <v>1</v>
      </c>
      <c r="K15" s="129">
        <v>0</v>
      </c>
      <c r="L15" s="129"/>
      <c r="M15" s="129"/>
      <c r="N15" s="129"/>
      <c r="O15" s="129">
        <v>20</v>
      </c>
      <c r="P15" s="129">
        <v>18</v>
      </c>
      <c r="Q15" s="129">
        <v>18</v>
      </c>
      <c r="R15" s="129">
        <v>20</v>
      </c>
      <c r="S15" s="137">
        <v>20</v>
      </c>
      <c r="T15" s="131"/>
      <c r="U15" s="81">
        <f t="shared" si="1"/>
        <v>9.6</v>
      </c>
      <c r="V15" s="109">
        <f t="shared" si="2"/>
        <v>0</v>
      </c>
      <c r="W15" s="52"/>
      <c r="X15" s="52"/>
      <c r="Y15" s="52"/>
      <c r="Z15" s="52"/>
      <c r="AA15" s="52">
        <v>1</v>
      </c>
      <c r="AB15" s="52"/>
      <c r="AC15" s="52"/>
      <c r="AD15" s="52"/>
      <c r="AE15" s="52"/>
      <c r="AF15" s="81">
        <f t="shared" si="3"/>
        <v>2</v>
      </c>
      <c r="AG15" s="109">
        <f t="shared" si="4"/>
        <v>0</v>
      </c>
      <c r="AH15" s="52">
        <f t="shared" si="6"/>
        <v>7.666666666666667</v>
      </c>
      <c r="AI15" s="52"/>
      <c r="AJ15" s="52"/>
      <c r="AK15" s="52"/>
      <c r="AL15" s="52"/>
      <c r="AM15" s="52"/>
      <c r="AN15" s="52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</row>
    <row r="16" spans="1:95" ht="17" customHeight="1" thickTop="1" thickBot="1">
      <c r="A16" s="83">
        <v>13</v>
      </c>
      <c r="B16" s="20" t="s">
        <v>71</v>
      </c>
      <c r="C16" s="115" t="s">
        <v>72</v>
      </c>
      <c r="D16" s="129">
        <v>20</v>
      </c>
      <c r="E16" s="129">
        <v>12</v>
      </c>
      <c r="F16" s="132">
        <v>20</v>
      </c>
      <c r="G16" s="129">
        <v>20</v>
      </c>
      <c r="H16" s="131">
        <v>19</v>
      </c>
      <c r="I16" s="45">
        <f t="shared" si="0"/>
        <v>18.2</v>
      </c>
      <c r="J16" s="109">
        <f t="shared" si="7"/>
        <v>1</v>
      </c>
      <c r="K16" s="98">
        <v>0</v>
      </c>
      <c r="L16" s="129"/>
      <c r="M16" s="129">
        <v>18</v>
      </c>
      <c r="N16" s="129">
        <v>13</v>
      </c>
      <c r="O16" s="129">
        <v>20</v>
      </c>
      <c r="P16" s="129">
        <v>18</v>
      </c>
      <c r="Q16" s="129">
        <v>17</v>
      </c>
      <c r="R16" s="129">
        <v>18</v>
      </c>
      <c r="S16" s="137">
        <v>20</v>
      </c>
      <c r="T16" s="131">
        <v>20</v>
      </c>
      <c r="U16" s="81">
        <f t="shared" si="1"/>
        <v>16.399999999999999</v>
      </c>
      <c r="V16" s="109">
        <f t="shared" si="2"/>
        <v>1</v>
      </c>
      <c r="W16" s="52"/>
      <c r="X16" s="52">
        <v>1</v>
      </c>
      <c r="Y16" s="52">
        <v>1</v>
      </c>
      <c r="Z16" s="52">
        <v>1</v>
      </c>
      <c r="AA16" s="52">
        <v>1</v>
      </c>
      <c r="AB16" s="52"/>
      <c r="AC16" s="52">
        <v>1</v>
      </c>
      <c r="AD16" s="52"/>
      <c r="AE16" s="52">
        <v>1</v>
      </c>
      <c r="AF16" s="81">
        <f t="shared" si="3"/>
        <v>12</v>
      </c>
      <c r="AG16" s="109">
        <f t="shared" si="4"/>
        <v>1</v>
      </c>
      <c r="AH16" s="52">
        <f t="shared" si="6"/>
        <v>15.533333333333331</v>
      </c>
      <c r="AI16" s="52"/>
      <c r="AJ16" s="52"/>
      <c r="AK16" s="52"/>
      <c r="AL16" s="52"/>
      <c r="AM16" s="52"/>
      <c r="AN16" s="52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</row>
    <row r="17" spans="1:95" ht="17" customHeight="1" thickTop="1" thickBot="1">
      <c r="A17" s="83">
        <v>14</v>
      </c>
      <c r="B17" s="20" t="s">
        <v>73</v>
      </c>
      <c r="C17" s="115" t="s">
        <v>74</v>
      </c>
      <c r="D17" s="129">
        <v>19</v>
      </c>
      <c r="E17" s="129">
        <v>20</v>
      </c>
      <c r="F17" s="132">
        <v>20</v>
      </c>
      <c r="G17" s="129">
        <v>15</v>
      </c>
      <c r="H17" s="131">
        <v>19</v>
      </c>
      <c r="I17" s="45">
        <f t="shared" si="0"/>
        <v>18.600000000000001</v>
      </c>
      <c r="J17" s="109">
        <f t="shared" si="7"/>
        <v>1</v>
      </c>
      <c r="K17" s="129">
        <v>2</v>
      </c>
      <c r="L17" s="129"/>
      <c r="M17" s="129">
        <v>20</v>
      </c>
      <c r="N17" s="129">
        <v>17</v>
      </c>
      <c r="O17" s="129">
        <v>20</v>
      </c>
      <c r="P17" s="129">
        <v>18</v>
      </c>
      <c r="Q17" s="129">
        <v>18</v>
      </c>
      <c r="R17" s="129">
        <v>17</v>
      </c>
      <c r="S17" s="137">
        <v>20</v>
      </c>
      <c r="T17" s="131">
        <v>17</v>
      </c>
      <c r="U17" s="81">
        <f t="shared" si="1"/>
        <v>17.8</v>
      </c>
      <c r="V17" s="109">
        <f t="shared" si="2"/>
        <v>1</v>
      </c>
      <c r="W17" s="52"/>
      <c r="X17" s="52">
        <v>1</v>
      </c>
      <c r="Y17" s="52">
        <v>1</v>
      </c>
      <c r="Z17" s="52">
        <v>1</v>
      </c>
      <c r="AA17" s="52">
        <v>0.5</v>
      </c>
      <c r="AB17" s="52">
        <v>1</v>
      </c>
      <c r="AC17" s="52">
        <v>1</v>
      </c>
      <c r="AD17" s="52">
        <v>1</v>
      </c>
      <c r="AE17" s="52">
        <v>1</v>
      </c>
      <c r="AF17" s="81">
        <f t="shared" si="3"/>
        <v>17</v>
      </c>
      <c r="AG17" s="109">
        <f t="shared" si="4"/>
        <v>1</v>
      </c>
      <c r="AH17" s="52">
        <f t="shared" si="6"/>
        <v>17.8</v>
      </c>
      <c r="AI17" s="52"/>
      <c r="AJ17" s="52"/>
      <c r="AK17" s="52"/>
      <c r="AL17" s="52"/>
      <c r="AM17" s="52"/>
      <c r="AN17" s="52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</row>
    <row r="18" spans="1:95" ht="17" customHeight="1" thickTop="1" thickBot="1">
      <c r="A18" s="83">
        <v>15</v>
      </c>
      <c r="B18" s="20" t="s">
        <v>75</v>
      </c>
      <c r="C18" s="115" t="s">
        <v>76</v>
      </c>
      <c r="D18" s="129">
        <v>19</v>
      </c>
      <c r="E18" s="132">
        <v>20</v>
      </c>
      <c r="F18" s="132">
        <v>20</v>
      </c>
      <c r="G18" s="129">
        <v>17</v>
      </c>
      <c r="H18" s="131">
        <v>20</v>
      </c>
      <c r="I18" s="45">
        <f t="shared" si="0"/>
        <v>19.200000000000003</v>
      </c>
      <c r="J18" s="109">
        <f t="shared" si="7"/>
        <v>1</v>
      </c>
      <c r="K18" s="98">
        <v>1</v>
      </c>
      <c r="L18" s="129"/>
      <c r="M18" s="129">
        <v>20</v>
      </c>
      <c r="N18" s="129"/>
      <c r="O18" s="129">
        <v>0</v>
      </c>
      <c r="P18" s="129">
        <v>18</v>
      </c>
      <c r="Q18" s="129">
        <v>18</v>
      </c>
      <c r="R18" s="129">
        <v>18</v>
      </c>
      <c r="S18" s="137">
        <v>20</v>
      </c>
      <c r="T18" s="131">
        <v>20</v>
      </c>
      <c r="U18" s="81">
        <f t="shared" si="1"/>
        <v>14.1</v>
      </c>
      <c r="V18" s="109">
        <f t="shared" si="2"/>
        <v>1</v>
      </c>
      <c r="W18" s="52"/>
      <c r="X18" s="52"/>
      <c r="Y18" s="52">
        <v>1</v>
      </c>
      <c r="Z18" s="52"/>
      <c r="AA18" s="52"/>
      <c r="AB18" s="52">
        <v>1</v>
      </c>
      <c r="AC18" s="52">
        <v>1</v>
      </c>
      <c r="AD18" s="52"/>
      <c r="AE18" s="52"/>
      <c r="AF18" s="81">
        <f t="shared" si="3"/>
        <v>7</v>
      </c>
      <c r="AG18" s="109">
        <f t="shared" si="4"/>
        <v>0</v>
      </c>
      <c r="AH18" s="52">
        <f t="shared" si="6"/>
        <v>13.433333333333335</v>
      </c>
      <c r="AI18" s="52"/>
      <c r="AJ18" s="52"/>
      <c r="AK18" s="52"/>
      <c r="AL18" s="52"/>
      <c r="AM18" s="52"/>
      <c r="AN18" s="52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</row>
    <row r="19" spans="1:95" ht="17" customHeight="1" thickTop="1" thickBot="1">
      <c r="A19" s="83">
        <v>16</v>
      </c>
      <c r="B19" s="20" t="s">
        <v>77</v>
      </c>
      <c r="C19" s="115" t="s">
        <v>78</v>
      </c>
      <c r="D19" s="129">
        <v>20</v>
      </c>
      <c r="E19" s="129">
        <v>20</v>
      </c>
      <c r="F19" s="132">
        <v>20</v>
      </c>
      <c r="G19" s="129">
        <v>20</v>
      </c>
      <c r="H19" s="131">
        <v>20</v>
      </c>
      <c r="I19" s="45">
        <f t="shared" si="0"/>
        <v>20</v>
      </c>
      <c r="J19" s="109">
        <f t="shared" si="7"/>
        <v>1</v>
      </c>
      <c r="K19" s="129">
        <v>2</v>
      </c>
      <c r="L19" s="129"/>
      <c r="M19" s="129">
        <v>20</v>
      </c>
      <c r="N19" s="129">
        <v>14</v>
      </c>
      <c r="O19" s="129">
        <v>20</v>
      </c>
      <c r="P19" s="129">
        <v>18</v>
      </c>
      <c r="Q19" s="129">
        <v>20</v>
      </c>
      <c r="R19" s="129">
        <v>18</v>
      </c>
      <c r="S19" s="137">
        <v>20</v>
      </c>
      <c r="T19" s="131">
        <v>20</v>
      </c>
      <c r="U19" s="81">
        <f t="shared" si="1"/>
        <v>18.399999999999999</v>
      </c>
      <c r="V19" s="109">
        <f t="shared" si="2"/>
        <v>1</v>
      </c>
      <c r="W19" s="52">
        <v>1</v>
      </c>
      <c r="X19" s="52">
        <v>1</v>
      </c>
      <c r="Y19" s="52">
        <v>1</v>
      </c>
      <c r="Z19" s="52">
        <v>1</v>
      </c>
      <c r="AA19" s="52">
        <v>1</v>
      </c>
      <c r="AB19" s="52">
        <v>1</v>
      </c>
      <c r="AC19" s="52">
        <v>1</v>
      </c>
      <c r="AD19" s="52">
        <v>1</v>
      </c>
      <c r="AE19" s="52">
        <v>1</v>
      </c>
      <c r="AF19" s="81">
        <f t="shared" si="3"/>
        <v>19.999999999999996</v>
      </c>
      <c r="AG19" s="109">
        <f t="shared" si="4"/>
        <v>1</v>
      </c>
      <c r="AH19" s="52">
        <f t="shared" si="6"/>
        <v>19.466666666666665</v>
      </c>
      <c r="AI19" s="52"/>
      <c r="AJ19" s="52"/>
      <c r="AK19" s="52"/>
      <c r="AL19" s="52"/>
      <c r="AM19" s="52"/>
      <c r="AN19" s="52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</row>
    <row r="20" spans="1:95" ht="17" customHeight="1" thickTop="1" thickBot="1">
      <c r="A20" s="83">
        <v>17</v>
      </c>
      <c r="B20" s="20" t="s">
        <v>79</v>
      </c>
      <c r="C20" s="115" t="s">
        <v>80</v>
      </c>
      <c r="D20" s="129">
        <v>20</v>
      </c>
      <c r="E20" s="132">
        <v>20</v>
      </c>
      <c r="F20" s="129">
        <v>20</v>
      </c>
      <c r="G20" s="129"/>
      <c r="H20" s="131">
        <v>12</v>
      </c>
      <c r="I20" s="45">
        <f t="shared" si="0"/>
        <v>14.4</v>
      </c>
      <c r="J20" s="109">
        <f t="shared" si="7"/>
        <v>1</v>
      </c>
      <c r="K20" s="98">
        <v>2</v>
      </c>
      <c r="L20" s="129"/>
      <c r="M20" s="129">
        <v>18</v>
      </c>
      <c r="N20" s="129"/>
      <c r="O20" s="129">
        <v>20</v>
      </c>
      <c r="P20" s="129">
        <v>18</v>
      </c>
      <c r="Q20" s="129">
        <v>18</v>
      </c>
      <c r="R20" s="129">
        <v>20</v>
      </c>
      <c r="S20" s="137">
        <v>20</v>
      </c>
      <c r="T20" s="131">
        <v>20</v>
      </c>
      <c r="U20" s="81">
        <f t="shared" si="1"/>
        <v>16.8</v>
      </c>
      <c r="V20" s="109">
        <f t="shared" si="2"/>
        <v>1</v>
      </c>
      <c r="W20" s="52"/>
      <c r="X20" s="52">
        <v>1</v>
      </c>
      <c r="Y20" s="52"/>
      <c r="Z20" s="52"/>
      <c r="AA20" s="52">
        <v>1</v>
      </c>
      <c r="AB20" s="52"/>
      <c r="AC20" s="52"/>
      <c r="AD20" s="52"/>
      <c r="AE20" s="52"/>
      <c r="AF20" s="81">
        <f t="shared" si="3"/>
        <v>4</v>
      </c>
      <c r="AG20" s="109">
        <f t="shared" ref="AG20" si="8">IF(AF20&gt;=11.4,1,0)</f>
        <v>0</v>
      </c>
      <c r="AH20" s="164">
        <f t="shared" si="6"/>
        <v>11.733333333333334</v>
      </c>
      <c r="AI20" s="52"/>
      <c r="AJ20" s="52"/>
      <c r="AK20" s="52"/>
      <c r="AL20" s="52"/>
      <c r="AM20" s="52"/>
      <c r="AN20" s="52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</row>
    <row r="21" spans="1:95" ht="16" thickTop="1">
      <c r="A21" s="14"/>
      <c r="B21" s="17"/>
      <c r="C21" s="116" t="s">
        <v>416</v>
      </c>
      <c r="D21" s="18"/>
      <c r="E21" s="18">
        <v>20</v>
      </c>
      <c r="F21" s="18"/>
      <c r="G21" s="18"/>
      <c r="H21" s="131">
        <v>17</v>
      </c>
      <c r="I21" s="45">
        <f t="shared" si="0"/>
        <v>7.4</v>
      </c>
      <c r="J21" s="51"/>
      <c r="K21" s="52"/>
      <c r="L21" s="52"/>
      <c r="M21" s="52"/>
      <c r="N21" s="52"/>
      <c r="O21" s="52"/>
      <c r="P21" s="52"/>
      <c r="Q21" s="52"/>
      <c r="R21" s="52"/>
      <c r="S21" s="42"/>
      <c r="T21" s="42"/>
      <c r="U21" s="81"/>
      <c r="V21" s="109"/>
      <c r="W21" s="52"/>
      <c r="X21" s="52"/>
      <c r="Y21" s="52"/>
      <c r="Z21" s="52"/>
      <c r="AA21" s="52"/>
      <c r="AB21" s="52"/>
      <c r="AC21" s="52"/>
      <c r="AD21" s="52"/>
      <c r="AE21" s="52"/>
      <c r="AF21" s="81"/>
      <c r="AI21" s="52"/>
      <c r="AJ21" s="52"/>
      <c r="AK21" s="52"/>
      <c r="AL21" s="52"/>
      <c r="AM21" s="52"/>
      <c r="AN21" s="52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</row>
    <row r="22" spans="1:95">
      <c r="K22" s="85">
        <v>3</v>
      </c>
      <c r="M22" s="85">
        <v>20</v>
      </c>
      <c r="N22">
        <v>20</v>
      </c>
      <c r="O22" s="85">
        <v>20</v>
      </c>
      <c r="P22" s="85">
        <v>20</v>
      </c>
      <c r="Q22" s="85">
        <v>20</v>
      </c>
      <c r="R22" s="85">
        <v>20</v>
      </c>
      <c r="S22" s="85">
        <v>20</v>
      </c>
      <c r="T22" s="85">
        <v>20</v>
      </c>
      <c r="U22" s="81">
        <f t="shared" si="1"/>
        <v>20.100000000000001</v>
      </c>
      <c r="W22" s="160">
        <v>1</v>
      </c>
      <c r="X22" s="161">
        <v>1</v>
      </c>
      <c r="Y22" s="161">
        <v>1</v>
      </c>
      <c r="Z22">
        <v>1</v>
      </c>
      <c r="AA22" s="161">
        <v>1</v>
      </c>
      <c r="AB22" s="161">
        <v>1</v>
      </c>
      <c r="AC22" s="161">
        <v>1</v>
      </c>
      <c r="AD22">
        <v>1</v>
      </c>
      <c r="AE22">
        <v>1</v>
      </c>
      <c r="AF22" s="81">
        <f t="shared" si="3"/>
        <v>19.999999999999996</v>
      </c>
      <c r="AG22" s="31"/>
      <c r="AH22" s="71"/>
    </row>
    <row r="23" spans="1:95">
      <c r="D23" s="35" t="s">
        <v>427</v>
      </c>
      <c r="E23" s="35" t="s">
        <v>437</v>
      </c>
      <c r="I23" s="61">
        <f>AVERAGE(I4:I20)</f>
        <v>17.223529411764702</v>
      </c>
      <c r="J23" s="31">
        <f>COUNTIF(J4:J20,1)</f>
        <v>16</v>
      </c>
      <c r="K23" s="71">
        <f>+J23/(J23+J24+J25)</f>
        <v>0.94117647058823528</v>
      </c>
      <c r="U23" s="61">
        <f>AVERAGE(U4:U20)</f>
        <v>15.494117647058825</v>
      </c>
      <c r="V23" s="31">
        <f>COUNTIF(V4:V20,1)</f>
        <v>14</v>
      </c>
      <c r="W23" s="71">
        <f>+V23/(V23+V24+V25)</f>
        <v>0.82352941176470584</v>
      </c>
      <c r="AF23" s="61">
        <f>AVERAGE(AF4:AF20)</f>
        <v>12.362500000000001</v>
      </c>
      <c r="AG23" s="31">
        <f>COUNTIF(AG4:AG20,1)</f>
        <v>11</v>
      </c>
      <c r="AH23" s="71">
        <f>+AG23/(AG23+AG24+AG25)</f>
        <v>0.6470588235294118</v>
      </c>
    </row>
    <row r="24" spans="1:95">
      <c r="D24" s="60" t="s">
        <v>433</v>
      </c>
      <c r="E24" s="35" t="s">
        <v>438</v>
      </c>
      <c r="I24" s="61">
        <f>MAX(I4:I20)</f>
        <v>20</v>
      </c>
      <c r="J24" s="31">
        <f>COUNTIF(J4:J20,0)</f>
        <v>1</v>
      </c>
      <c r="K24" s="71">
        <f>+J24/(J24+J25+J23)</f>
        <v>5.8823529411764705E-2</v>
      </c>
      <c r="U24" s="61">
        <f>MAX(U4:U20)</f>
        <v>19.2</v>
      </c>
      <c r="V24" s="31">
        <f>COUNTIF(V4:V20,0)</f>
        <v>3</v>
      </c>
      <c r="W24" s="71">
        <f>+V24/(V24+V25+V23)</f>
        <v>0.17647058823529413</v>
      </c>
      <c r="AF24" s="61">
        <f>MAX(AF4:AF20)</f>
        <v>19.999999999999996</v>
      </c>
      <c r="AG24" s="31">
        <f>COUNTIF(AG4:AG20,0)</f>
        <v>5</v>
      </c>
      <c r="AH24" s="71">
        <f>+AG24/(AG24+AG25+AG23)</f>
        <v>0.29411764705882354</v>
      </c>
    </row>
    <row r="25" spans="1:95">
      <c r="D25" s="60" t="s">
        <v>434</v>
      </c>
      <c r="E25" s="35" t="s">
        <v>439</v>
      </c>
      <c r="I25" s="62">
        <f>MIN(I4:I20)</f>
        <v>11</v>
      </c>
      <c r="J25" s="31">
        <v>0</v>
      </c>
      <c r="K25" s="71">
        <f>+J25/(J25+J24+J23)</f>
        <v>0</v>
      </c>
      <c r="U25" s="62">
        <f>MIN(U4:U20)</f>
        <v>3.3</v>
      </c>
      <c r="V25" s="31">
        <v>0</v>
      </c>
      <c r="W25" s="71">
        <f>+V25/(V25+V24+V23)</f>
        <v>0</v>
      </c>
      <c r="AF25" s="62">
        <f>MIN(AF4:AF20)</f>
        <v>2</v>
      </c>
      <c r="AG25" s="31">
        <v>1</v>
      </c>
      <c r="AH25" s="71">
        <f>+AG25/(AG25+AG24+AG23)</f>
        <v>5.8823529411764705E-2</v>
      </c>
    </row>
  </sheetData>
  <sortState xmlns:xlrd2="http://schemas.microsoft.com/office/spreadsheetml/2017/richdata2" ref="S4:U21">
    <sortCondition ref="S4:S21"/>
  </sortState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0F1C9-7895-8849-9224-5E3F3C008B1E}">
  <dimension ref="A1:BR24"/>
  <sheetViews>
    <sheetView topLeftCell="A2" zoomScale="120" zoomScaleNormal="120" workbookViewId="0">
      <selection activeCell="AA5" sqref="AA5"/>
    </sheetView>
  </sheetViews>
  <sheetFormatPr baseColWidth="10" defaultRowHeight="15"/>
  <cols>
    <col min="1" max="1" width="5.83203125" customWidth="1"/>
    <col min="3" max="3" width="31.33203125" customWidth="1"/>
    <col min="4" max="6" width="6" customWidth="1"/>
    <col min="7" max="7" width="5" bestFit="1" customWidth="1"/>
    <col min="8" max="8" width="6" customWidth="1"/>
    <col min="9" max="9" width="7.6640625" style="31" customWidth="1"/>
    <col min="10" max="10" width="5.5" style="31" customWidth="1"/>
    <col min="11" max="11" width="4.6640625" style="31" customWidth="1"/>
    <col min="12" max="12" width="5.5" customWidth="1"/>
    <col min="13" max="13" width="3.5" customWidth="1"/>
    <col min="14" max="14" width="5" bestFit="1" customWidth="1"/>
    <col min="15" max="15" width="4.83203125" customWidth="1"/>
    <col min="16" max="16" width="5.83203125" customWidth="1"/>
    <col min="17" max="17" width="5" bestFit="1" customWidth="1"/>
    <col min="18" max="18" width="5.83203125" customWidth="1"/>
    <col min="19" max="19" width="5.1640625" customWidth="1"/>
    <col min="20" max="20" width="5.5" customWidth="1"/>
    <col min="21" max="21" width="6.33203125" bestFit="1" customWidth="1"/>
    <col min="22" max="22" width="9" style="31" customWidth="1"/>
    <col min="23" max="23" width="4" style="31" customWidth="1"/>
    <col min="24" max="24" width="5.6640625" customWidth="1"/>
    <col min="25" max="33" width="7.6640625" customWidth="1"/>
    <col min="34" max="34" width="4.83203125" customWidth="1"/>
    <col min="35" max="35" width="9.5" customWidth="1"/>
  </cols>
  <sheetData>
    <row r="1" spans="1:70" ht="17" customHeight="1" thickTop="1" thickBot="1">
      <c r="A1" s="169" t="s">
        <v>23</v>
      </c>
      <c r="B1" s="169"/>
      <c r="C1" s="169"/>
      <c r="D1" t="s">
        <v>47</v>
      </c>
      <c r="E1" s="6" t="s">
        <v>82</v>
      </c>
      <c r="AC1">
        <v>1</v>
      </c>
      <c r="AE1">
        <v>1</v>
      </c>
    </row>
    <row r="2" spans="1:70" ht="17" customHeight="1" thickTop="1">
      <c r="A2" s="37"/>
      <c r="B2" s="37"/>
      <c r="C2" s="37"/>
      <c r="D2" s="14"/>
      <c r="E2" s="14"/>
      <c r="F2" s="14"/>
      <c r="G2" s="14"/>
      <c r="H2" s="14"/>
      <c r="I2" s="44"/>
      <c r="J2" s="44"/>
      <c r="K2" s="27" t="s">
        <v>436</v>
      </c>
      <c r="L2" s="63"/>
      <c r="M2" s="14"/>
      <c r="N2" s="14"/>
      <c r="O2" s="14"/>
      <c r="P2" s="14"/>
      <c r="Q2" s="14"/>
      <c r="R2" s="14"/>
      <c r="S2" s="14"/>
      <c r="W2" s="27" t="s">
        <v>436</v>
      </c>
      <c r="AG2" s="31"/>
      <c r="AH2" s="27" t="s">
        <v>436</v>
      </c>
    </row>
    <row r="3" spans="1:70" ht="26">
      <c r="A3" s="78" t="s">
        <v>0</v>
      </c>
      <c r="B3" s="73" t="s">
        <v>1</v>
      </c>
      <c r="C3" s="73" t="s">
        <v>24</v>
      </c>
      <c r="D3" s="46" t="s">
        <v>412</v>
      </c>
      <c r="E3" s="46" t="s">
        <v>413</v>
      </c>
      <c r="F3" s="46" t="s">
        <v>414</v>
      </c>
      <c r="G3" s="46" t="s">
        <v>415</v>
      </c>
      <c r="H3" s="46" t="s">
        <v>246</v>
      </c>
      <c r="I3" s="47" t="s">
        <v>248</v>
      </c>
      <c r="J3" s="47" t="s">
        <v>440</v>
      </c>
      <c r="K3" s="47" t="s">
        <v>435</v>
      </c>
      <c r="L3" s="75" t="s">
        <v>455</v>
      </c>
      <c r="M3" s="75" t="s">
        <v>454</v>
      </c>
      <c r="N3" s="75" t="s">
        <v>489</v>
      </c>
      <c r="O3" s="67" t="s">
        <v>456</v>
      </c>
      <c r="P3" s="67" t="s">
        <v>467</v>
      </c>
      <c r="Q3" s="67" t="s">
        <v>468</v>
      </c>
      <c r="R3" s="67" t="s">
        <v>482</v>
      </c>
      <c r="S3" s="67" t="s">
        <v>483</v>
      </c>
      <c r="T3" s="84" t="s">
        <v>486</v>
      </c>
      <c r="U3" s="84" t="s">
        <v>487</v>
      </c>
      <c r="V3" s="77" t="s">
        <v>488</v>
      </c>
      <c r="W3" s="47" t="s">
        <v>435</v>
      </c>
      <c r="X3" s="67" t="s">
        <v>527</v>
      </c>
      <c r="Y3" s="67" t="s">
        <v>558</v>
      </c>
      <c r="Z3" s="67" t="s">
        <v>527</v>
      </c>
      <c r="AA3" s="67" t="s">
        <v>559</v>
      </c>
      <c r="AB3" s="67" t="s">
        <v>560</v>
      </c>
      <c r="AC3" s="67" t="s">
        <v>563</v>
      </c>
      <c r="AD3" s="67" t="s">
        <v>561</v>
      </c>
      <c r="AE3" s="67" t="s">
        <v>564</v>
      </c>
      <c r="AF3" s="67" t="s">
        <v>562</v>
      </c>
      <c r="AG3" s="86" t="s">
        <v>488</v>
      </c>
      <c r="AH3" s="47" t="s">
        <v>435</v>
      </c>
      <c r="AI3" s="159" t="s">
        <v>565</v>
      </c>
      <c r="AJ3" s="17"/>
      <c r="AK3" s="17"/>
      <c r="AL3" s="17"/>
    </row>
    <row r="4" spans="1:70" ht="17" customHeight="1">
      <c r="A4" s="79">
        <v>1</v>
      </c>
      <c r="B4" s="20" t="s">
        <v>83</v>
      </c>
      <c r="C4" s="115" t="s">
        <v>84</v>
      </c>
      <c r="D4" s="41">
        <v>20</v>
      </c>
      <c r="E4" s="41">
        <v>14</v>
      </c>
      <c r="F4" s="43">
        <v>20</v>
      </c>
      <c r="G4" s="41"/>
      <c r="H4" s="42">
        <v>16</v>
      </c>
      <c r="I4" s="45">
        <f>SUM(D4:H4)/5</f>
        <v>14</v>
      </c>
      <c r="J4" s="68">
        <v>14</v>
      </c>
      <c r="K4" s="109">
        <f>IF(I4&gt;=11.4,1,0)</f>
        <v>1</v>
      </c>
      <c r="L4" s="129">
        <v>2</v>
      </c>
      <c r="M4" s="130"/>
      <c r="N4" s="129">
        <v>20</v>
      </c>
      <c r="O4" s="129">
        <v>20</v>
      </c>
      <c r="P4" s="129">
        <v>14</v>
      </c>
      <c r="Q4" s="129"/>
      <c r="R4" s="129"/>
      <c r="S4" s="129"/>
      <c r="T4" s="131">
        <v>20</v>
      </c>
      <c r="U4" s="131">
        <v>20</v>
      </c>
      <c r="V4" s="81">
        <f t="shared" ref="V4:V17" si="0">+(L4*7+N4+O4+P4+Q4+R4+S4+T4+U4*2)/10+M4</f>
        <v>12.8</v>
      </c>
      <c r="W4" s="109">
        <f t="shared" ref="W4:W17" si="1">IF(V4&gt;=11.4,1,0)</f>
        <v>1</v>
      </c>
      <c r="X4" s="41"/>
      <c r="Y4" s="52">
        <v>1</v>
      </c>
      <c r="Z4" s="52"/>
      <c r="AA4" s="52">
        <v>1</v>
      </c>
      <c r="AB4" s="52">
        <v>1</v>
      </c>
      <c r="AC4" s="52"/>
      <c r="AD4" s="52">
        <v>1</v>
      </c>
      <c r="AE4" s="52"/>
      <c r="AF4" s="52">
        <v>1</v>
      </c>
      <c r="AG4" s="81">
        <f t="shared" ref="AG4:AG17" si="2">+(AF4*0.1+AE4*0.15+AD4*0.1+AC4*0.15+AB4*0.1+AA4*0.1+Z4*0.1+Y4*0.1+X4*0.1)*20</f>
        <v>10</v>
      </c>
      <c r="AH4" s="109">
        <f t="shared" ref="AH4:AH17" si="3">IF(AG4&gt;=11.4,1,0)</f>
        <v>0</v>
      </c>
      <c r="AI4" s="52">
        <f>+(AG4+V4+I4)/3</f>
        <v>12.266666666666666</v>
      </c>
      <c r="AJ4" s="52"/>
      <c r="AK4" s="52"/>
      <c r="AL4" s="52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</row>
    <row r="5" spans="1:70" ht="17" customHeight="1">
      <c r="A5" s="79">
        <v>2</v>
      </c>
      <c r="B5" s="20" t="s">
        <v>85</v>
      </c>
      <c r="C5" s="115" t="s">
        <v>86</v>
      </c>
      <c r="D5" s="41">
        <v>19</v>
      </c>
      <c r="E5" s="41"/>
      <c r="F5" s="43">
        <v>20</v>
      </c>
      <c r="G5" s="41"/>
      <c r="H5" s="42">
        <v>12</v>
      </c>
      <c r="I5" s="45">
        <f t="shared" ref="I5:I16" si="4">SUM(D5:H5)/5</f>
        <v>10.199999999999999</v>
      </c>
      <c r="J5" s="68">
        <v>10</v>
      </c>
      <c r="K5" s="109">
        <f t="shared" ref="K5:K16" si="5">IF(I5&gt;=11.4,1,0)</f>
        <v>0</v>
      </c>
      <c r="L5" s="98">
        <v>2</v>
      </c>
      <c r="M5" s="65">
        <v>-2</v>
      </c>
      <c r="N5" s="98">
        <v>15</v>
      </c>
      <c r="O5" s="129">
        <v>15</v>
      </c>
      <c r="P5" s="129">
        <v>20</v>
      </c>
      <c r="Q5" s="129">
        <v>18</v>
      </c>
      <c r="R5" s="129">
        <v>20</v>
      </c>
      <c r="S5" s="129">
        <v>18</v>
      </c>
      <c r="T5" s="131">
        <v>20</v>
      </c>
      <c r="U5" s="131">
        <v>10</v>
      </c>
      <c r="V5" s="81">
        <f t="shared" si="0"/>
        <v>14</v>
      </c>
      <c r="W5" s="109">
        <f t="shared" si="1"/>
        <v>1</v>
      </c>
      <c r="X5" s="41">
        <v>0.5</v>
      </c>
      <c r="Y5" s="52">
        <v>1</v>
      </c>
      <c r="Z5" s="52"/>
      <c r="AA5" s="52">
        <v>1</v>
      </c>
      <c r="AB5" s="52">
        <v>1</v>
      </c>
      <c r="AC5" s="52">
        <v>0</v>
      </c>
      <c r="AD5" s="52">
        <v>0.5</v>
      </c>
      <c r="AE5" s="52">
        <v>0.5</v>
      </c>
      <c r="AF5" s="52">
        <v>1</v>
      </c>
      <c r="AG5" s="81">
        <f t="shared" si="2"/>
        <v>11.5</v>
      </c>
      <c r="AH5" s="109">
        <f t="shared" si="3"/>
        <v>1</v>
      </c>
      <c r="AI5" s="163">
        <f t="shared" ref="AI5:AI17" si="6">+(AG5+V5+I5)/3</f>
        <v>11.9</v>
      </c>
      <c r="AJ5" s="52"/>
      <c r="AK5" s="52"/>
      <c r="AL5" s="52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</row>
    <row r="6" spans="1:70" ht="17" customHeight="1">
      <c r="A6" s="79">
        <v>3</v>
      </c>
      <c r="B6" s="20" t="s">
        <v>87</v>
      </c>
      <c r="C6" s="115" t="s">
        <v>88</v>
      </c>
      <c r="D6" s="41">
        <v>20</v>
      </c>
      <c r="E6" s="41"/>
      <c r="F6" s="43">
        <v>20</v>
      </c>
      <c r="G6" s="41">
        <v>16</v>
      </c>
      <c r="H6" s="42">
        <v>18</v>
      </c>
      <c r="I6" s="45">
        <f t="shared" si="4"/>
        <v>14.8</v>
      </c>
      <c r="J6" s="68">
        <v>14</v>
      </c>
      <c r="K6" s="109">
        <f t="shared" si="5"/>
        <v>1</v>
      </c>
      <c r="L6" s="98"/>
      <c r="M6" s="65">
        <v>-2</v>
      </c>
      <c r="N6" s="98">
        <v>9</v>
      </c>
      <c r="O6" s="129"/>
      <c r="P6" s="129">
        <v>0</v>
      </c>
      <c r="Q6" s="129"/>
      <c r="R6" s="129">
        <v>14</v>
      </c>
      <c r="S6" s="129">
        <v>12</v>
      </c>
      <c r="T6" s="131"/>
      <c r="U6" s="131"/>
      <c r="V6" s="81">
        <f t="shared" si="0"/>
        <v>1.5</v>
      </c>
      <c r="W6" s="109">
        <f t="shared" si="1"/>
        <v>0</v>
      </c>
      <c r="X6" s="41"/>
      <c r="Y6" s="52">
        <v>0.5</v>
      </c>
      <c r="Z6" s="52">
        <v>0.5</v>
      </c>
      <c r="AA6" s="52"/>
      <c r="AB6" s="52"/>
      <c r="AC6" s="52"/>
      <c r="AD6" s="52"/>
      <c r="AE6" s="52"/>
      <c r="AF6" s="52"/>
      <c r="AG6" s="81">
        <f t="shared" si="2"/>
        <v>2</v>
      </c>
      <c r="AH6" s="109">
        <f t="shared" si="3"/>
        <v>0</v>
      </c>
      <c r="AI6" s="52">
        <f t="shared" si="6"/>
        <v>6.1000000000000005</v>
      </c>
      <c r="AJ6" s="162" t="s">
        <v>576</v>
      </c>
      <c r="AK6" s="52"/>
      <c r="AL6" s="52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</row>
    <row r="7" spans="1:70" ht="17" customHeight="1">
      <c r="A7" s="79">
        <v>4</v>
      </c>
      <c r="B7" s="20" t="s">
        <v>89</v>
      </c>
      <c r="C7" s="115" t="s">
        <v>90</v>
      </c>
      <c r="D7" s="41">
        <v>20</v>
      </c>
      <c r="E7" s="41"/>
      <c r="F7" s="43">
        <v>20</v>
      </c>
      <c r="G7" s="41"/>
      <c r="H7" s="42">
        <v>18</v>
      </c>
      <c r="I7" s="45">
        <f t="shared" si="4"/>
        <v>11.6</v>
      </c>
      <c r="J7" s="68">
        <v>10</v>
      </c>
      <c r="K7" s="109">
        <f t="shared" si="5"/>
        <v>1</v>
      </c>
      <c r="L7" s="129">
        <v>3</v>
      </c>
      <c r="M7" s="130"/>
      <c r="N7" s="129">
        <v>20</v>
      </c>
      <c r="O7" s="129">
        <v>20</v>
      </c>
      <c r="P7" s="129">
        <v>20</v>
      </c>
      <c r="Q7" s="129">
        <v>18</v>
      </c>
      <c r="R7" s="129">
        <v>20</v>
      </c>
      <c r="S7" s="129">
        <v>18</v>
      </c>
      <c r="T7" s="131"/>
      <c r="U7" s="131">
        <v>10</v>
      </c>
      <c r="V7" s="81">
        <f t="shared" si="0"/>
        <v>15.7</v>
      </c>
      <c r="W7" s="109">
        <f t="shared" si="1"/>
        <v>1</v>
      </c>
      <c r="X7" s="41"/>
      <c r="Y7" s="52"/>
      <c r="Z7" s="52"/>
      <c r="AA7" s="52"/>
      <c r="AB7" s="52"/>
      <c r="AC7" s="52">
        <v>0.5</v>
      </c>
      <c r="AD7" s="52"/>
      <c r="AE7" s="52"/>
      <c r="AF7" s="52"/>
      <c r="AG7" s="81">
        <f t="shared" si="2"/>
        <v>1.5</v>
      </c>
      <c r="AH7" s="109">
        <f t="shared" si="3"/>
        <v>0</v>
      </c>
      <c r="AI7" s="163">
        <f t="shared" si="6"/>
        <v>9.6</v>
      </c>
      <c r="AJ7" s="52"/>
      <c r="AK7" s="52"/>
      <c r="AL7" s="52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</row>
    <row r="8" spans="1:70" ht="17" customHeight="1">
      <c r="A8" s="79">
        <v>5</v>
      </c>
      <c r="B8" s="20" t="s">
        <v>91</v>
      </c>
      <c r="C8" s="115" t="s">
        <v>92</v>
      </c>
      <c r="D8" s="41">
        <v>20</v>
      </c>
      <c r="E8" s="41">
        <v>15</v>
      </c>
      <c r="F8" s="41">
        <v>20</v>
      </c>
      <c r="G8" s="41">
        <v>15</v>
      </c>
      <c r="H8" s="42">
        <v>18</v>
      </c>
      <c r="I8" s="45">
        <f t="shared" si="4"/>
        <v>17.600000000000001</v>
      </c>
      <c r="J8" s="68">
        <v>18</v>
      </c>
      <c r="K8" s="109">
        <f t="shared" si="5"/>
        <v>1</v>
      </c>
      <c r="L8" s="98">
        <v>2</v>
      </c>
      <c r="M8" s="65">
        <v>-2</v>
      </c>
      <c r="N8" s="129">
        <v>20</v>
      </c>
      <c r="O8" s="129">
        <v>20</v>
      </c>
      <c r="P8" s="129">
        <v>20</v>
      </c>
      <c r="Q8" s="129">
        <v>18</v>
      </c>
      <c r="R8" s="129">
        <v>20</v>
      </c>
      <c r="S8" s="129">
        <v>20</v>
      </c>
      <c r="T8" s="131">
        <v>20</v>
      </c>
      <c r="U8" s="131">
        <v>20</v>
      </c>
      <c r="V8" s="81">
        <f t="shared" si="0"/>
        <v>17.2</v>
      </c>
      <c r="W8" s="109">
        <f t="shared" si="1"/>
        <v>1</v>
      </c>
      <c r="X8" s="41"/>
      <c r="Y8" s="52">
        <v>1</v>
      </c>
      <c r="Z8" s="52">
        <v>1</v>
      </c>
      <c r="AA8" s="52">
        <v>1</v>
      </c>
      <c r="AB8" s="52">
        <v>1</v>
      </c>
      <c r="AC8" s="52">
        <v>0.5</v>
      </c>
      <c r="AD8" s="52">
        <v>1</v>
      </c>
      <c r="AE8" s="52"/>
      <c r="AF8" s="52">
        <v>1</v>
      </c>
      <c r="AG8" s="81">
        <f t="shared" si="2"/>
        <v>13.499999999999998</v>
      </c>
      <c r="AH8" s="109">
        <f t="shared" si="3"/>
        <v>1</v>
      </c>
      <c r="AI8" s="52">
        <f t="shared" si="6"/>
        <v>16.099999999999998</v>
      </c>
      <c r="AJ8" s="52"/>
      <c r="AK8" s="52"/>
      <c r="AL8" s="52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</row>
    <row r="9" spans="1:70" ht="17" customHeight="1">
      <c r="A9" s="79">
        <v>6</v>
      </c>
      <c r="B9" s="20" t="s">
        <v>93</v>
      </c>
      <c r="C9" s="115" t="s">
        <v>94</v>
      </c>
      <c r="D9" s="41">
        <v>15</v>
      </c>
      <c r="E9" s="41">
        <v>15</v>
      </c>
      <c r="F9" s="41">
        <v>20</v>
      </c>
      <c r="G9" s="41"/>
      <c r="H9" s="42">
        <v>10</v>
      </c>
      <c r="I9" s="45">
        <f t="shared" si="4"/>
        <v>12</v>
      </c>
      <c r="J9" s="68">
        <v>9</v>
      </c>
      <c r="K9" s="109">
        <f t="shared" si="5"/>
        <v>1</v>
      </c>
      <c r="L9" s="129"/>
      <c r="M9" s="130"/>
      <c r="N9" s="129"/>
      <c r="O9" s="129"/>
      <c r="P9" s="129">
        <v>20</v>
      </c>
      <c r="Q9" s="129"/>
      <c r="R9" s="129"/>
      <c r="S9" s="129"/>
      <c r="T9" s="131">
        <v>15</v>
      </c>
      <c r="U9" s="131"/>
      <c r="V9" s="81">
        <f t="shared" si="0"/>
        <v>3.5</v>
      </c>
      <c r="W9" s="109">
        <f t="shared" si="1"/>
        <v>0</v>
      </c>
      <c r="X9" s="41">
        <v>1</v>
      </c>
      <c r="Y9" s="52"/>
      <c r="Z9" s="52"/>
      <c r="AA9" s="52"/>
      <c r="AB9" s="52"/>
      <c r="AC9" s="52">
        <v>-1</v>
      </c>
      <c r="AD9" s="52"/>
      <c r="AE9" s="52">
        <v>1</v>
      </c>
      <c r="AF9" s="52"/>
      <c r="AG9" s="81">
        <f t="shared" si="2"/>
        <v>2</v>
      </c>
      <c r="AH9" s="109">
        <f t="shared" si="3"/>
        <v>0</v>
      </c>
      <c r="AI9" s="52">
        <f t="shared" si="6"/>
        <v>5.833333333333333</v>
      </c>
      <c r="AJ9" s="52"/>
      <c r="AK9" s="52"/>
      <c r="AL9" s="52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</row>
    <row r="10" spans="1:70" ht="17" customHeight="1">
      <c r="A10" s="79">
        <v>7</v>
      </c>
      <c r="B10" s="20" t="s">
        <v>95</v>
      </c>
      <c r="C10" s="115" t="s">
        <v>96</v>
      </c>
      <c r="D10" s="41">
        <v>20</v>
      </c>
      <c r="E10" s="41">
        <v>15</v>
      </c>
      <c r="F10" s="43">
        <v>20</v>
      </c>
      <c r="G10" s="41">
        <v>19</v>
      </c>
      <c r="H10" s="42">
        <v>12</v>
      </c>
      <c r="I10" s="45">
        <f t="shared" si="4"/>
        <v>17.2</v>
      </c>
      <c r="J10" s="68">
        <v>15</v>
      </c>
      <c r="K10" s="109">
        <f t="shared" si="5"/>
        <v>1</v>
      </c>
      <c r="L10" s="98">
        <v>2</v>
      </c>
      <c r="M10" s="130"/>
      <c r="N10" s="129">
        <v>20</v>
      </c>
      <c r="O10" s="129">
        <v>17</v>
      </c>
      <c r="P10" s="129">
        <v>18</v>
      </c>
      <c r="Q10" s="129">
        <v>18</v>
      </c>
      <c r="R10" s="129">
        <v>18</v>
      </c>
      <c r="S10" s="129">
        <v>20</v>
      </c>
      <c r="T10" s="131">
        <v>20</v>
      </c>
      <c r="U10" s="131">
        <v>10</v>
      </c>
      <c r="V10" s="81">
        <f t="shared" si="0"/>
        <v>16.5</v>
      </c>
      <c r="W10" s="109">
        <f t="shared" si="1"/>
        <v>1</v>
      </c>
      <c r="X10" s="41">
        <v>1</v>
      </c>
      <c r="Y10" s="52">
        <v>1</v>
      </c>
      <c r="Z10" s="52">
        <v>1</v>
      </c>
      <c r="AA10" s="52">
        <v>1</v>
      </c>
      <c r="AB10" s="52">
        <v>1</v>
      </c>
      <c r="AC10" s="52">
        <v>1</v>
      </c>
      <c r="AD10" s="52">
        <v>1</v>
      </c>
      <c r="AE10" s="52">
        <v>1</v>
      </c>
      <c r="AF10" s="52">
        <v>1</v>
      </c>
      <c r="AG10" s="81">
        <f t="shared" si="2"/>
        <v>19.999999999999996</v>
      </c>
      <c r="AH10" s="109">
        <f t="shared" si="3"/>
        <v>1</v>
      </c>
      <c r="AI10" s="52">
        <f t="shared" si="6"/>
        <v>17.900000000000002</v>
      </c>
      <c r="AJ10" s="52"/>
      <c r="AK10" s="52"/>
      <c r="AL10" s="52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</row>
    <row r="11" spans="1:70" ht="17" customHeight="1">
      <c r="A11" s="79">
        <v>8</v>
      </c>
      <c r="B11" s="20" t="s">
        <v>97</v>
      </c>
      <c r="C11" s="115" t="s">
        <v>98</v>
      </c>
      <c r="D11" s="41"/>
      <c r="E11" s="41"/>
      <c r="F11" s="41"/>
      <c r="G11" s="41"/>
      <c r="H11" s="42">
        <v>5</v>
      </c>
      <c r="I11" s="45">
        <f t="shared" si="4"/>
        <v>1</v>
      </c>
      <c r="J11" s="69" t="s">
        <v>439</v>
      </c>
      <c r="K11" s="109">
        <v>-1</v>
      </c>
      <c r="L11" s="129"/>
      <c r="M11" s="130"/>
      <c r="N11" s="129"/>
      <c r="O11" s="129"/>
      <c r="P11" s="129">
        <v>0</v>
      </c>
      <c r="Q11" s="129"/>
      <c r="R11" s="129"/>
      <c r="S11" s="129"/>
      <c r="T11" s="131"/>
      <c r="U11" s="131"/>
      <c r="V11" s="81"/>
      <c r="W11" s="109">
        <v>-1</v>
      </c>
      <c r="X11" s="41"/>
      <c r="Y11" s="52"/>
      <c r="Z11" s="52"/>
      <c r="AA11" s="52"/>
      <c r="AB11" s="52"/>
      <c r="AC11" s="52"/>
      <c r="AD11" s="52"/>
      <c r="AE11" s="52"/>
      <c r="AF11" s="52"/>
      <c r="AG11" s="81"/>
      <c r="AH11" s="109">
        <v>-1</v>
      </c>
      <c r="AI11" s="52">
        <f t="shared" si="6"/>
        <v>0.33333333333333331</v>
      </c>
      <c r="AJ11" s="52"/>
      <c r="AK11" s="52"/>
      <c r="AL11" s="52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</row>
    <row r="12" spans="1:70" ht="17" customHeight="1">
      <c r="A12" s="79">
        <v>9</v>
      </c>
      <c r="B12" s="20" t="s">
        <v>99</v>
      </c>
      <c r="C12" s="115" t="s">
        <v>100</v>
      </c>
      <c r="D12" s="41"/>
      <c r="E12" s="41">
        <v>20</v>
      </c>
      <c r="F12" s="41">
        <v>20</v>
      </c>
      <c r="G12" s="41"/>
      <c r="H12" s="42">
        <v>14</v>
      </c>
      <c r="I12" s="45">
        <f>SUM(D12:H12)/5</f>
        <v>10.8</v>
      </c>
      <c r="J12" s="68">
        <v>10</v>
      </c>
      <c r="K12" s="109">
        <f t="shared" si="5"/>
        <v>0</v>
      </c>
      <c r="L12" s="98">
        <v>1</v>
      </c>
      <c r="M12" s="65">
        <v>-3</v>
      </c>
      <c r="N12" s="98">
        <v>15</v>
      </c>
      <c r="O12" s="129"/>
      <c r="P12" s="129">
        <v>11</v>
      </c>
      <c r="Q12" s="129">
        <v>18</v>
      </c>
      <c r="R12" s="129">
        <v>18</v>
      </c>
      <c r="S12" s="129">
        <v>13</v>
      </c>
      <c r="T12" s="131">
        <v>20</v>
      </c>
      <c r="U12" s="131">
        <v>14</v>
      </c>
      <c r="V12" s="81">
        <f t="shared" si="0"/>
        <v>10</v>
      </c>
      <c r="W12" s="109">
        <f t="shared" si="1"/>
        <v>0</v>
      </c>
      <c r="X12" s="41">
        <v>1</v>
      </c>
      <c r="Y12" s="52">
        <v>1</v>
      </c>
      <c r="Z12" s="52">
        <v>0.5</v>
      </c>
      <c r="AA12" s="52">
        <v>1</v>
      </c>
      <c r="AB12" s="52">
        <v>1</v>
      </c>
      <c r="AC12" s="52">
        <v>0.5</v>
      </c>
      <c r="AD12" s="52">
        <v>1</v>
      </c>
      <c r="AE12" s="52"/>
      <c r="AF12" s="52">
        <v>0.5</v>
      </c>
      <c r="AG12" s="81">
        <f t="shared" si="2"/>
        <v>13.5</v>
      </c>
      <c r="AH12" s="109">
        <f t="shared" si="3"/>
        <v>1</v>
      </c>
      <c r="AI12" s="164">
        <f t="shared" si="6"/>
        <v>11.433333333333332</v>
      </c>
      <c r="AJ12" s="162" t="s">
        <v>575</v>
      </c>
      <c r="AK12" s="52"/>
      <c r="AL12" s="52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</row>
    <row r="13" spans="1:70" ht="17" customHeight="1">
      <c r="A13" s="79">
        <v>10</v>
      </c>
      <c r="B13" s="20" t="s">
        <v>101</v>
      </c>
      <c r="C13" s="115" t="s">
        <v>102</v>
      </c>
      <c r="D13" s="41">
        <v>20</v>
      </c>
      <c r="E13" s="41">
        <v>20</v>
      </c>
      <c r="F13" s="43">
        <v>20</v>
      </c>
      <c r="G13" s="41">
        <v>19</v>
      </c>
      <c r="H13" s="42">
        <v>18</v>
      </c>
      <c r="I13" s="45">
        <f t="shared" si="4"/>
        <v>19.399999999999999</v>
      </c>
      <c r="J13" s="68">
        <v>20</v>
      </c>
      <c r="K13" s="109">
        <f t="shared" si="5"/>
        <v>1</v>
      </c>
      <c r="L13" s="129">
        <v>2</v>
      </c>
      <c r="M13" s="130">
        <v>-1</v>
      </c>
      <c r="N13" s="129">
        <v>18</v>
      </c>
      <c r="O13" s="129">
        <v>10</v>
      </c>
      <c r="P13" s="129">
        <v>18</v>
      </c>
      <c r="Q13" s="129">
        <v>18</v>
      </c>
      <c r="R13" s="129">
        <v>20</v>
      </c>
      <c r="S13" s="129"/>
      <c r="T13" s="131">
        <v>20</v>
      </c>
      <c r="U13" s="131">
        <v>10</v>
      </c>
      <c r="V13" s="81">
        <f t="shared" si="0"/>
        <v>12.8</v>
      </c>
      <c r="W13" s="109">
        <f t="shared" si="1"/>
        <v>1</v>
      </c>
      <c r="X13" s="41"/>
      <c r="Y13" s="52">
        <v>1</v>
      </c>
      <c r="Z13" s="52">
        <v>1</v>
      </c>
      <c r="AA13" s="52">
        <v>0.5</v>
      </c>
      <c r="AB13" s="52">
        <v>1</v>
      </c>
      <c r="AC13" s="52">
        <v>-1</v>
      </c>
      <c r="AD13" s="52">
        <v>1</v>
      </c>
      <c r="AE13" s="52"/>
      <c r="AF13" s="52"/>
      <c r="AG13" s="81">
        <f t="shared" si="2"/>
        <v>6.0000000000000009</v>
      </c>
      <c r="AH13" s="109">
        <f t="shared" si="3"/>
        <v>0</v>
      </c>
      <c r="AI13" s="52">
        <f t="shared" si="6"/>
        <v>12.733333333333334</v>
      </c>
      <c r="AJ13" s="52"/>
      <c r="AK13" s="52"/>
      <c r="AL13" s="52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</row>
    <row r="14" spans="1:70" ht="17" customHeight="1">
      <c r="A14" s="79">
        <v>11</v>
      </c>
      <c r="B14" s="20" t="s">
        <v>103</v>
      </c>
      <c r="C14" s="115" t="s">
        <v>104</v>
      </c>
      <c r="D14" s="41">
        <v>17</v>
      </c>
      <c r="E14" s="41">
        <v>20</v>
      </c>
      <c r="F14" s="41">
        <v>20</v>
      </c>
      <c r="G14" s="41">
        <v>20</v>
      </c>
      <c r="H14" s="42">
        <v>18</v>
      </c>
      <c r="I14" s="45">
        <f t="shared" si="4"/>
        <v>19</v>
      </c>
      <c r="J14" s="68">
        <v>19</v>
      </c>
      <c r="K14" s="109">
        <f t="shared" si="5"/>
        <v>1</v>
      </c>
      <c r="L14" s="98">
        <v>3</v>
      </c>
      <c r="M14" s="65">
        <v>1</v>
      </c>
      <c r="N14" s="129">
        <v>20</v>
      </c>
      <c r="O14" s="129">
        <v>13</v>
      </c>
      <c r="P14" s="129">
        <v>18</v>
      </c>
      <c r="Q14" s="129">
        <v>18</v>
      </c>
      <c r="R14" s="129">
        <v>20</v>
      </c>
      <c r="S14" s="129">
        <v>20</v>
      </c>
      <c r="T14" s="131">
        <v>20</v>
      </c>
      <c r="U14" s="131">
        <v>20</v>
      </c>
      <c r="V14" s="81">
        <f t="shared" si="0"/>
        <v>20</v>
      </c>
      <c r="W14" s="109">
        <f t="shared" si="1"/>
        <v>1</v>
      </c>
      <c r="X14" s="41"/>
      <c r="Y14" s="52">
        <v>1</v>
      </c>
      <c r="Z14" s="52">
        <v>1</v>
      </c>
      <c r="AA14" s="52">
        <v>1</v>
      </c>
      <c r="AB14" s="52">
        <v>1</v>
      </c>
      <c r="AC14" s="52">
        <v>0.5</v>
      </c>
      <c r="AD14" s="52">
        <v>1</v>
      </c>
      <c r="AE14" s="52">
        <v>1</v>
      </c>
      <c r="AF14" s="52">
        <v>1</v>
      </c>
      <c r="AG14" s="81">
        <f t="shared" si="2"/>
        <v>16.5</v>
      </c>
      <c r="AH14" s="109">
        <f t="shared" si="3"/>
        <v>1</v>
      </c>
      <c r="AI14" s="52">
        <f t="shared" si="6"/>
        <v>18.5</v>
      </c>
      <c r="AJ14" s="52"/>
      <c r="AK14" s="52"/>
      <c r="AL14" s="52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</row>
    <row r="15" spans="1:70" ht="17" customHeight="1">
      <c r="A15" s="79">
        <v>12</v>
      </c>
      <c r="B15" s="20" t="s">
        <v>105</v>
      </c>
      <c r="C15" s="115" t="s">
        <v>106</v>
      </c>
      <c r="D15" s="64">
        <v>15</v>
      </c>
      <c r="E15" s="41">
        <v>15</v>
      </c>
      <c r="F15" s="41">
        <v>5</v>
      </c>
      <c r="G15" s="41">
        <v>5</v>
      </c>
      <c r="H15" s="42">
        <v>7</v>
      </c>
      <c r="I15" s="45">
        <f t="shared" si="4"/>
        <v>9.4</v>
      </c>
      <c r="J15" s="69" t="s">
        <v>439</v>
      </c>
      <c r="K15" s="109">
        <v>-1</v>
      </c>
      <c r="L15" s="129"/>
      <c r="M15" s="130"/>
      <c r="N15" s="129">
        <v>14</v>
      </c>
      <c r="O15" s="129">
        <v>14</v>
      </c>
      <c r="P15" s="129">
        <v>20</v>
      </c>
      <c r="Q15" s="129">
        <v>18</v>
      </c>
      <c r="R15" s="129">
        <v>16</v>
      </c>
      <c r="S15" s="129">
        <v>20</v>
      </c>
      <c r="T15" s="131">
        <v>20</v>
      </c>
      <c r="U15" s="131">
        <v>5</v>
      </c>
      <c r="V15" s="81">
        <f t="shared" si="0"/>
        <v>13.2</v>
      </c>
      <c r="W15" s="109">
        <f t="shared" si="1"/>
        <v>1</v>
      </c>
      <c r="X15" s="41">
        <v>1</v>
      </c>
      <c r="Y15" s="52">
        <v>0.5</v>
      </c>
      <c r="Z15" s="52">
        <v>1</v>
      </c>
      <c r="AA15" s="52">
        <v>1</v>
      </c>
      <c r="AB15" s="52">
        <v>1</v>
      </c>
      <c r="AC15" s="52">
        <v>0</v>
      </c>
      <c r="AD15" s="52">
        <v>1</v>
      </c>
      <c r="AE15" s="52"/>
      <c r="AF15" s="52">
        <v>1</v>
      </c>
      <c r="AG15" s="81">
        <f t="shared" si="2"/>
        <v>13</v>
      </c>
      <c r="AH15" s="109">
        <f t="shared" si="3"/>
        <v>1</v>
      </c>
      <c r="AI15" s="52">
        <f t="shared" si="6"/>
        <v>11.866666666666667</v>
      </c>
      <c r="AJ15" s="52"/>
      <c r="AK15" s="52"/>
      <c r="AL15" s="52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</row>
    <row r="16" spans="1:70" ht="17" customHeight="1">
      <c r="A16" s="79">
        <v>13</v>
      </c>
      <c r="B16" s="20" t="s">
        <v>107</v>
      </c>
      <c r="C16" s="115" t="s">
        <v>108</v>
      </c>
      <c r="D16" s="41">
        <v>20</v>
      </c>
      <c r="E16" s="41">
        <v>20</v>
      </c>
      <c r="F16" s="43">
        <v>20</v>
      </c>
      <c r="G16" s="41"/>
      <c r="H16" s="42">
        <v>18</v>
      </c>
      <c r="I16" s="45">
        <f t="shared" si="4"/>
        <v>15.6</v>
      </c>
      <c r="J16" s="68">
        <v>15</v>
      </c>
      <c r="K16" s="109">
        <f t="shared" si="5"/>
        <v>1</v>
      </c>
      <c r="L16" s="98">
        <v>2</v>
      </c>
      <c r="M16" s="65">
        <v>2</v>
      </c>
      <c r="N16" s="129">
        <v>20</v>
      </c>
      <c r="O16" s="129">
        <v>17</v>
      </c>
      <c r="P16" s="129">
        <v>20</v>
      </c>
      <c r="Q16" s="129">
        <v>18</v>
      </c>
      <c r="R16" s="129"/>
      <c r="S16" s="129"/>
      <c r="T16" s="131"/>
      <c r="U16" s="131">
        <v>18</v>
      </c>
      <c r="V16" s="81">
        <f t="shared" si="0"/>
        <v>14.5</v>
      </c>
      <c r="W16" s="109">
        <f t="shared" si="1"/>
        <v>1</v>
      </c>
      <c r="X16" s="41"/>
      <c r="Y16" s="52"/>
      <c r="Z16" s="52"/>
      <c r="AA16" s="52">
        <v>1</v>
      </c>
      <c r="AB16" s="52"/>
      <c r="AC16" s="52">
        <v>0.5</v>
      </c>
      <c r="AD16" s="52">
        <v>1</v>
      </c>
      <c r="AE16" s="52">
        <v>1</v>
      </c>
      <c r="AF16" s="52">
        <v>1</v>
      </c>
      <c r="AG16" s="81">
        <f t="shared" si="2"/>
        <v>10.5</v>
      </c>
      <c r="AH16" s="109">
        <f t="shared" si="3"/>
        <v>0</v>
      </c>
      <c r="AI16" s="52">
        <f t="shared" si="6"/>
        <v>13.533333333333333</v>
      </c>
      <c r="AJ16" s="52"/>
      <c r="AK16" s="52"/>
      <c r="AL16" s="52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</row>
    <row r="17" spans="1:70" ht="17" customHeight="1">
      <c r="A17" s="79">
        <v>14</v>
      </c>
      <c r="B17" s="20" t="s">
        <v>109</v>
      </c>
      <c r="C17" s="115" t="s">
        <v>110</v>
      </c>
      <c r="D17" s="41"/>
      <c r="E17" s="41">
        <v>13</v>
      </c>
      <c r="F17" s="41">
        <v>20</v>
      </c>
      <c r="G17" s="41"/>
      <c r="H17" s="42">
        <v>14</v>
      </c>
      <c r="I17" s="45">
        <f>SUM(D17:H17)/5</f>
        <v>9.4</v>
      </c>
      <c r="J17" s="69" t="s">
        <v>439</v>
      </c>
      <c r="K17" s="109">
        <v>-1</v>
      </c>
      <c r="L17" s="98">
        <v>2</v>
      </c>
      <c r="M17" s="65">
        <v>-3</v>
      </c>
      <c r="N17" s="98">
        <v>18</v>
      </c>
      <c r="O17" s="129">
        <v>17</v>
      </c>
      <c r="P17" s="129">
        <v>18</v>
      </c>
      <c r="Q17" s="129">
        <v>18</v>
      </c>
      <c r="R17" s="129">
        <v>18</v>
      </c>
      <c r="S17" s="129">
        <v>18</v>
      </c>
      <c r="T17" s="131">
        <v>20</v>
      </c>
      <c r="U17" s="131">
        <v>11</v>
      </c>
      <c r="V17" s="81">
        <f t="shared" si="0"/>
        <v>13.3</v>
      </c>
      <c r="W17" s="109">
        <f t="shared" si="1"/>
        <v>1</v>
      </c>
      <c r="X17" s="41">
        <v>1</v>
      </c>
      <c r="Y17" s="52">
        <v>1</v>
      </c>
      <c r="Z17" s="52">
        <v>1</v>
      </c>
      <c r="AA17" s="52">
        <v>1</v>
      </c>
      <c r="AB17" s="52">
        <v>1</v>
      </c>
      <c r="AC17" s="52">
        <v>0</v>
      </c>
      <c r="AD17" s="52">
        <v>1</v>
      </c>
      <c r="AE17" s="52"/>
      <c r="AF17" s="52">
        <v>1</v>
      </c>
      <c r="AG17" s="81">
        <f t="shared" si="2"/>
        <v>14</v>
      </c>
      <c r="AH17" s="109">
        <f t="shared" si="3"/>
        <v>1</v>
      </c>
      <c r="AI17" s="164">
        <f t="shared" si="6"/>
        <v>12.233333333333334</v>
      </c>
      <c r="AJ17" s="52"/>
      <c r="AK17" s="52"/>
      <c r="AL17" s="52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</row>
    <row r="18" spans="1:70">
      <c r="A18" s="80"/>
      <c r="B18" s="17"/>
      <c r="C18" s="50"/>
      <c r="D18" s="17"/>
      <c r="E18" s="17"/>
      <c r="F18" s="17"/>
      <c r="G18" s="17"/>
      <c r="H18" s="42"/>
      <c r="I18" s="51"/>
      <c r="J18" s="51"/>
      <c r="K18" s="51"/>
      <c r="L18" s="52"/>
      <c r="M18" s="52"/>
      <c r="N18" s="52"/>
      <c r="O18" s="52"/>
      <c r="P18" s="52"/>
      <c r="Q18" s="52"/>
      <c r="R18" s="52"/>
      <c r="S18" s="52"/>
      <c r="T18" s="42"/>
      <c r="U18" s="42"/>
      <c r="V18" s="81"/>
      <c r="W18" s="53"/>
      <c r="X18" s="52"/>
      <c r="Y18" s="52"/>
      <c r="Z18" s="52"/>
      <c r="AA18" s="52"/>
      <c r="AB18" s="52"/>
      <c r="AC18" s="52"/>
      <c r="AD18" s="52"/>
      <c r="AE18" s="52"/>
      <c r="AF18" s="52"/>
      <c r="AG18" s="81"/>
      <c r="AH18" s="109"/>
      <c r="AI18" s="52"/>
      <c r="AJ18" s="52"/>
      <c r="AK18" s="52"/>
      <c r="AL18" s="52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</row>
    <row r="19" spans="1:70">
      <c r="D19" s="35" t="s">
        <v>427</v>
      </c>
      <c r="E19" s="35" t="s">
        <v>437</v>
      </c>
      <c r="I19" s="61">
        <f>+(I16+I14+I13+I12+I10+I9+I8+I7+I6+I5+I4)/11</f>
        <v>14.745454545454544</v>
      </c>
      <c r="J19" s="61"/>
      <c r="K19" s="31">
        <f>COUNTIF(K4:K17,1)</f>
        <v>9</v>
      </c>
      <c r="L19" s="70">
        <f>+K19/(K19+K20+K21)</f>
        <v>0.6428571428571429</v>
      </c>
      <c r="V19" s="61">
        <f>SUM(V4:V17)/13</f>
        <v>12.692307692307692</v>
      </c>
      <c r="W19" s="31">
        <f>COUNTIF(W4:W17,1)</f>
        <v>10</v>
      </c>
      <c r="X19" s="70">
        <f>+W19/(W19+W20+W21)</f>
        <v>0.7142857142857143</v>
      </c>
      <c r="AG19" s="61">
        <f>SUM(AG4:AG17)/13</f>
        <v>10.307692307692308</v>
      </c>
      <c r="AH19" s="31">
        <f>COUNTIF(AH4:AH17,1)</f>
        <v>7</v>
      </c>
      <c r="AI19" s="70">
        <f>+AH19/(AH19+AH20+AH21)</f>
        <v>0.5</v>
      </c>
    </row>
    <row r="20" spans="1:70">
      <c r="D20" s="60" t="s">
        <v>433</v>
      </c>
      <c r="E20" s="35" t="s">
        <v>438</v>
      </c>
      <c r="I20" s="61">
        <f>MAX(I4:I17)</f>
        <v>19.399999999999999</v>
      </c>
      <c r="J20" s="61"/>
      <c r="K20" s="31">
        <f>COUNTIF(K4:K17,0)</f>
        <v>2</v>
      </c>
      <c r="L20" s="70">
        <f>+K20/(K20+K21+K19)</f>
        <v>0.14285714285714285</v>
      </c>
      <c r="V20" s="48">
        <f>MAX(V4:V17)</f>
        <v>20</v>
      </c>
      <c r="W20" s="31">
        <f>COUNTIF(W4:W17,0)</f>
        <v>3</v>
      </c>
      <c r="X20" s="70">
        <f>+W20/(W20+W21+W19)</f>
        <v>0.21428571428571427</v>
      </c>
      <c r="AG20" s="48">
        <f>MAX(AG4:AG17)</f>
        <v>19.999999999999996</v>
      </c>
      <c r="AH20" s="31">
        <f>COUNTIF(AH4:AH17,0)</f>
        <v>6</v>
      </c>
      <c r="AI20" s="70">
        <f>+AH20/(AH20+AH21+AH19)</f>
        <v>0.42857142857142855</v>
      </c>
    </row>
    <row r="21" spans="1:70">
      <c r="D21" s="60" t="s">
        <v>434</v>
      </c>
      <c r="E21" s="35" t="s">
        <v>439</v>
      </c>
      <c r="I21" s="62">
        <f>MIN(I4:I17)</f>
        <v>1</v>
      </c>
      <c r="J21" s="62"/>
      <c r="K21" s="31">
        <v>3</v>
      </c>
      <c r="L21" s="70">
        <f>+K21/(K21+K20+K19)</f>
        <v>0.21428571428571427</v>
      </c>
      <c r="V21" s="48">
        <f>MIN(V4:V17)</f>
        <v>1.5</v>
      </c>
      <c r="W21" s="31">
        <v>1</v>
      </c>
      <c r="X21" s="70">
        <f>+W21/(W21+W20+W19)</f>
        <v>7.1428571428571425E-2</v>
      </c>
      <c r="AG21" s="48">
        <f>MIN(AG4:AG17)</f>
        <v>1.5</v>
      </c>
      <c r="AH21" s="31">
        <v>1</v>
      </c>
      <c r="AI21" s="70">
        <f>+AH21/(AH21+AH20+AH19)</f>
        <v>7.1428571428571425E-2</v>
      </c>
    </row>
    <row r="22" spans="1:70">
      <c r="AG22" s="61"/>
      <c r="AH22" s="31"/>
      <c r="AI22" s="71"/>
    </row>
    <row r="23" spans="1:70">
      <c r="AG23" s="61"/>
      <c r="AH23" s="31"/>
      <c r="AI23" s="71"/>
    </row>
    <row r="24" spans="1:70">
      <c r="AG24" s="62"/>
      <c r="AH24" s="31"/>
      <c r="AI24" s="71"/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C2EB5-5743-4243-BE71-5FAB64165660}">
  <dimension ref="A1:AX32"/>
  <sheetViews>
    <sheetView topLeftCell="A8" zoomScale="120" zoomScaleNormal="120" workbookViewId="0">
      <selection activeCell="T18" sqref="T18"/>
    </sheetView>
  </sheetViews>
  <sheetFormatPr baseColWidth="10" defaultRowHeight="15"/>
  <cols>
    <col min="1" max="1" width="6.33203125" customWidth="1"/>
    <col min="2" max="2" width="9.83203125" customWidth="1"/>
    <col min="3" max="3" width="28.1640625" customWidth="1"/>
    <col min="4" max="7" width="6.33203125" customWidth="1"/>
    <col min="8" max="8" width="5.6640625" bestFit="1" customWidth="1"/>
    <col min="9" max="9" width="7.6640625" style="31" customWidth="1"/>
    <col min="10" max="10" width="4.83203125" style="31" customWidth="1"/>
    <col min="11" max="11" width="3.6640625" style="31" customWidth="1"/>
    <col min="12" max="12" width="6.6640625" customWidth="1"/>
    <col min="13" max="13" width="3.6640625" customWidth="1"/>
    <col min="14" max="14" width="5" bestFit="1" customWidth="1"/>
    <col min="15" max="15" width="5.33203125" customWidth="1"/>
    <col min="16" max="21" width="6.1640625" customWidth="1"/>
    <col min="22" max="22" width="7.5" style="31" customWidth="1"/>
    <col min="23" max="23" width="5.33203125" style="31" customWidth="1"/>
    <col min="24" max="24" width="6.83203125" customWidth="1"/>
    <col min="25" max="33" width="7" customWidth="1"/>
    <col min="34" max="34" width="6" customWidth="1"/>
    <col min="35" max="35" width="8.5" customWidth="1"/>
  </cols>
  <sheetData>
    <row r="1" spans="1:50" ht="17" customHeight="1" thickTop="1" thickBot="1">
      <c r="A1" s="169" t="s">
        <v>23</v>
      </c>
      <c r="B1" s="169"/>
      <c r="C1" s="169"/>
      <c r="D1" t="s">
        <v>47</v>
      </c>
      <c r="E1" s="6" t="s">
        <v>111</v>
      </c>
      <c r="AC1">
        <v>1</v>
      </c>
      <c r="AE1">
        <v>1</v>
      </c>
    </row>
    <row r="2" spans="1:50" ht="17" customHeight="1" thickTop="1">
      <c r="A2" s="37"/>
      <c r="B2" s="37"/>
      <c r="C2" s="37"/>
      <c r="D2" s="14"/>
      <c r="E2" s="14"/>
      <c r="F2" s="14"/>
      <c r="G2" s="14"/>
      <c r="H2" s="14"/>
      <c r="I2" s="44"/>
      <c r="J2" s="44"/>
      <c r="K2" s="27" t="s">
        <v>436</v>
      </c>
      <c r="L2" s="14"/>
      <c r="M2" s="14"/>
      <c r="N2" s="14"/>
      <c r="O2" s="14"/>
      <c r="P2" s="14"/>
      <c r="Q2" s="14"/>
      <c r="R2" s="14"/>
      <c r="W2" s="27" t="s">
        <v>436</v>
      </c>
      <c r="X2">
        <v>0.1</v>
      </c>
      <c r="Y2">
        <v>0.1</v>
      </c>
      <c r="Z2" s="35">
        <v>0.1</v>
      </c>
      <c r="AA2">
        <v>0.1</v>
      </c>
      <c r="AB2">
        <v>0.1</v>
      </c>
      <c r="AC2">
        <v>0.15</v>
      </c>
      <c r="AD2">
        <v>0.1</v>
      </c>
      <c r="AE2">
        <v>0.15</v>
      </c>
      <c r="AF2">
        <v>0.1</v>
      </c>
      <c r="AG2" s="31"/>
      <c r="AH2" s="27" t="s">
        <v>436</v>
      </c>
    </row>
    <row r="3" spans="1:50" s="4" customFormat="1" ht="26">
      <c r="A3" s="38" t="s">
        <v>0</v>
      </c>
      <c r="B3" s="73" t="s">
        <v>1</v>
      </c>
      <c r="C3" s="73" t="s">
        <v>24</v>
      </c>
      <c r="D3" s="46" t="s">
        <v>412</v>
      </c>
      <c r="E3" s="46" t="s">
        <v>413</v>
      </c>
      <c r="F3" s="46" t="s">
        <v>414</v>
      </c>
      <c r="G3" s="46" t="s">
        <v>415</v>
      </c>
      <c r="H3" s="46" t="s">
        <v>246</v>
      </c>
      <c r="I3" s="47" t="s">
        <v>248</v>
      </c>
      <c r="J3" s="47" t="s">
        <v>440</v>
      </c>
      <c r="K3" s="47" t="s">
        <v>435</v>
      </c>
      <c r="L3" s="75" t="s">
        <v>455</v>
      </c>
      <c r="M3" s="75" t="s">
        <v>454</v>
      </c>
      <c r="N3" s="75" t="s">
        <v>489</v>
      </c>
      <c r="O3" s="67" t="s">
        <v>456</v>
      </c>
      <c r="P3" s="67" t="s">
        <v>467</v>
      </c>
      <c r="Q3" s="67" t="s">
        <v>468</v>
      </c>
      <c r="R3" s="67" t="s">
        <v>482</v>
      </c>
      <c r="S3" s="67" t="s">
        <v>483</v>
      </c>
      <c r="T3" s="84" t="s">
        <v>486</v>
      </c>
      <c r="U3" s="84" t="s">
        <v>487</v>
      </c>
      <c r="V3" s="86" t="s">
        <v>488</v>
      </c>
      <c r="W3" s="47" t="s">
        <v>435</v>
      </c>
      <c r="X3" s="67" t="s">
        <v>527</v>
      </c>
      <c r="Y3" s="67" t="s">
        <v>558</v>
      </c>
      <c r="Z3" s="67" t="s">
        <v>527</v>
      </c>
      <c r="AA3" s="67" t="s">
        <v>559</v>
      </c>
      <c r="AB3" s="67" t="s">
        <v>560</v>
      </c>
      <c r="AC3" s="67" t="s">
        <v>563</v>
      </c>
      <c r="AD3" s="67" t="s">
        <v>561</v>
      </c>
      <c r="AE3" s="67" t="s">
        <v>564</v>
      </c>
      <c r="AF3" s="67" t="s">
        <v>562</v>
      </c>
      <c r="AG3" s="86" t="s">
        <v>488</v>
      </c>
      <c r="AH3" s="47" t="s">
        <v>435</v>
      </c>
      <c r="AI3" s="67" t="s">
        <v>565</v>
      </c>
      <c r="AJ3" s="76"/>
      <c r="AK3" s="76"/>
      <c r="AL3" s="76"/>
    </row>
    <row r="4" spans="1:50" ht="17" customHeight="1">
      <c r="A4" s="19">
        <v>1</v>
      </c>
      <c r="B4" s="20" t="s">
        <v>113</v>
      </c>
      <c r="C4" s="114" t="s">
        <v>114</v>
      </c>
      <c r="D4" s="129">
        <v>20</v>
      </c>
      <c r="E4" s="129">
        <v>18</v>
      </c>
      <c r="F4" s="129">
        <v>20</v>
      </c>
      <c r="G4" s="129">
        <v>16</v>
      </c>
      <c r="H4" s="131">
        <v>16</v>
      </c>
      <c r="I4" s="45">
        <f>SUM(D4:H4)/5</f>
        <v>18</v>
      </c>
      <c r="J4" s="68">
        <v>19</v>
      </c>
      <c r="K4" s="109">
        <f>IF(I4&gt;=11.4,1,0)</f>
        <v>1</v>
      </c>
      <c r="L4" s="129">
        <v>2</v>
      </c>
      <c r="M4" s="130"/>
      <c r="N4" s="129">
        <v>15</v>
      </c>
      <c r="O4" s="129">
        <v>20</v>
      </c>
      <c r="P4" s="129">
        <v>17</v>
      </c>
      <c r="Q4" s="129">
        <v>18</v>
      </c>
      <c r="R4" s="129">
        <v>18</v>
      </c>
      <c r="S4" s="131">
        <v>18</v>
      </c>
      <c r="T4" s="131">
        <v>20</v>
      </c>
      <c r="U4" s="131">
        <v>1</v>
      </c>
      <c r="V4" s="81">
        <f t="shared" ref="V4:V21" si="0">+(L4*7+N4+O4+P4+Q4+R4+S4+T4+U4*2)/10+M4</f>
        <v>14.2</v>
      </c>
      <c r="W4" s="109">
        <f t="shared" ref="W4:W19" si="1">IF(V4&gt;=11.4,1,0)</f>
        <v>1</v>
      </c>
      <c r="X4" s="52"/>
      <c r="Y4" s="52">
        <v>1</v>
      </c>
      <c r="Z4" s="52">
        <v>1</v>
      </c>
      <c r="AA4" s="52">
        <v>1</v>
      </c>
      <c r="AB4" s="52">
        <v>1</v>
      </c>
      <c r="AC4" s="52">
        <v>-1</v>
      </c>
      <c r="AD4" s="52"/>
      <c r="AE4" s="52"/>
      <c r="AF4" s="52">
        <v>1</v>
      </c>
      <c r="AG4" s="81">
        <f>+(AF4*0.1+AE4*0.15+AD4*0.1+AC4*0.15+AB4*0.1+AA4*0.1+Z4*0.1+Y4*0.1+X4*0.1)*20</f>
        <v>7</v>
      </c>
      <c r="AH4" s="109">
        <f t="shared" ref="AH4:AH19" si="2">IF(AG4&gt;=11.4,1,0)</f>
        <v>0</v>
      </c>
      <c r="AI4" s="52">
        <f>+(AG4+V4+I4)/3</f>
        <v>13.066666666666668</v>
      </c>
      <c r="AJ4" s="52"/>
      <c r="AK4" s="52"/>
      <c r="AL4" s="52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</row>
    <row r="5" spans="1:50" ht="17" customHeight="1">
      <c r="A5" s="19">
        <v>2</v>
      </c>
      <c r="B5" s="20" t="s">
        <v>115</v>
      </c>
      <c r="C5" s="114" t="s">
        <v>116</v>
      </c>
      <c r="D5" s="129">
        <v>20</v>
      </c>
      <c r="E5" s="129">
        <v>18</v>
      </c>
      <c r="F5" s="129">
        <v>20</v>
      </c>
      <c r="G5" s="129">
        <v>17</v>
      </c>
      <c r="H5" s="131">
        <v>16</v>
      </c>
      <c r="I5" s="45">
        <f t="shared" ref="I5:I19" si="3">SUM(D5:H5)/5</f>
        <v>18.2</v>
      </c>
      <c r="J5" s="68">
        <v>19</v>
      </c>
      <c r="K5" s="109">
        <f t="shared" ref="K5:K19" si="4">IF(I5&gt;=11.4,1,0)</f>
        <v>1</v>
      </c>
      <c r="L5" s="129">
        <v>3</v>
      </c>
      <c r="M5" s="130"/>
      <c r="N5" s="129">
        <v>15</v>
      </c>
      <c r="O5" s="129">
        <v>17</v>
      </c>
      <c r="P5" s="129">
        <v>16</v>
      </c>
      <c r="Q5" s="129">
        <v>18</v>
      </c>
      <c r="R5" s="129">
        <v>20</v>
      </c>
      <c r="S5" s="131">
        <v>14</v>
      </c>
      <c r="T5" s="131">
        <v>20</v>
      </c>
      <c r="U5" s="131"/>
      <c r="V5" s="81">
        <f t="shared" si="0"/>
        <v>14.1</v>
      </c>
      <c r="W5" s="109">
        <f t="shared" si="1"/>
        <v>1</v>
      </c>
      <c r="X5" s="52">
        <v>1</v>
      </c>
      <c r="Y5" s="52">
        <v>1</v>
      </c>
      <c r="Z5" s="52">
        <v>1</v>
      </c>
      <c r="AA5" s="52">
        <v>1</v>
      </c>
      <c r="AB5" s="52">
        <v>0.5</v>
      </c>
      <c r="AC5" s="52"/>
      <c r="AD5" s="52">
        <v>0.7</v>
      </c>
      <c r="AE5" s="52"/>
      <c r="AF5" s="52">
        <v>1</v>
      </c>
      <c r="AG5" s="81">
        <f t="shared" ref="AG5:AG19" si="5">+(AF5*0.1+AE5*0.15+AD5*0.1+AC5*0.15+AB5*0.1+AA5*0.1+Z5*0.1+Y5*0.1+X5*0.1)*20</f>
        <v>12.399999999999999</v>
      </c>
      <c r="AH5" s="109">
        <f t="shared" si="2"/>
        <v>1</v>
      </c>
      <c r="AI5" s="52">
        <f t="shared" ref="AI5:AI19" si="6">+(AG5+V5+I5)/3</f>
        <v>14.9</v>
      </c>
      <c r="AJ5" s="52"/>
      <c r="AK5" s="52"/>
      <c r="AL5" s="52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</row>
    <row r="6" spans="1:50" ht="17" customHeight="1">
      <c r="A6" s="19">
        <v>3</v>
      </c>
      <c r="B6" s="20" t="s">
        <v>117</v>
      </c>
      <c r="C6" s="114" t="s">
        <v>118</v>
      </c>
      <c r="D6" s="129">
        <v>20</v>
      </c>
      <c r="E6" s="129">
        <v>18</v>
      </c>
      <c r="F6" s="129">
        <v>20</v>
      </c>
      <c r="G6" s="129">
        <v>13</v>
      </c>
      <c r="H6" s="131">
        <v>18</v>
      </c>
      <c r="I6" s="45">
        <f t="shared" si="3"/>
        <v>17.8</v>
      </c>
      <c r="J6" s="68">
        <v>18</v>
      </c>
      <c r="K6" s="109">
        <f t="shared" si="4"/>
        <v>1</v>
      </c>
      <c r="L6" s="129">
        <v>3</v>
      </c>
      <c r="M6" s="130"/>
      <c r="N6" s="129">
        <v>15</v>
      </c>
      <c r="O6" s="129">
        <v>20</v>
      </c>
      <c r="P6" s="129">
        <v>15</v>
      </c>
      <c r="Q6" s="129">
        <v>18</v>
      </c>
      <c r="R6" s="129">
        <v>20</v>
      </c>
      <c r="S6" s="131">
        <v>20</v>
      </c>
      <c r="T6" s="131">
        <v>20</v>
      </c>
      <c r="U6" s="131">
        <v>20</v>
      </c>
      <c r="V6" s="81">
        <f t="shared" si="0"/>
        <v>18.899999999999999</v>
      </c>
      <c r="W6" s="109">
        <f t="shared" si="1"/>
        <v>1</v>
      </c>
      <c r="X6" s="52">
        <v>1</v>
      </c>
      <c r="Y6" s="52">
        <v>0.7</v>
      </c>
      <c r="Z6" s="52">
        <v>1</v>
      </c>
      <c r="AA6" s="52">
        <v>1</v>
      </c>
      <c r="AB6" s="52">
        <v>1</v>
      </c>
      <c r="AC6" s="52"/>
      <c r="AD6" s="52">
        <v>1</v>
      </c>
      <c r="AE6" s="52">
        <v>1.5</v>
      </c>
      <c r="AF6" s="52">
        <v>1</v>
      </c>
      <c r="AG6" s="81">
        <f t="shared" si="5"/>
        <v>17.899999999999995</v>
      </c>
      <c r="AH6" s="109">
        <f t="shared" si="2"/>
        <v>1</v>
      </c>
      <c r="AI6" s="52">
        <f t="shared" si="6"/>
        <v>18.2</v>
      </c>
      <c r="AJ6" s="52"/>
      <c r="AK6" s="52"/>
      <c r="AL6" s="52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</row>
    <row r="7" spans="1:50" ht="17" customHeight="1">
      <c r="A7" s="19">
        <v>4</v>
      </c>
      <c r="B7" s="20" t="s">
        <v>119</v>
      </c>
      <c r="C7" s="114" t="s">
        <v>120</v>
      </c>
      <c r="D7" s="129">
        <v>17</v>
      </c>
      <c r="E7" s="129">
        <v>18</v>
      </c>
      <c r="F7" s="129">
        <v>20</v>
      </c>
      <c r="G7" s="129"/>
      <c r="H7" s="131">
        <v>18</v>
      </c>
      <c r="I7" s="45">
        <f t="shared" si="3"/>
        <v>14.6</v>
      </c>
      <c r="J7" s="68">
        <v>14</v>
      </c>
      <c r="K7" s="109">
        <f t="shared" si="4"/>
        <v>1</v>
      </c>
      <c r="L7" s="129">
        <v>3</v>
      </c>
      <c r="M7" s="130"/>
      <c r="N7" s="129">
        <v>15</v>
      </c>
      <c r="O7" s="129"/>
      <c r="P7" s="129">
        <v>15</v>
      </c>
      <c r="Q7" s="129">
        <v>18</v>
      </c>
      <c r="R7" s="129">
        <v>20</v>
      </c>
      <c r="S7" s="131">
        <v>20</v>
      </c>
      <c r="T7" s="131">
        <v>18</v>
      </c>
      <c r="U7" s="131">
        <v>10</v>
      </c>
      <c r="V7" s="81">
        <f t="shared" si="0"/>
        <v>14.7</v>
      </c>
      <c r="W7" s="109">
        <f t="shared" si="1"/>
        <v>1</v>
      </c>
      <c r="X7" s="52"/>
      <c r="Y7" s="52">
        <v>1</v>
      </c>
      <c r="Z7" s="52">
        <v>1</v>
      </c>
      <c r="AA7" s="52">
        <v>1</v>
      </c>
      <c r="AB7" s="52"/>
      <c r="AC7" s="52"/>
      <c r="AD7" s="52"/>
      <c r="AE7" s="52">
        <v>1</v>
      </c>
      <c r="AF7" s="52">
        <v>1</v>
      </c>
      <c r="AG7" s="81">
        <f t="shared" si="5"/>
        <v>10.999999999999998</v>
      </c>
      <c r="AH7" s="109">
        <f t="shared" si="2"/>
        <v>0</v>
      </c>
      <c r="AI7" s="52">
        <f t="shared" si="6"/>
        <v>13.433333333333332</v>
      </c>
      <c r="AJ7" s="52"/>
      <c r="AK7" s="52"/>
      <c r="AL7" s="52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</row>
    <row r="8" spans="1:50" ht="17" customHeight="1">
      <c r="A8" s="19">
        <v>5</v>
      </c>
      <c r="B8" s="20" t="s">
        <v>121</v>
      </c>
      <c r="C8" s="114" t="s">
        <v>122</v>
      </c>
      <c r="D8" s="129">
        <v>20</v>
      </c>
      <c r="E8" s="129">
        <v>20</v>
      </c>
      <c r="F8" s="129">
        <v>20</v>
      </c>
      <c r="G8" s="129">
        <v>20</v>
      </c>
      <c r="H8" s="131">
        <v>12</v>
      </c>
      <c r="I8" s="45">
        <f t="shared" si="3"/>
        <v>18.399999999999999</v>
      </c>
      <c r="J8" s="68">
        <v>20</v>
      </c>
      <c r="K8" s="109">
        <f t="shared" si="4"/>
        <v>1</v>
      </c>
      <c r="L8" s="129">
        <v>1</v>
      </c>
      <c r="M8" s="130">
        <v>-1</v>
      </c>
      <c r="N8" s="129">
        <v>15</v>
      </c>
      <c r="O8" s="129">
        <v>20</v>
      </c>
      <c r="P8" s="129"/>
      <c r="Q8" s="129">
        <v>18</v>
      </c>
      <c r="R8" s="129">
        <v>20</v>
      </c>
      <c r="S8" s="131">
        <v>18</v>
      </c>
      <c r="T8" s="131">
        <v>20</v>
      </c>
      <c r="U8" s="131">
        <v>10</v>
      </c>
      <c r="V8" s="81">
        <f t="shared" si="0"/>
        <v>12.8</v>
      </c>
      <c r="W8" s="109">
        <f t="shared" si="1"/>
        <v>1</v>
      </c>
      <c r="X8" s="52">
        <v>1</v>
      </c>
      <c r="Y8" s="52"/>
      <c r="Z8" s="52">
        <v>1</v>
      </c>
      <c r="AA8" s="52">
        <v>1</v>
      </c>
      <c r="AB8" s="52">
        <v>1</v>
      </c>
      <c r="AC8" s="52"/>
      <c r="AD8" s="52"/>
      <c r="AE8" s="52"/>
      <c r="AF8" s="52">
        <v>1</v>
      </c>
      <c r="AG8" s="81">
        <f t="shared" si="5"/>
        <v>10</v>
      </c>
      <c r="AH8" s="109">
        <f t="shared" si="2"/>
        <v>0</v>
      </c>
      <c r="AI8" s="52">
        <f t="shared" si="6"/>
        <v>13.733333333333334</v>
      </c>
      <c r="AJ8" s="52"/>
      <c r="AK8" s="52"/>
      <c r="AL8" s="52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</row>
    <row r="9" spans="1:50" ht="17" customHeight="1">
      <c r="A9" s="19">
        <v>6</v>
      </c>
      <c r="B9" s="20" t="s">
        <v>123</v>
      </c>
      <c r="C9" s="114" t="s">
        <v>124</v>
      </c>
      <c r="D9" s="129">
        <v>19</v>
      </c>
      <c r="E9" s="132">
        <v>20</v>
      </c>
      <c r="F9" s="129">
        <v>20</v>
      </c>
      <c r="G9" s="129">
        <v>16</v>
      </c>
      <c r="H9" s="131">
        <v>16</v>
      </c>
      <c r="I9" s="45">
        <f t="shared" si="3"/>
        <v>18.2</v>
      </c>
      <c r="J9" s="68">
        <v>19</v>
      </c>
      <c r="K9" s="109">
        <f t="shared" si="4"/>
        <v>1</v>
      </c>
      <c r="L9" s="129">
        <v>0</v>
      </c>
      <c r="M9" s="130"/>
      <c r="N9" s="129">
        <v>15</v>
      </c>
      <c r="O9" s="129">
        <v>13</v>
      </c>
      <c r="P9" s="129">
        <v>12</v>
      </c>
      <c r="Q9" s="129"/>
      <c r="R9" s="129">
        <v>17</v>
      </c>
      <c r="S9" s="131"/>
      <c r="T9" s="131">
        <v>15</v>
      </c>
      <c r="U9" s="131"/>
      <c r="V9" s="81">
        <f t="shared" si="0"/>
        <v>7.2</v>
      </c>
      <c r="W9" s="109">
        <f t="shared" si="1"/>
        <v>0</v>
      </c>
      <c r="X9" s="52">
        <v>1</v>
      </c>
      <c r="Y9" s="52">
        <v>1</v>
      </c>
      <c r="Z9" s="52">
        <v>0.5</v>
      </c>
      <c r="AA9" s="52"/>
      <c r="AB9" s="52">
        <v>0.7</v>
      </c>
      <c r="AC9" s="52"/>
      <c r="AD9" s="52">
        <v>0.5</v>
      </c>
      <c r="AE9" s="52"/>
      <c r="AF9" s="52">
        <v>1</v>
      </c>
      <c r="AG9" s="81">
        <f t="shared" si="5"/>
        <v>9.3999999999999986</v>
      </c>
      <c r="AH9" s="109">
        <f t="shared" si="2"/>
        <v>0</v>
      </c>
      <c r="AI9" s="164">
        <f t="shared" si="6"/>
        <v>11.6</v>
      </c>
      <c r="AJ9" s="52"/>
      <c r="AK9" s="52"/>
      <c r="AL9" s="52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</row>
    <row r="10" spans="1:50" ht="17" customHeight="1">
      <c r="A10" s="19">
        <v>7</v>
      </c>
      <c r="B10" s="20" t="s">
        <v>125</v>
      </c>
      <c r="C10" s="114" t="s">
        <v>126</v>
      </c>
      <c r="D10" s="129">
        <v>19</v>
      </c>
      <c r="E10" s="132">
        <v>20</v>
      </c>
      <c r="F10" s="129">
        <v>20</v>
      </c>
      <c r="G10" s="129">
        <v>15</v>
      </c>
      <c r="H10" s="131">
        <v>18</v>
      </c>
      <c r="I10" s="45">
        <f t="shared" si="3"/>
        <v>18.399999999999999</v>
      </c>
      <c r="J10" s="68">
        <v>19</v>
      </c>
      <c r="K10" s="109">
        <f t="shared" si="4"/>
        <v>1</v>
      </c>
      <c r="L10" s="129">
        <v>2</v>
      </c>
      <c r="M10" s="130"/>
      <c r="N10" s="129">
        <v>15</v>
      </c>
      <c r="O10" s="129"/>
      <c r="P10" s="129">
        <v>16</v>
      </c>
      <c r="Q10" s="129">
        <v>13</v>
      </c>
      <c r="R10" s="98">
        <v>15</v>
      </c>
      <c r="S10" s="131">
        <v>18</v>
      </c>
      <c r="T10" s="131">
        <v>20</v>
      </c>
      <c r="U10" s="131">
        <v>10</v>
      </c>
      <c r="V10" s="81">
        <f t="shared" si="0"/>
        <v>13.1</v>
      </c>
      <c r="W10" s="109">
        <f t="shared" si="1"/>
        <v>1</v>
      </c>
      <c r="X10" s="52">
        <v>1</v>
      </c>
      <c r="Y10" s="52">
        <v>1</v>
      </c>
      <c r="Z10" s="52">
        <v>0.5</v>
      </c>
      <c r="AA10" s="52">
        <v>1</v>
      </c>
      <c r="AB10" s="52">
        <v>1</v>
      </c>
      <c r="AC10" s="52"/>
      <c r="AD10" s="52">
        <v>1</v>
      </c>
      <c r="AE10" s="52"/>
      <c r="AF10" s="52">
        <v>1</v>
      </c>
      <c r="AG10" s="81">
        <f t="shared" si="5"/>
        <v>13</v>
      </c>
      <c r="AH10" s="109">
        <f t="shared" si="2"/>
        <v>1</v>
      </c>
      <c r="AI10" s="52">
        <f t="shared" si="6"/>
        <v>14.833333333333334</v>
      </c>
      <c r="AJ10" s="52"/>
      <c r="AK10" s="52"/>
      <c r="AL10" s="52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</row>
    <row r="11" spans="1:50" ht="17" customHeight="1">
      <c r="A11" s="19">
        <v>8</v>
      </c>
      <c r="B11" s="20" t="s">
        <v>127</v>
      </c>
      <c r="C11" s="114" t="s">
        <v>128</v>
      </c>
      <c r="D11" s="129">
        <v>19</v>
      </c>
      <c r="E11" s="129">
        <v>20</v>
      </c>
      <c r="F11" s="129">
        <v>20</v>
      </c>
      <c r="G11" s="129">
        <v>20</v>
      </c>
      <c r="H11" s="131">
        <v>20</v>
      </c>
      <c r="I11" s="45">
        <f t="shared" si="3"/>
        <v>19.8</v>
      </c>
      <c r="J11" s="68">
        <v>20</v>
      </c>
      <c r="K11" s="109">
        <f t="shared" si="4"/>
        <v>1</v>
      </c>
      <c r="L11" s="129">
        <v>3</v>
      </c>
      <c r="M11" s="130"/>
      <c r="N11" s="129">
        <v>16</v>
      </c>
      <c r="O11" s="129">
        <v>20</v>
      </c>
      <c r="P11" s="129">
        <v>20</v>
      </c>
      <c r="Q11" s="129">
        <v>20</v>
      </c>
      <c r="R11" s="129">
        <v>20</v>
      </c>
      <c r="S11" s="131">
        <v>20</v>
      </c>
      <c r="T11" s="131">
        <v>20</v>
      </c>
      <c r="U11" s="131">
        <v>15</v>
      </c>
      <c r="V11" s="81">
        <f t="shared" si="0"/>
        <v>18.7</v>
      </c>
      <c r="W11" s="109">
        <f t="shared" si="1"/>
        <v>1</v>
      </c>
      <c r="X11" s="52"/>
      <c r="Y11" s="52">
        <v>1</v>
      </c>
      <c r="Z11" s="52">
        <v>1</v>
      </c>
      <c r="AA11" s="52">
        <v>1</v>
      </c>
      <c r="AB11" s="52">
        <v>0.7</v>
      </c>
      <c r="AC11" s="52"/>
      <c r="AD11" s="52">
        <v>0.5</v>
      </c>
      <c r="AE11" s="52">
        <v>1</v>
      </c>
      <c r="AF11" s="52">
        <v>1</v>
      </c>
      <c r="AG11" s="81">
        <f t="shared" si="5"/>
        <v>13.399999999999999</v>
      </c>
      <c r="AH11" s="109">
        <f t="shared" si="2"/>
        <v>1</v>
      </c>
      <c r="AI11" s="52">
        <f t="shared" si="6"/>
        <v>17.299999999999997</v>
      </c>
      <c r="AJ11" s="52"/>
      <c r="AK11" s="52"/>
      <c r="AL11" s="52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</row>
    <row r="12" spans="1:50" ht="17" customHeight="1">
      <c r="A12" s="19">
        <v>9</v>
      </c>
      <c r="B12" s="20" t="s">
        <v>129</v>
      </c>
      <c r="C12" s="114" t="s">
        <v>130</v>
      </c>
      <c r="D12" s="129">
        <v>19</v>
      </c>
      <c r="E12" s="129">
        <v>20</v>
      </c>
      <c r="F12" s="129">
        <v>19</v>
      </c>
      <c r="G12" s="129"/>
      <c r="H12" s="131">
        <v>16</v>
      </c>
      <c r="I12" s="45">
        <f t="shared" si="3"/>
        <v>14.8</v>
      </c>
      <c r="J12" s="68">
        <v>15</v>
      </c>
      <c r="K12" s="109">
        <f t="shared" si="4"/>
        <v>1</v>
      </c>
      <c r="L12" s="129"/>
      <c r="M12" s="130"/>
      <c r="N12" s="129"/>
      <c r="O12" s="129"/>
      <c r="P12" s="129"/>
      <c r="Q12" s="129"/>
      <c r="R12" s="129"/>
      <c r="S12" s="131"/>
      <c r="T12" s="131"/>
      <c r="U12" s="131"/>
      <c r="V12" s="81"/>
      <c r="W12" s="109">
        <v>-1</v>
      </c>
      <c r="X12" s="52"/>
      <c r="Y12" s="52"/>
      <c r="Z12" s="52"/>
      <c r="AA12" s="52"/>
      <c r="AB12" s="52"/>
      <c r="AC12" s="52"/>
      <c r="AD12" s="52"/>
      <c r="AE12" s="52"/>
      <c r="AF12" s="52"/>
      <c r="AG12" s="81"/>
      <c r="AH12" s="109">
        <v>-1</v>
      </c>
      <c r="AI12" s="52">
        <f t="shared" si="6"/>
        <v>4.9333333333333336</v>
      </c>
      <c r="AJ12" s="52"/>
      <c r="AK12" s="52"/>
      <c r="AL12" s="52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</row>
    <row r="13" spans="1:50" ht="17" customHeight="1">
      <c r="A13" s="19">
        <v>10</v>
      </c>
      <c r="B13" s="20" t="s">
        <v>131</v>
      </c>
      <c r="C13" s="114" t="s">
        <v>132</v>
      </c>
      <c r="D13" s="129">
        <v>20</v>
      </c>
      <c r="E13" s="129">
        <v>20</v>
      </c>
      <c r="F13" s="129">
        <v>20</v>
      </c>
      <c r="G13" s="129">
        <v>19</v>
      </c>
      <c r="H13" s="131">
        <v>18</v>
      </c>
      <c r="I13" s="45">
        <f t="shared" si="3"/>
        <v>19.399999999999999</v>
      </c>
      <c r="J13" s="68">
        <v>20</v>
      </c>
      <c r="K13" s="109">
        <f t="shared" si="4"/>
        <v>1</v>
      </c>
      <c r="L13" s="129"/>
      <c r="M13" s="130"/>
      <c r="N13" s="129"/>
      <c r="O13" s="129">
        <v>16</v>
      </c>
      <c r="P13" s="98">
        <v>16</v>
      </c>
      <c r="Q13" s="129">
        <v>18</v>
      </c>
      <c r="R13" s="98"/>
      <c r="S13" s="131"/>
      <c r="T13" s="131"/>
      <c r="U13" s="131"/>
      <c r="V13" s="81">
        <f t="shared" si="0"/>
        <v>5</v>
      </c>
      <c r="W13" s="109">
        <f t="shared" si="1"/>
        <v>0</v>
      </c>
      <c r="X13" s="64"/>
      <c r="Y13" s="52">
        <v>1</v>
      </c>
      <c r="Z13" s="52">
        <v>1</v>
      </c>
      <c r="AA13" s="52"/>
      <c r="AB13" s="52">
        <v>1</v>
      </c>
      <c r="AC13" s="52"/>
      <c r="AD13" s="52"/>
      <c r="AE13" s="52"/>
      <c r="AF13" s="52"/>
      <c r="AG13" s="81">
        <f t="shared" si="5"/>
        <v>6.0000000000000009</v>
      </c>
      <c r="AH13" s="109">
        <f t="shared" si="2"/>
        <v>0</v>
      </c>
      <c r="AI13" s="163">
        <f t="shared" si="6"/>
        <v>10.133333333333333</v>
      </c>
      <c r="AJ13" s="162" t="s">
        <v>566</v>
      </c>
      <c r="AK13" s="52"/>
      <c r="AL13" s="52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</row>
    <row r="14" spans="1:50" ht="17" customHeight="1">
      <c r="A14" s="19">
        <v>11</v>
      </c>
      <c r="B14" s="20" t="s">
        <v>133</v>
      </c>
      <c r="C14" s="114" t="s">
        <v>134</v>
      </c>
      <c r="D14" s="129">
        <v>20</v>
      </c>
      <c r="E14" s="129">
        <v>20</v>
      </c>
      <c r="F14" s="129">
        <v>20</v>
      </c>
      <c r="G14" s="129">
        <v>14</v>
      </c>
      <c r="H14" s="131">
        <v>18</v>
      </c>
      <c r="I14" s="45">
        <f t="shared" si="3"/>
        <v>18.399999999999999</v>
      </c>
      <c r="J14" s="68">
        <v>15</v>
      </c>
      <c r="K14" s="109">
        <f t="shared" si="4"/>
        <v>1</v>
      </c>
      <c r="L14" s="129">
        <v>2</v>
      </c>
      <c r="M14" s="130"/>
      <c r="N14" s="129">
        <v>17</v>
      </c>
      <c r="O14" s="129">
        <v>20</v>
      </c>
      <c r="P14" s="129">
        <v>20</v>
      </c>
      <c r="Q14" s="129">
        <v>20</v>
      </c>
      <c r="R14" s="129">
        <v>20</v>
      </c>
      <c r="S14" s="131">
        <v>20</v>
      </c>
      <c r="T14" s="131">
        <v>20</v>
      </c>
      <c r="U14" s="131">
        <v>20</v>
      </c>
      <c r="V14" s="81">
        <f t="shared" si="0"/>
        <v>19.100000000000001</v>
      </c>
      <c r="W14" s="109">
        <f t="shared" si="1"/>
        <v>1</v>
      </c>
      <c r="X14" s="52">
        <v>1</v>
      </c>
      <c r="Y14" s="52">
        <v>1</v>
      </c>
      <c r="Z14" s="52">
        <v>1</v>
      </c>
      <c r="AA14" s="52">
        <v>1</v>
      </c>
      <c r="AB14" s="52">
        <v>1</v>
      </c>
      <c r="AC14" s="52"/>
      <c r="AD14" s="52">
        <v>1</v>
      </c>
      <c r="AE14" s="52">
        <v>1.5</v>
      </c>
      <c r="AF14" s="52">
        <v>1</v>
      </c>
      <c r="AG14" s="81">
        <f t="shared" si="5"/>
        <v>18.499999999999996</v>
      </c>
      <c r="AH14" s="109">
        <f t="shared" si="2"/>
        <v>1</v>
      </c>
      <c r="AI14" s="52">
        <f t="shared" si="6"/>
        <v>18.666666666666664</v>
      </c>
      <c r="AJ14" s="52"/>
      <c r="AK14" s="52"/>
      <c r="AL14" s="52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</row>
    <row r="15" spans="1:50" ht="17" customHeight="1">
      <c r="A15" s="19">
        <v>12</v>
      </c>
      <c r="B15" s="20" t="s">
        <v>135</v>
      </c>
      <c r="C15" s="114" t="s">
        <v>136</v>
      </c>
      <c r="D15" s="129"/>
      <c r="E15" s="129">
        <v>20</v>
      </c>
      <c r="F15" s="129">
        <v>20</v>
      </c>
      <c r="G15" s="129"/>
      <c r="H15" s="131">
        <v>14</v>
      </c>
      <c r="I15" s="45">
        <f t="shared" si="3"/>
        <v>10.8</v>
      </c>
      <c r="J15" s="68">
        <v>10</v>
      </c>
      <c r="K15" s="109">
        <f t="shared" si="4"/>
        <v>0</v>
      </c>
      <c r="L15" s="129"/>
      <c r="M15" s="130"/>
      <c r="N15" s="129"/>
      <c r="O15" s="129"/>
      <c r="P15" s="129"/>
      <c r="Q15" s="129"/>
      <c r="R15" s="129"/>
      <c r="S15" s="131"/>
      <c r="T15" s="131"/>
      <c r="U15" s="131"/>
      <c r="V15" s="81"/>
      <c r="W15" s="109">
        <v>-1</v>
      </c>
      <c r="X15" s="52"/>
      <c r="Y15" s="52"/>
      <c r="Z15" s="52"/>
      <c r="AA15" s="52"/>
      <c r="AB15" s="52"/>
      <c r="AC15" s="52"/>
      <c r="AD15" s="52"/>
      <c r="AE15" s="52"/>
      <c r="AF15" s="52"/>
      <c r="AG15" s="81"/>
      <c r="AH15" s="109">
        <v>-1</v>
      </c>
      <c r="AI15" s="52">
        <f t="shared" si="6"/>
        <v>3.6</v>
      </c>
      <c r="AJ15" s="52"/>
      <c r="AK15" s="52"/>
      <c r="AL15" s="52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</row>
    <row r="16" spans="1:50" ht="17" customHeight="1">
      <c r="A16" s="19">
        <v>13</v>
      </c>
      <c r="B16" s="20" t="s">
        <v>137</v>
      </c>
      <c r="C16" s="114" t="s">
        <v>138</v>
      </c>
      <c r="D16" s="129"/>
      <c r="E16" s="129">
        <v>20</v>
      </c>
      <c r="F16" s="129"/>
      <c r="G16" s="129"/>
      <c r="H16" s="131">
        <v>16</v>
      </c>
      <c r="I16" s="45">
        <f t="shared" si="3"/>
        <v>7.2</v>
      </c>
      <c r="J16" s="69" t="s">
        <v>439</v>
      </c>
      <c r="K16" s="109">
        <f t="shared" si="4"/>
        <v>0</v>
      </c>
      <c r="L16" s="129"/>
      <c r="M16" s="130"/>
      <c r="N16" s="129">
        <v>15</v>
      </c>
      <c r="O16" s="129"/>
      <c r="P16" s="129"/>
      <c r="Q16" s="129"/>
      <c r="R16" s="129"/>
      <c r="S16" s="131"/>
      <c r="T16" s="131"/>
      <c r="U16" s="131"/>
      <c r="V16" s="81">
        <f t="shared" si="0"/>
        <v>1.5</v>
      </c>
      <c r="W16" s="109">
        <f t="shared" si="1"/>
        <v>0</v>
      </c>
      <c r="X16" s="52"/>
      <c r="Y16" s="52"/>
      <c r="Z16" s="52"/>
      <c r="AA16" s="52"/>
      <c r="AB16" s="52"/>
      <c r="AC16" s="52"/>
      <c r="AD16" s="52"/>
      <c r="AE16" s="52"/>
      <c r="AF16" s="52"/>
      <c r="AG16" s="81"/>
      <c r="AH16" s="109">
        <v>-1</v>
      </c>
      <c r="AI16" s="52">
        <f t="shared" si="6"/>
        <v>2.9</v>
      </c>
      <c r="AJ16" s="52"/>
      <c r="AK16" s="52"/>
      <c r="AL16" s="52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</row>
    <row r="17" spans="1:50" ht="17" customHeight="1">
      <c r="A17" s="19">
        <v>14</v>
      </c>
      <c r="B17" s="20" t="s">
        <v>139</v>
      </c>
      <c r="C17" s="114" t="s">
        <v>140</v>
      </c>
      <c r="D17" s="129">
        <v>15</v>
      </c>
      <c r="E17" s="129">
        <v>20</v>
      </c>
      <c r="F17" s="129">
        <v>19</v>
      </c>
      <c r="G17" s="129">
        <v>15</v>
      </c>
      <c r="H17" s="131">
        <v>18</v>
      </c>
      <c r="I17" s="45">
        <f t="shared" si="3"/>
        <v>17.399999999999999</v>
      </c>
      <c r="J17" s="68">
        <v>17</v>
      </c>
      <c r="K17" s="109">
        <f t="shared" si="4"/>
        <v>1</v>
      </c>
      <c r="L17" s="129">
        <v>0</v>
      </c>
      <c r="M17" s="130">
        <v>-1</v>
      </c>
      <c r="N17" s="129">
        <v>15</v>
      </c>
      <c r="O17" s="129">
        <v>8</v>
      </c>
      <c r="P17" s="129">
        <v>16</v>
      </c>
      <c r="Q17" s="129">
        <v>15</v>
      </c>
      <c r="R17" s="129">
        <v>13</v>
      </c>
      <c r="S17" s="131">
        <v>14</v>
      </c>
      <c r="T17" s="131">
        <v>18</v>
      </c>
      <c r="U17" s="131"/>
      <c r="V17" s="81">
        <f t="shared" si="0"/>
        <v>8.9</v>
      </c>
      <c r="W17" s="109">
        <f t="shared" si="1"/>
        <v>0</v>
      </c>
      <c r="X17" s="52">
        <v>1</v>
      </c>
      <c r="Y17" s="52"/>
      <c r="Z17" s="52">
        <v>1</v>
      </c>
      <c r="AA17" s="52"/>
      <c r="AB17" s="52">
        <v>1</v>
      </c>
      <c r="AC17" s="52">
        <v>0</v>
      </c>
      <c r="AD17" s="52">
        <v>0.5</v>
      </c>
      <c r="AE17" s="52">
        <v>0.5</v>
      </c>
      <c r="AF17" s="52">
        <v>0.5</v>
      </c>
      <c r="AG17" s="81">
        <f t="shared" si="5"/>
        <v>9.5</v>
      </c>
      <c r="AH17" s="109">
        <f t="shared" si="2"/>
        <v>0</v>
      </c>
      <c r="AI17" s="164">
        <f t="shared" si="6"/>
        <v>11.933333333333332</v>
      </c>
      <c r="AJ17" s="52"/>
      <c r="AK17" s="52"/>
      <c r="AL17" s="52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</row>
    <row r="18" spans="1:50" ht="17" customHeight="1">
      <c r="A18" s="19">
        <v>15</v>
      </c>
      <c r="B18" s="20" t="s">
        <v>141</v>
      </c>
      <c r="C18" s="114" t="s">
        <v>142</v>
      </c>
      <c r="D18" s="129">
        <v>12</v>
      </c>
      <c r="E18" s="129">
        <v>20</v>
      </c>
      <c r="F18" s="129"/>
      <c r="G18" s="129"/>
      <c r="H18" s="131">
        <v>12</v>
      </c>
      <c r="I18" s="45">
        <f t="shared" si="3"/>
        <v>8.8000000000000007</v>
      </c>
      <c r="J18" s="69" t="s">
        <v>439</v>
      </c>
      <c r="K18" s="109">
        <f t="shared" si="4"/>
        <v>0</v>
      </c>
      <c r="L18" s="129">
        <v>2</v>
      </c>
      <c r="M18" s="130"/>
      <c r="N18" s="129">
        <v>15</v>
      </c>
      <c r="O18" s="129">
        <v>20</v>
      </c>
      <c r="P18" s="129">
        <v>17</v>
      </c>
      <c r="Q18" s="129"/>
      <c r="R18" s="129">
        <v>20</v>
      </c>
      <c r="S18" s="131"/>
      <c r="T18" s="131">
        <v>14</v>
      </c>
      <c r="U18" s="131">
        <v>12</v>
      </c>
      <c r="V18" s="81">
        <f t="shared" si="0"/>
        <v>12.4</v>
      </c>
      <c r="W18" s="109">
        <f t="shared" si="1"/>
        <v>1</v>
      </c>
      <c r="X18" s="52"/>
      <c r="Y18" s="52">
        <v>1</v>
      </c>
      <c r="Z18" s="52"/>
      <c r="AA18" s="52">
        <v>1</v>
      </c>
      <c r="AB18" s="52">
        <v>1</v>
      </c>
      <c r="AC18" s="52"/>
      <c r="AD18" s="52">
        <v>1</v>
      </c>
      <c r="AE18" s="52">
        <v>1</v>
      </c>
      <c r="AF18" s="52">
        <v>1</v>
      </c>
      <c r="AG18" s="81">
        <f t="shared" si="5"/>
        <v>12.999999999999998</v>
      </c>
      <c r="AH18" s="109">
        <f t="shared" si="2"/>
        <v>1</v>
      </c>
      <c r="AI18" s="163">
        <f t="shared" si="6"/>
        <v>11.4</v>
      </c>
      <c r="AJ18" s="52"/>
      <c r="AK18" s="52"/>
      <c r="AL18" s="52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</row>
    <row r="19" spans="1:50" ht="17" customHeight="1">
      <c r="A19" s="19">
        <v>16</v>
      </c>
      <c r="B19" s="20" t="s">
        <v>143</v>
      </c>
      <c r="C19" s="114" t="s">
        <v>144</v>
      </c>
      <c r="D19" s="129">
        <v>19</v>
      </c>
      <c r="E19" s="132">
        <v>20</v>
      </c>
      <c r="F19" s="129">
        <v>20</v>
      </c>
      <c r="G19" s="129">
        <v>20</v>
      </c>
      <c r="H19" s="131">
        <v>16</v>
      </c>
      <c r="I19" s="45">
        <f t="shared" si="3"/>
        <v>19</v>
      </c>
      <c r="J19" s="68">
        <v>20</v>
      </c>
      <c r="K19" s="109">
        <f t="shared" si="4"/>
        <v>1</v>
      </c>
      <c r="L19" s="129">
        <v>2</v>
      </c>
      <c r="M19" s="130"/>
      <c r="N19" s="129">
        <v>17</v>
      </c>
      <c r="O19" s="129">
        <v>20</v>
      </c>
      <c r="P19" s="129">
        <v>20</v>
      </c>
      <c r="Q19" s="129">
        <v>18</v>
      </c>
      <c r="R19" s="129">
        <v>20</v>
      </c>
      <c r="S19" s="131">
        <v>20</v>
      </c>
      <c r="T19" s="131">
        <v>20</v>
      </c>
      <c r="U19" s="131"/>
      <c r="V19" s="81">
        <f t="shared" si="0"/>
        <v>14.9</v>
      </c>
      <c r="W19" s="109">
        <f t="shared" si="1"/>
        <v>1</v>
      </c>
      <c r="X19" s="52">
        <v>1</v>
      </c>
      <c r="Y19" s="52">
        <v>1</v>
      </c>
      <c r="Z19" s="52">
        <v>1</v>
      </c>
      <c r="AA19" s="52">
        <v>1</v>
      </c>
      <c r="AB19" s="52">
        <v>1</v>
      </c>
      <c r="AC19" s="52"/>
      <c r="AD19" s="52">
        <v>1</v>
      </c>
      <c r="AE19" s="52">
        <v>1.5</v>
      </c>
      <c r="AF19" s="52">
        <v>1</v>
      </c>
      <c r="AG19" s="81">
        <f t="shared" si="5"/>
        <v>18.499999999999996</v>
      </c>
      <c r="AH19" s="109">
        <f t="shared" si="2"/>
        <v>1</v>
      </c>
      <c r="AI19" s="52">
        <f t="shared" si="6"/>
        <v>17.466666666666665</v>
      </c>
      <c r="AJ19" s="52"/>
      <c r="AK19" s="52"/>
      <c r="AL19" s="52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</row>
    <row r="20" spans="1:50">
      <c r="A20" s="17"/>
      <c r="B20" s="17"/>
      <c r="C20" s="50"/>
      <c r="D20" s="52"/>
      <c r="E20" s="52"/>
      <c r="F20" s="52"/>
      <c r="G20" s="52"/>
      <c r="H20" s="42"/>
      <c r="I20" s="53"/>
      <c r="J20" s="53"/>
      <c r="K20" s="53"/>
      <c r="L20" s="52"/>
      <c r="M20" s="52"/>
      <c r="N20" s="52"/>
      <c r="O20" s="52"/>
      <c r="P20" s="52"/>
      <c r="Q20" s="52"/>
      <c r="R20" s="52"/>
      <c r="S20" s="42"/>
      <c r="T20" s="42"/>
      <c r="U20" s="42"/>
      <c r="V20" s="81"/>
      <c r="W20" s="53"/>
      <c r="X20" s="52"/>
      <c r="Y20" s="52"/>
      <c r="Z20" s="52"/>
      <c r="AA20" s="52"/>
      <c r="AB20" s="52"/>
      <c r="AC20" s="52"/>
      <c r="AD20" s="52"/>
      <c r="AE20" s="52"/>
      <c r="AF20" s="52"/>
      <c r="AG20" s="81"/>
      <c r="AH20" s="109"/>
      <c r="AI20" s="52"/>
      <c r="AJ20" s="52"/>
      <c r="AK20" s="52"/>
      <c r="AL20" s="52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</row>
    <row r="21" spans="1:50">
      <c r="H21" s="34"/>
      <c r="I21" s="48"/>
      <c r="J21" s="48"/>
      <c r="L21" s="85">
        <v>3</v>
      </c>
      <c r="N21" s="85">
        <v>20</v>
      </c>
      <c r="O21" s="85">
        <v>20</v>
      </c>
      <c r="P21" s="85">
        <v>20</v>
      </c>
      <c r="Q21" s="85">
        <v>20</v>
      </c>
      <c r="R21" s="85">
        <v>20</v>
      </c>
      <c r="S21" s="85">
        <v>20</v>
      </c>
      <c r="T21" s="85">
        <v>20</v>
      </c>
      <c r="U21" s="85">
        <v>20</v>
      </c>
      <c r="V21" s="81">
        <f t="shared" si="0"/>
        <v>20.100000000000001</v>
      </c>
      <c r="X21" s="160">
        <v>1</v>
      </c>
      <c r="Y21" s="160">
        <v>1</v>
      </c>
      <c r="Z21">
        <v>1</v>
      </c>
      <c r="AA21">
        <v>1</v>
      </c>
      <c r="AB21" s="161">
        <v>1</v>
      </c>
      <c r="AC21">
        <v>1</v>
      </c>
      <c r="AD21" s="161">
        <v>1</v>
      </c>
      <c r="AE21" s="161">
        <v>1</v>
      </c>
      <c r="AF21" s="161">
        <v>1</v>
      </c>
      <c r="AG21" s="81">
        <f>+(AF21*0.1+AE21*0.15+AD21*0.1+AC21*0.15+AB21*0.1+AA21*0.1+Z21*0.1+Y21*0.1+X21*0.1)*20</f>
        <v>19.999999999999996</v>
      </c>
    </row>
    <row r="22" spans="1:50">
      <c r="D22" s="35" t="s">
        <v>427</v>
      </c>
      <c r="E22" s="35" t="s">
        <v>437</v>
      </c>
      <c r="I22" s="61">
        <f>AVERAGE(I4:I19)</f>
        <v>16.200000000000003</v>
      </c>
      <c r="J22" s="61"/>
      <c r="K22" s="31">
        <f>COUNTIF(K4:K19,1)</f>
        <v>13</v>
      </c>
      <c r="L22" s="71">
        <f>+K22/(K22+K23+K24)</f>
        <v>0.8125</v>
      </c>
      <c r="V22" s="61">
        <f>AVERAGE(V4:V19)</f>
        <v>12.535714285714286</v>
      </c>
      <c r="W22" s="31">
        <f>COUNTIF(W4:W19,1)</f>
        <v>10</v>
      </c>
      <c r="X22" s="71">
        <f>+W22/(W22+W23+W24)</f>
        <v>0.625</v>
      </c>
      <c r="AG22" s="61">
        <f>AVERAGE(AG4:AG19)</f>
        <v>12.276923076923076</v>
      </c>
      <c r="AH22" s="31">
        <f>COUNTIF(AH4:AH19,1)</f>
        <v>7</v>
      </c>
      <c r="AI22" s="71">
        <f>+AH22/(AH22+AH23+AH24)</f>
        <v>0.4375</v>
      </c>
    </row>
    <row r="23" spans="1:50">
      <c r="D23" s="60" t="s">
        <v>433</v>
      </c>
      <c r="E23" s="35" t="s">
        <v>438</v>
      </c>
      <c r="I23" s="61">
        <f>MAX(I4:I19)</f>
        <v>19.8</v>
      </c>
      <c r="J23" s="61"/>
      <c r="K23" s="31">
        <f>COUNTIF(K4:K19,0)</f>
        <v>3</v>
      </c>
      <c r="L23" s="71">
        <f>+K23/(K23+K24+K22)</f>
        <v>0.1875</v>
      </c>
      <c r="V23" s="61">
        <f>MAX(V4:V19)</f>
        <v>19.100000000000001</v>
      </c>
      <c r="W23" s="31">
        <f>COUNTIF(W4:W19,0)</f>
        <v>4</v>
      </c>
      <c r="X23" s="71">
        <f>+W23/(W23+W24+W22)</f>
        <v>0.25</v>
      </c>
      <c r="AG23" s="61">
        <f>MAX(AG4:AG19)</f>
        <v>18.499999999999996</v>
      </c>
      <c r="AH23" s="31">
        <f>COUNTIF(AH4:AH19,0)</f>
        <v>6</v>
      </c>
      <c r="AI23" s="71">
        <f>+AH23/(AH23+AH24+AH22)</f>
        <v>0.375</v>
      </c>
    </row>
    <row r="24" spans="1:50">
      <c r="D24" s="60" t="s">
        <v>434</v>
      </c>
      <c r="E24" s="35" t="s">
        <v>439</v>
      </c>
      <c r="I24" s="62">
        <f>MIN(I4:I19)</f>
        <v>7.2</v>
      </c>
      <c r="J24" s="62"/>
      <c r="K24" s="31">
        <v>0</v>
      </c>
      <c r="L24" s="71">
        <f>+K24/(K24+K23+K22)</f>
        <v>0</v>
      </c>
      <c r="V24" s="62">
        <f>MIN(V4:V19)</f>
        <v>1.5</v>
      </c>
      <c r="W24" s="31">
        <v>2</v>
      </c>
      <c r="X24" s="71">
        <f>+W24/(W24+W23+W22)</f>
        <v>0.125</v>
      </c>
      <c r="AG24" s="62">
        <f>MIN(AG4:AG19)</f>
        <v>6.0000000000000009</v>
      </c>
      <c r="AH24" s="31">
        <v>3</v>
      </c>
      <c r="AI24" s="71">
        <f>+AH24/(AH24+AH23+AH22)</f>
        <v>0.1875</v>
      </c>
    </row>
    <row r="25" spans="1:50">
      <c r="D25" s="34"/>
      <c r="E25" s="34"/>
      <c r="F25" s="34"/>
      <c r="G25" s="34"/>
      <c r="H25" s="34"/>
      <c r="I25" s="48"/>
      <c r="J25" s="48"/>
    </row>
    <row r="26" spans="1:50">
      <c r="D26" s="34"/>
      <c r="E26" s="34"/>
      <c r="F26" s="34"/>
      <c r="G26" s="34"/>
      <c r="H26" s="34"/>
      <c r="I26" s="48"/>
      <c r="J26" s="48"/>
    </row>
    <row r="27" spans="1:50">
      <c r="D27" s="34"/>
      <c r="E27" s="34"/>
      <c r="F27" s="34"/>
      <c r="G27" s="34"/>
      <c r="H27" s="34"/>
      <c r="I27" s="48"/>
      <c r="J27" s="48"/>
    </row>
    <row r="28" spans="1:50">
      <c r="D28" s="34"/>
      <c r="E28" s="34"/>
      <c r="F28" s="34"/>
      <c r="G28" s="34"/>
      <c r="H28" s="34"/>
      <c r="I28" s="48"/>
      <c r="J28" s="48"/>
    </row>
    <row r="29" spans="1:50">
      <c r="D29" s="34"/>
      <c r="E29" s="34"/>
      <c r="F29" s="34"/>
      <c r="G29" s="34"/>
      <c r="H29" s="34"/>
      <c r="I29" s="48"/>
      <c r="J29" s="48"/>
    </row>
    <row r="30" spans="1:50">
      <c r="D30" s="34"/>
      <c r="E30" s="34"/>
      <c r="F30" s="34"/>
      <c r="G30" s="34"/>
      <c r="H30" s="34"/>
      <c r="I30" s="48"/>
      <c r="J30" s="48"/>
    </row>
    <row r="31" spans="1:50">
      <c r="D31" s="34"/>
      <c r="E31" s="34"/>
      <c r="F31" s="34"/>
      <c r="G31" s="34"/>
      <c r="H31" s="34"/>
      <c r="I31" s="48"/>
      <c r="J31" s="48"/>
    </row>
    <row r="32" spans="1:50">
      <c r="D32" s="34"/>
      <c r="E32" s="34"/>
      <c r="F32" s="34"/>
      <c r="G32" s="34"/>
      <c r="H32" s="34"/>
      <c r="I32" s="48"/>
      <c r="J32" s="48"/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46EE-19C6-C342-9894-F3DB85A9BCE8}">
  <dimension ref="A1:AG66"/>
  <sheetViews>
    <sheetView zoomScaleNormal="100" workbookViewId="0">
      <selection activeCell="C44" activeCellId="11" sqref="C4 C6 C11 C14 C15 C23 C25 C26 C28 C29 C43 C44"/>
    </sheetView>
  </sheetViews>
  <sheetFormatPr baseColWidth="10" defaultRowHeight="15"/>
  <cols>
    <col min="1" max="1" width="4.6640625" customWidth="1"/>
    <col min="2" max="2" width="10.1640625" customWidth="1"/>
    <col min="3" max="3" width="37" customWidth="1"/>
    <col min="4" max="7" width="4.33203125" customWidth="1"/>
    <col min="8" max="8" width="7" style="31" bestFit="1" customWidth="1"/>
    <col min="9" max="9" width="4.5" style="31" customWidth="1"/>
    <col min="10" max="13" width="6.33203125" customWidth="1"/>
    <col min="14" max="14" width="6.1640625" bestFit="1" customWidth="1"/>
    <col min="15" max="15" width="8" style="31" customWidth="1"/>
    <col min="16" max="16" width="4.33203125" style="31" customWidth="1"/>
    <col min="17" max="17" width="7.1640625" customWidth="1"/>
    <col min="18" max="18" width="8" customWidth="1"/>
    <col min="19" max="19" width="8.5" customWidth="1"/>
    <col min="20" max="20" width="6" customWidth="1"/>
    <col min="21" max="21" width="7.6640625" bestFit="1" customWidth="1"/>
    <col min="22" max="22" width="9.33203125" style="31" customWidth="1"/>
    <col min="23" max="23" width="5.6640625" style="31" customWidth="1"/>
    <col min="24" max="24" width="9.5" style="153" customWidth="1"/>
    <col min="25" max="25" width="8.33203125" customWidth="1"/>
  </cols>
  <sheetData>
    <row r="1" spans="1:33" ht="24" customHeight="1" thickTop="1">
      <c r="A1" s="171" t="s">
        <v>243</v>
      </c>
      <c r="B1" s="171"/>
      <c r="C1" s="171"/>
      <c r="D1" s="8" t="s">
        <v>112</v>
      </c>
      <c r="E1" s="9"/>
      <c r="F1" s="8"/>
      <c r="G1" s="8"/>
      <c r="H1" s="27"/>
      <c r="I1" s="27"/>
      <c r="J1" s="8"/>
      <c r="K1" s="8"/>
      <c r="L1" s="8"/>
      <c r="M1" s="8"/>
      <c r="N1" s="8"/>
      <c r="O1" s="27"/>
      <c r="P1" s="27"/>
    </row>
    <row r="2" spans="1:33" ht="16" thickBot="1">
      <c r="A2" s="13"/>
      <c r="B2" s="13"/>
      <c r="C2" s="13"/>
      <c r="D2" s="14">
        <v>40</v>
      </c>
      <c r="E2" s="14">
        <v>35</v>
      </c>
      <c r="F2" s="14">
        <v>20</v>
      </c>
      <c r="G2" s="14">
        <v>5</v>
      </c>
      <c r="H2" s="28"/>
      <c r="I2" s="27" t="s">
        <v>436</v>
      </c>
      <c r="J2" s="89">
        <v>15</v>
      </c>
      <c r="K2" s="89">
        <v>15</v>
      </c>
      <c r="L2" s="89">
        <v>15</v>
      </c>
      <c r="M2" s="89">
        <v>15</v>
      </c>
      <c r="N2" s="89">
        <v>40</v>
      </c>
      <c r="O2" s="27"/>
      <c r="P2" s="27" t="s">
        <v>436</v>
      </c>
      <c r="R2">
        <v>35</v>
      </c>
      <c r="S2">
        <v>15</v>
      </c>
      <c r="T2">
        <v>15</v>
      </c>
      <c r="U2">
        <v>35</v>
      </c>
      <c r="W2" s="27" t="s">
        <v>436</v>
      </c>
    </row>
    <row r="3" spans="1:33" s="4" customFormat="1" ht="17" thickTop="1" thickBot="1">
      <c r="A3" s="24" t="s">
        <v>0</v>
      </c>
      <c r="B3" s="1" t="s">
        <v>1</v>
      </c>
      <c r="C3" s="16" t="s">
        <v>24</v>
      </c>
      <c r="D3" s="25" t="s">
        <v>244</v>
      </c>
      <c r="E3" s="25" t="s">
        <v>245</v>
      </c>
      <c r="F3" s="25" t="s">
        <v>246</v>
      </c>
      <c r="G3" s="25" t="s">
        <v>247</v>
      </c>
      <c r="H3" s="29" t="s">
        <v>248</v>
      </c>
      <c r="I3" s="47" t="s">
        <v>435</v>
      </c>
      <c r="J3" s="26" t="s">
        <v>471</v>
      </c>
      <c r="K3" s="26" t="s">
        <v>472</v>
      </c>
      <c r="L3" s="26" t="s">
        <v>470</v>
      </c>
      <c r="M3" s="26" t="s">
        <v>469</v>
      </c>
      <c r="N3" s="26" t="s">
        <v>490</v>
      </c>
      <c r="O3" s="88" t="s">
        <v>488</v>
      </c>
      <c r="P3" s="47" t="s">
        <v>435</v>
      </c>
      <c r="Q3" s="126" t="s">
        <v>526</v>
      </c>
      <c r="R3" s="96" t="s">
        <v>441</v>
      </c>
      <c r="S3" s="96" t="s">
        <v>525</v>
      </c>
      <c r="T3" s="141" t="s">
        <v>528</v>
      </c>
      <c r="U3" s="96" t="s">
        <v>543</v>
      </c>
      <c r="V3" s="110" t="s">
        <v>427</v>
      </c>
      <c r="W3" s="47" t="s">
        <v>435</v>
      </c>
      <c r="X3" s="156" t="s">
        <v>544</v>
      </c>
      <c r="Z3"/>
    </row>
    <row r="4" spans="1:33" ht="17" customHeight="1" thickTop="1">
      <c r="A4" s="15"/>
      <c r="B4" s="16"/>
      <c r="C4" s="144" t="s">
        <v>249</v>
      </c>
      <c r="D4" s="17"/>
      <c r="E4" s="17">
        <v>12</v>
      </c>
      <c r="F4" s="17">
        <v>10</v>
      </c>
      <c r="G4" s="17">
        <v>0</v>
      </c>
      <c r="H4" s="30">
        <f>+D4*0.4+E4*0.35+F4*0.2+G4*0.05</f>
        <v>6.1999999999999993</v>
      </c>
      <c r="I4" s="109">
        <v>-1</v>
      </c>
      <c r="J4" s="18"/>
      <c r="K4" s="18"/>
      <c r="L4" s="18"/>
      <c r="M4" s="18"/>
      <c r="N4" s="18">
        <v>15</v>
      </c>
      <c r="O4" s="90">
        <f>+N4*0.4+M4*0.15+L4*0.15+K4*0.15+J4*0.15</f>
        <v>6</v>
      </c>
      <c r="P4" s="109">
        <f t="shared" ref="P4:P54" si="0">IF(O4&gt;=11.4,1,0)</f>
        <v>0</v>
      </c>
      <c r="Q4" s="127" t="s">
        <v>445</v>
      </c>
      <c r="R4" s="18">
        <v>17</v>
      </c>
      <c r="S4" s="18">
        <v>14.2</v>
      </c>
      <c r="T4" s="18">
        <v>14</v>
      </c>
      <c r="U4" s="34">
        <v>17</v>
      </c>
      <c r="V4" s="30">
        <f>+U4*0.35+T4*0.15+S4*0.15+R4*0.35</f>
        <v>16.13</v>
      </c>
      <c r="W4" s="109">
        <f t="shared" ref="W4:W54" si="1">IF(V4&gt;=11.4,1,0)</f>
        <v>1</v>
      </c>
      <c r="X4" s="154">
        <v>12</v>
      </c>
      <c r="Y4" s="59">
        <v>14</v>
      </c>
      <c r="Z4" s="35" t="s">
        <v>572</v>
      </c>
    </row>
    <row r="5" spans="1:33" ht="17" customHeight="1">
      <c r="A5" s="19">
        <v>1</v>
      </c>
      <c r="B5" s="20" t="s">
        <v>145</v>
      </c>
      <c r="C5" s="144" t="s">
        <v>146</v>
      </c>
      <c r="D5" s="17"/>
      <c r="E5" s="17">
        <v>0</v>
      </c>
      <c r="F5" s="17">
        <v>5</v>
      </c>
      <c r="G5" s="17">
        <v>0</v>
      </c>
      <c r="H5" s="30">
        <f>+D5*0.4+E5*0.35+F5*0.2+G5*0.05</f>
        <v>1</v>
      </c>
      <c r="I5" s="109">
        <v>-1</v>
      </c>
      <c r="J5" s="18"/>
      <c r="K5" s="18"/>
      <c r="L5" s="18"/>
      <c r="M5" s="18"/>
      <c r="N5" s="18"/>
      <c r="O5" s="90"/>
      <c r="P5" s="109">
        <v>-1</v>
      </c>
      <c r="Q5" s="127" t="s">
        <v>447</v>
      </c>
      <c r="R5" s="18">
        <v>0</v>
      </c>
      <c r="S5" s="18"/>
      <c r="T5" s="72"/>
      <c r="U5" s="34">
        <v>0</v>
      </c>
      <c r="V5" s="30"/>
      <c r="W5" s="109">
        <v>-1</v>
      </c>
      <c r="X5" s="154"/>
      <c r="Y5" s="177" t="s">
        <v>579</v>
      </c>
      <c r="AD5" s="35" t="s">
        <v>574</v>
      </c>
    </row>
    <row r="6" spans="1:33" ht="17" customHeight="1">
      <c r="A6" s="19">
        <v>2</v>
      </c>
      <c r="B6" s="20" t="s">
        <v>4</v>
      </c>
      <c r="C6" s="144" t="s">
        <v>27</v>
      </c>
      <c r="D6" s="21">
        <v>14</v>
      </c>
      <c r="E6" s="17">
        <v>16</v>
      </c>
      <c r="F6" s="17">
        <v>20</v>
      </c>
      <c r="G6" s="17">
        <v>20</v>
      </c>
      <c r="H6" s="30">
        <f t="shared" ref="H6:H11" si="2">+D6*0.4+E6*0.35+F6*0.2+G6*0.05</f>
        <v>16.2</v>
      </c>
      <c r="I6" s="109">
        <f t="shared" ref="I6:I54" si="3">IF(H6&gt;=11.4,1,0)</f>
        <v>1</v>
      </c>
      <c r="J6" s="18">
        <v>14</v>
      </c>
      <c r="K6" s="18">
        <v>14</v>
      </c>
      <c r="L6" s="18">
        <v>14</v>
      </c>
      <c r="M6" s="18">
        <v>14</v>
      </c>
      <c r="N6" s="18">
        <v>15</v>
      </c>
      <c r="O6" s="90">
        <f>+N6*0.4+M6*0.15+L6*0.15+K6*0.15+J6*0.15</f>
        <v>14.399999999999999</v>
      </c>
      <c r="P6" s="109">
        <f t="shared" si="0"/>
        <v>1</v>
      </c>
      <c r="Q6" s="127" t="s">
        <v>448</v>
      </c>
      <c r="R6" s="18">
        <v>16</v>
      </c>
      <c r="S6" s="18">
        <v>14.2</v>
      </c>
      <c r="T6" s="18">
        <v>14</v>
      </c>
      <c r="U6" s="34">
        <v>15.8</v>
      </c>
      <c r="V6" s="30">
        <f t="shared" ref="V6:V55" si="4">+U6*0.35+T6*0.15+S6*0.15+R6*0.35</f>
        <v>15.360000000000001</v>
      </c>
      <c r="W6" s="109">
        <f t="shared" si="1"/>
        <v>1</v>
      </c>
      <c r="X6" s="154"/>
      <c r="Y6" s="59">
        <v>17</v>
      </c>
      <c r="AG6" s="35" t="s">
        <v>573</v>
      </c>
    </row>
    <row r="7" spans="1:33" ht="17" customHeight="1">
      <c r="A7" s="19">
        <v>3</v>
      </c>
      <c r="B7" s="20" t="s">
        <v>147</v>
      </c>
      <c r="C7" s="144" t="s">
        <v>148</v>
      </c>
      <c r="D7" s="21">
        <v>11</v>
      </c>
      <c r="E7" s="17">
        <v>12</v>
      </c>
      <c r="F7" s="17">
        <v>20</v>
      </c>
      <c r="G7" s="17">
        <v>20</v>
      </c>
      <c r="H7" s="30">
        <f t="shared" si="2"/>
        <v>13.6</v>
      </c>
      <c r="I7" s="109">
        <f>IF(H7&gt;=11.4,1,0)</f>
        <v>1</v>
      </c>
      <c r="J7" s="18">
        <v>18</v>
      </c>
      <c r="K7" s="18">
        <v>18</v>
      </c>
      <c r="L7" s="18">
        <v>16</v>
      </c>
      <c r="M7" s="18">
        <v>18</v>
      </c>
      <c r="N7" s="18">
        <v>13</v>
      </c>
      <c r="O7" s="90">
        <f t="shared" ref="O7:O54" si="5">+N7*0.4+M7*0.15+L7*0.15+K7*0.15+J7*0.15</f>
        <v>15.7</v>
      </c>
      <c r="P7" s="109">
        <f t="shared" si="0"/>
        <v>1</v>
      </c>
      <c r="Q7" s="127" t="s">
        <v>444</v>
      </c>
      <c r="R7" s="18">
        <v>15</v>
      </c>
      <c r="S7" s="18">
        <v>12.9</v>
      </c>
      <c r="T7" s="18">
        <v>14</v>
      </c>
      <c r="U7" s="34">
        <v>11</v>
      </c>
      <c r="V7" s="30">
        <f t="shared" si="4"/>
        <v>13.135</v>
      </c>
      <c r="W7" s="109">
        <f t="shared" si="1"/>
        <v>1</v>
      </c>
      <c r="X7" s="154"/>
      <c r="Y7" s="59">
        <v>15</v>
      </c>
      <c r="AD7">
        <v>131.08000000000001</v>
      </c>
      <c r="AE7" s="35">
        <v>3.5261</v>
      </c>
      <c r="AF7">
        <f>+AD7*AE7</f>
        <v>462.20118800000006</v>
      </c>
      <c r="AG7">
        <f>430+40</f>
        <v>470</v>
      </c>
    </row>
    <row r="8" spans="1:33" ht="17" customHeight="1">
      <c r="A8" s="19">
        <v>4</v>
      </c>
      <c r="B8" s="20" t="s">
        <v>149</v>
      </c>
      <c r="C8" s="144" t="s">
        <v>479</v>
      </c>
      <c r="D8" s="21">
        <v>8</v>
      </c>
      <c r="E8" s="17">
        <v>0</v>
      </c>
      <c r="F8" s="17">
        <v>15</v>
      </c>
      <c r="G8" s="17">
        <v>20</v>
      </c>
      <c r="H8" s="30">
        <f t="shared" si="2"/>
        <v>7.2</v>
      </c>
      <c r="I8" s="109">
        <f t="shared" si="3"/>
        <v>0</v>
      </c>
      <c r="J8" s="18"/>
      <c r="K8" s="18"/>
      <c r="L8" s="18"/>
      <c r="M8" s="18"/>
      <c r="N8" s="18"/>
      <c r="O8" s="90">
        <v>8</v>
      </c>
      <c r="P8" s="109">
        <v>-1</v>
      </c>
      <c r="Q8" s="127" t="s">
        <v>452</v>
      </c>
      <c r="R8" s="18">
        <v>13</v>
      </c>
      <c r="S8" s="18">
        <v>12.9</v>
      </c>
      <c r="T8" s="18">
        <v>14</v>
      </c>
      <c r="U8" s="34">
        <v>6.8</v>
      </c>
      <c r="V8" s="30">
        <f t="shared" si="4"/>
        <v>10.965</v>
      </c>
      <c r="W8" s="109">
        <f t="shared" si="1"/>
        <v>0</v>
      </c>
      <c r="X8" s="154">
        <v>12</v>
      </c>
      <c r="Y8" s="59">
        <v>12</v>
      </c>
      <c r="Z8" s="35" t="s">
        <v>572</v>
      </c>
    </row>
    <row r="9" spans="1:33" ht="17" customHeight="1">
      <c r="A9" s="19">
        <v>5</v>
      </c>
      <c r="B9" s="20" t="s">
        <v>151</v>
      </c>
      <c r="C9" s="144" t="s">
        <v>152</v>
      </c>
      <c r="D9" s="21">
        <v>16</v>
      </c>
      <c r="E9" s="17">
        <v>0</v>
      </c>
      <c r="F9" s="17">
        <v>10</v>
      </c>
      <c r="G9" s="17">
        <v>20</v>
      </c>
      <c r="H9" s="30">
        <f t="shared" si="2"/>
        <v>9.4</v>
      </c>
      <c r="I9" s="109">
        <f t="shared" si="3"/>
        <v>0</v>
      </c>
      <c r="J9" s="18">
        <v>0</v>
      </c>
      <c r="K9" s="18"/>
      <c r="L9" s="18"/>
      <c r="M9" s="18"/>
      <c r="N9" s="18">
        <v>5</v>
      </c>
      <c r="O9" s="90">
        <f t="shared" si="5"/>
        <v>2</v>
      </c>
      <c r="P9" s="109">
        <f t="shared" si="0"/>
        <v>0</v>
      </c>
      <c r="Q9" s="128" t="s">
        <v>451</v>
      </c>
      <c r="R9" s="18">
        <v>0</v>
      </c>
      <c r="S9" s="18">
        <v>0</v>
      </c>
      <c r="T9" s="72"/>
      <c r="V9" s="30"/>
      <c r="W9" s="109">
        <v>-1</v>
      </c>
      <c r="X9" s="154"/>
      <c r="Y9" s="59">
        <v>4</v>
      </c>
    </row>
    <row r="10" spans="1:33" ht="17" customHeight="1">
      <c r="A10" s="19">
        <v>6</v>
      </c>
      <c r="B10" s="20" t="s">
        <v>153</v>
      </c>
      <c r="C10" s="144" t="s">
        <v>154</v>
      </c>
      <c r="D10" s="21">
        <v>10</v>
      </c>
      <c r="E10" s="17">
        <v>11</v>
      </c>
      <c r="F10" s="17">
        <v>15</v>
      </c>
      <c r="G10" s="17">
        <v>20</v>
      </c>
      <c r="H10" s="30">
        <f t="shared" si="2"/>
        <v>11.85</v>
      </c>
      <c r="I10" s="109">
        <f t="shared" si="3"/>
        <v>1</v>
      </c>
      <c r="J10" s="18">
        <v>10</v>
      </c>
      <c r="K10" s="18">
        <v>16</v>
      </c>
      <c r="L10" s="18">
        <v>18</v>
      </c>
      <c r="M10" s="18">
        <v>20</v>
      </c>
      <c r="N10" s="18">
        <v>15</v>
      </c>
      <c r="O10" s="90">
        <f t="shared" si="5"/>
        <v>15.6</v>
      </c>
      <c r="P10" s="109">
        <f t="shared" si="0"/>
        <v>1</v>
      </c>
      <c r="Q10" s="127" t="s">
        <v>446</v>
      </c>
      <c r="R10" s="18">
        <v>16</v>
      </c>
      <c r="S10" s="18">
        <v>17.399999999999999</v>
      </c>
      <c r="T10" s="18">
        <v>14</v>
      </c>
      <c r="U10" s="34">
        <v>15.5</v>
      </c>
      <c r="V10" s="30">
        <f t="shared" si="4"/>
        <v>15.734999999999999</v>
      </c>
      <c r="W10" s="109">
        <f t="shared" si="1"/>
        <v>1</v>
      </c>
      <c r="X10" s="154"/>
      <c r="Y10" s="59">
        <v>16</v>
      </c>
    </row>
    <row r="11" spans="1:33" ht="17" customHeight="1">
      <c r="A11" s="19">
        <v>7</v>
      </c>
      <c r="B11" s="20" t="s">
        <v>155</v>
      </c>
      <c r="C11" s="144" t="s">
        <v>156</v>
      </c>
      <c r="D11" s="21">
        <v>12</v>
      </c>
      <c r="E11" s="17">
        <v>10</v>
      </c>
      <c r="F11" s="17">
        <v>20</v>
      </c>
      <c r="G11" s="17">
        <v>20</v>
      </c>
      <c r="H11" s="30">
        <f t="shared" si="2"/>
        <v>13.3</v>
      </c>
      <c r="I11" s="109">
        <f t="shared" si="3"/>
        <v>1</v>
      </c>
      <c r="J11" s="18">
        <v>14</v>
      </c>
      <c r="K11" s="18">
        <v>18</v>
      </c>
      <c r="L11" s="18">
        <v>16</v>
      </c>
      <c r="M11" s="18">
        <v>18</v>
      </c>
      <c r="N11" s="18">
        <v>12</v>
      </c>
      <c r="O11" s="90">
        <f t="shared" si="5"/>
        <v>14.7</v>
      </c>
      <c r="P11" s="109">
        <f t="shared" si="0"/>
        <v>1</v>
      </c>
      <c r="Q11" s="127" t="s">
        <v>444</v>
      </c>
      <c r="R11" s="18">
        <v>15</v>
      </c>
      <c r="S11" s="18">
        <v>12.3</v>
      </c>
      <c r="T11" s="18">
        <v>14</v>
      </c>
      <c r="U11" s="34">
        <v>15.7</v>
      </c>
      <c r="V11" s="30">
        <f t="shared" si="4"/>
        <v>14.69</v>
      </c>
      <c r="W11" s="109">
        <f t="shared" si="1"/>
        <v>1</v>
      </c>
      <c r="X11" s="154"/>
      <c r="Y11" s="59">
        <v>15</v>
      </c>
    </row>
    <row r="12" spans="1:33" ht="17" customHeight="1">
      <c r="A12" s="19">
        <v>8</v>
      </c>
      <c r="B12" s="20" t="s">
        <v>157</v>
      </c>
      <c r="C12" s="144" t="s">
        <v>158</v>
      </c>
      <c r="D12" s="21">
        <v>6</v>
      </c>
      <c r="E12" s="17">
        <f>11+5</f>
        <v>16</v>
      </c>
      <c r="F12" s="17">
        <v>15</v>
      </c>
      <c r="G12" s="17">
        <v>20</v>
      </c>
      <c r="H12" s="30">
        <f>+D12*0.4+E12*0.35+F12*0.2+G12*0.05</f>
        <v>12</v>
      </c>
      <c r="I12" s="109">
        <f t="shared" si="3"/>
        <v>1</v>
      </c>
      <c r="J12" s="18">
        <v>6</v>
      </c>
      <c r="K12" s="18">
        <v>12</v>
      </c>
      <c r="L12" s="18">
        <v>6</v>
      </c>
      <c r="M12" s="18">
        <v>18</v>
      </c>
      <c r="N12" s="18">
        <v>14</v>
      </c>
      <c r="O12" s="90">
        <f t="shared" si="5"/>
        <v>11.9</v>
      </c>
      <c r="P12" s="109">
        <f t="shared" si="0"/>
        <v>1</v>
      </c>
      <c r="Q12" s="127" t="s">
        <v>442</v>
      </c>
      <c r="R12" s="18">
        <v>13</v>
      </c>
      <c r="S12" s="18">
        <v>13.6</v>
      </c>
      <c r="T12" s="18">
        <v>14</v>
      </c>
      <c r="U12" s="34">
        <v>10.3</v>
      </c>
      <c r="V12" s="30">
        <f t="shared" si="4"/>
        <v>12.295</v>
      </c>
      <c r="W12" s="109">
        <f t="shared" si="1"/>
        <v>1</v>
      </c>
      <c r="X12" s="154"/>
      <c r="Y12" s="59">
        <v>12</v>
      </c>
      <c r="AD12">
        <v>163.84</v>
      </c>
      <c r="AE12">
        <v>3.5261</v>
      </c>
      <c r="AF12">
        <f>+AD12*AE12</f>
        <v>577.71622400000001</v>
      </c>
    </row>
    <row r="13" spans="1:33" ht="17" customHeight="1">
      <c r="A13" s="19">
        <v>9</v>
      </c>
      <c r="B13" s="20" t="s">
        <v>159</v>
      </c>
      <c r="C13" s="144" t="s">
        <v>160</v>
      </c>
      <c r="D13" s="21">
        <v>11</v>
      </c>
      <c r="E13" s="17">
        <v>16</v>
      </c>
      <c r="F13" s="17">
        <v>20</v>
      </c>
      <c r="G13" s="17">
        <v>0</v>
      </c>
      <c r="H13" s="30">
        <f t="shared" ref="H13:H54" si="6">+D13*0.4+E13*0.35+F13*0.2+G13*0.05</f>
        <v>14</v>
      </c>
      <c r="I13" s="109">
        <f t="shared" si="3"/>
        <v>1</v>
      </c>
      <c r="J13" s="18">
        <v>18</v>
      </c>
      <c r="K13" s="18">
        <v>18</v>
      </c>
      <c r="L13" s="18">
        <v>16</v>
      </c>
      <c r="M13" s="18">
        <v>10</v>
      </c>
      <c r="N13" s="18">
        <v>18</v>
      </c>
      <c r="O13" s="90">
        <f t="shared" si="5"/>
        <v>16.5</v>
      </c>
      <c r="P13" s="109">
        <f t="shared" si="0"/>
        <v>1</v>
      </c>
      <c r="Q13" s="127" t="s">
        <v>448</v>
      </c>
      <c r="R13" s="18">
        <v>16</v>
      </c>
      <c r="S13" s="18">
        <v>11.6</v>
      </c>
      <c r="T13" s="18">
        <v>14</v>
      </c>
      <c r="U13" s="34">
        <v>11.2</v>
      </c>
      <c r="V13" s="30">
        <f t="shared" si="4"/>
        <v>13.36</v>
      </c>
      <c r="W13" s="109">
        <f t="shared" si="1"/>
        <v>1</v>
      </c>
      <c r="X13" s="154"/>
      <c r="Y13" s="59">
        <v>16</v>
      </c>
    </row>
    <row r="14" spans="1:33" ht="17" customHeight="1">
      <c r="A14" s="19">
        <v>10</v>
      </c>
      <c r="B14" s="20" t="s">
        <v>161</v>
      </c>
      <c r="C14" s="144" t="s">
        <v>162</v>
      </c>
      <c r="D14" s="21">
        <v>18</v>
      </c>
      <c r="E14" s="17">
        <v>18</v>
      </c>
      <c r="F14" s="17">
        <v>20</v>
      </c>
      <c r="G14" s="17">
        <v>20</v>
      </c>
      <c r="H14" s="30">
        <f t="shared" si="6"/>
        <v>18.5</v>
      </c>
      <c r="I14" s="109">
        <f t="shared" si="3"/>
        <v>1</v>
      </c>
      <c r="J14" s="18">
        <v>14</v>
      </c>
      <c r="K14" s="18">
        <v>18</v>
      </c>
      <c r="L14" s="18">
        <v>16</v>
      </c>
      <c r="M14" s="18">
        <v>20</v>
      </c>
      <c r="N14" s="18">
        <v>18</v>
      </c>
      <c r="O14" s="90">
        <f>+N14*0.4+M14*0.15+L14*0.15+K14*0.15+J14*0.15+1</f>
        <v>18.399999999999999</v>
      </c>
      <c r="P14" s="109">
        <f t="shared" si="0"/>
        <v>1</v>
      </c>
      <c r="Q14" s="127" t="s">
        <v>445</v>
      </c>
      <c r="R14" s="18">
        <v>17</v>
      </c>
      <c r="S14" s="18">
        <v>18.7</v>
      </c>
      <c r="T14" s="18">
        <v>14</v>
      </c>
      <c r="U14" s="34">
        <v>19</v>
      </c>
      <c r="V14" s="30">
        <f t="shared" si="4"/>
        <v>17.504999999999999</v>
      </c>
      <c r="W14" s="109">
        <f t="shared" si="1"/>
        <v>1</v>
      </c>
      <c r="X14" s="154"/>
      <c r="Y14" s="59">
        <v>19</v>
      </c>
    </row>
    <row r="15" spans="1:33" ht="17" customHeight="1">
      <c r="A15" s="19">
        <v>11</v>
      </c>
      <c r="B15" s="20" t="s">
        <v>163</v>
      </c>
      <c r="C15" s="144" t="s">
        <v>164</v>
      </c>
      <c r="D15" s="21">
        <v>8</v>
      </c>
      <c r="E15" s="17">
        <v>15</v>
      </c>
      <c r="F15" s="17">
        <v>20</v>
      </c>
      <c r="G15" s="17">
        <v>20</v>
      </c>
      <c r="H15" s="30">
        <f t="shared" si="6"/>
        <v>13.45</v>
      </c>
      <c r="I15" s="109">
        <f t="shared" si="3"/>
        <v>1</v>
      </c>
      <c r="J15" s="18">
        <v>10</v>
      </c>
      <c r="K15" s="18">
        <v>18</v>
      </c>
      <c r="L15" s="18">
        <v>18</v>
      </c>
      <c r="M15" s="18">
        <v>14</v>
      </c>
      <c r="N15" s="18">
        <v>7</v>
      </c>
      <c r="O15" s="90">
        <f t="shared" si="5"/>
        <v>11.799999999999999</v>
      </c>
      <c r="P15" s="109">
        <f t="shared" si="0"/>
        <v>1</v>
      </c>
      <c r="Q15" s="127" t="s">
        <v>450</v>
      </c>
      <c r="R15" s="18">
        <v>15</v>
      </c>
      <c r="S15" s="18">
        <v>8.4</v>
      </c>
      <c r="T15" s="18">
        <v>14</v>
      </c>
      <c r="U15" s="34">
        <v>11.5</v>
      </c>
      <c r="V15" s="30">
        <f t="shared" si="4"/>
        <v>12.635</v>
      </c>
      <c r="W15" s="109">
        <f t="shared" si="1"/>
        <v>1</v>
      </c>
      <c r="X15" s="154"/>
      <c r="Y15" s="59">
        <v>15</v>
      </c>
    </row>
    <row r="16" spans="1:33" ht="17" customHeight="1">
      <c r="A16" s="19">
        <v>12</v>
      </c>
      <c r="B16" s="20" t="s">
        <v>165</v>
      </c>
      <c r="C16" s="144" t="s">
        <v>166</v>
      </c>
      <c r="D16" s="21">
        <v>8</v>
      </c>
      <c r="E16" s="17">
        <v>13</v>
      </c>
      <c r="F16" s="17">
        <v>20</v>
      </c>
      <c r="G16" s="17">
        <v>20</v>
      </c>
      <c r="H16" s="30">
        <f t="shared" si="6"/>
        <v>12.75</v>
      </c>
      <c r="I16" s="109">
        <f t="shared" si="3"/>
        <v>1</v>
      </c>
      <c r="J16" s="18">
        <v>10</v>
      </c>
      <c r="K16" s="18">
        <v>6</v>
      </c>
      <c r="L16" s="18">
        <v>16</v>
      </c>
      <c r="M16" s="18"/>
      <c r="N16" s="18">
        <v>6</v>
      </c>
      <c r="O16" s="90">
        <f t="shared" si="5"/>
        <v>7.2000000000000011</v>
      </c>
      <c r="P16" s="109">
        <f t="shared" si="0"/>
        <v>0</v>
      </c>
      <c r="Q16" s="128" t="s">
        <v>451</v>
      </c>
      <c r="R16" s="18">
        <v>14</v>
      </c>
      <c r="S16" s="18">
        <v>9</v>
      </c>
      <c r="T16" s="18">
        <v>14</v>
      </c>
      <c r="U16" s="34">
        <v>15</v>
      </c>
      <c r="V16" s="30">
        <f t="shared" si="4"/>
        <v>13.599999999999998</v>
      </c>
      <c r="W16" s="109">
        <f t="shared" si="1"/>
        <v>1</v>
      </c>
      <c r="X16" s="154" t="str">
        <f t="shared" ref="X16:X49" si="7">IF(AND(SUM(V16,O16,H16)/3&lt;11.5,SUM(V16,O16,H16)/3&gt;=8),"SI","NO")</f>
        <v>SI</v>
      </c>
      <c r="Y16" s="59">
        <v>12</v>
      </c>
    </row>
    <row r="17" spans="1:25" ht="17" customHeight="1">
      <c r="A17" s="19">
        <v>13</v>
      </c>
      <c r="B17" s="20" t="s">
        <v>167</v>
      </c>
      <c r="C17" s="157" t="s">
        <v>168</v>
      </c>
      <c r="D17" s="21">
        <v>9</v>
      </c>
      <c r="E17" s="17">
        <v>0</v>
      </c>
      <c r="F17" s="17">
        <v>20</v>
      </c>
      <c r="G17" s="17">
        <v>0</v>
      </c>
      <c r="H17" s="30">
        <f t="shared" si="6"/>
        <v>7.6</v>
      </c>
      <c r="I17" s="109">
        <f t="shared" si="3"/>
        <v>0</v>
      </c>
      <c r="J17" s="18">
        <v>10</v>
      </c>
      <c r="K17" s="18"/>
      <c r="L17" s="18"/>
      <c r="M17" s="18">
        <v>6</v>
      </c>
      <c r="N17" s="18"/>
      <c r="O17" s="90">
        <f t="shared" si="5"/>
        <v>2.4</v>
      </c>
      <c r="P17" s="109">
        <f t="shared" si="0"/>
        <v>0</v>
      </c>
      <c r="Q17" s="127" t="s">
        <v>452</v>
      </c>
      <c r="R17" s="18">
        <v>13</v>
      </c>
      <c r="S17" s="18"/>
      <c r="T17" s="72"/>
      <c r="V17" s="30">
        <f t="shared" si="4"/>
        <v>4.55</v>
      </c>
      <c r="W17" s="109">
        <f t="shared" si="1"/>
        <v>0</v>
      </c>
      <c r="X17" s="154"/>
      <c r="Y17" s="59">
        <v>5</v>
      </c>
    </row>
    <row r="18" spans="1:25" ht="17" customHeight="1">
      <c r="A18" s="19">
        <v>14</v>
      </c>
      <c r="B18" s="20" t="s">
        <v>169</v>
      </c>
      <c r="C18" s="157" t="s">
        <v>170</v>
      </c>
      <c r="D18" s="21">
        <v>13</v>
      </c>
      <c r="E18" s="17">
        <v>16</v>
      </c>
      <c r="F18" s="17">
        <v>20</v>
      </c>
      <c r="G18" s="17">
        <v>20</v>
      </c>
      <c r="H18" s="30">
        <f t="shared" si="6"/>
        <v>15.8</v>
      </c>
      <c r="I18" s="109">
        <f t="shared" si="3"/>
        <v>1</v>
      </c>
      <c r="J18" s="18">
        <v>16</v>
      </c>
      <c r="K18" s="18">
        <v>20</v>
      </c>
      <c r="L18" s="18">
        <v>18</v>
      </c>
      <c r="M18" s="18">
        <v>20</v>
      </c>
      <c r="N18" s="18">
        <v>12</v>
      </c>
      <c r="O18" s="90">
        <f t="shared" si="5"/>
        <v>15.9</v>
      </c>
      <c r="P18" s="109">
        <f t="shared" si="0"/>
        <v>1</v>
      </c>
      <c r="Q18" s="127" t="s">
        <v>444</v>
      </c>
      <c r="R18" s="18">
        <v>15</v>
      </c>
      <c r="S18" s="18">
        <v>18</v>
      </c>
      <c r="T18" s="18">
        <v>17</v>
      </c>
      <c r="U18" s="34">
        <v>13.5</v>
      </c>
      <c r="V18" s="30">
        <f t="shared" si="4"/>
        <v>15.225</v>
      </c>
      <c r="W18" s="109">
        <f t="shared" si="1"/>
        <v>1</v>
      </c>
      <c r="X18" s="154"/>
      <c r="Y18" s="59">
        <v>16</v>
      </c>
    </row>
    <row r="19" spans="1:25" ht="17" customHeight="1">
      <c r="A19" s="19">
        <v>15</v>
      </c>
      <c r="B19" s="20" t="s">
        <v>171</v>
      </c>
      <c r="C19" s="157" t="s">
        <v>172</v>
      </c>
      <c r="D19" s="21">
        <v>15</v>
      </c>
      <c r="E19" s="17">
        <v>15</v>
      </c>
      <c r="F19" s="17">
        <v>20</v>
      </c>
      <c r="G19" s="17">
        <v>20</v>
      </c>
      <c r="H19" s="30">
        <f t="shared" si="6"/>
        <v>16.25</v>
      </c>
      <c r="I19" s="109">
        <f t="shared" si="3"/>
        <v>1</v>
      </c>
      <c r="J19" s="18">
        <v>10</v>
      </c>
      <c r="K19" s="18">
        <v>8</v>
      </c>
      <c r="L19" s="72"/>
      <c r="M19" s="72"/>
      <c r="N19" s="18">
        <v>13</v>
      </c>
      <c r="O19" s="125">
        <f>+N19*0.5+M19*0+L19*0.1+K19*0.2+J19*0.2</f>
        <v>10.1</v>
      </c>
      <c r="P19" s="109">
        <f t="shared" si="0"/>
        <v>0</v>
      </c>
      <c r="Q19" s="127" t="s">
        <v>448</v>
      </c>
      <c r="R19" s="18">
        <v>16</v>
      </c>
      <c r="S19" s="18">
        <v>17.399999999999999</v>
      </c>
      <c r="T19" s="18">
        <v>17</v>
      </c>
      <c r="U19" s="34">
        <v>18</v>
      </c>
      <c r="V19" s="30">
        <f t="shared" si="4"/>
        <v>17.059999999999999</v>
      </c>
      <c r="W19" s="109">
        <f t="shared" si="1"/>
        <v>1</v>
      </c>
      <c r="X19" s="154"/>
      <c r="Y19" s="59">
        <v>15</v>
      </c>
    </row>
    <row r="20" spans="1:25" ht="17" customHeight="1">
      <c r="A20" s="19">
        <v>16</v>
      </c>
      <c r="B20" s="20" t="s">
        <v>173</v>
      </c>
      <c r="C20" s="157" t="s">
        <v>174</v>
      </c>
      <c r="D20" s="21">
        <v>13</v>
      </c>
      <c r="E20" s="17">
        <v>11</v>
      </c>
      <c r="F20" s="17">
        <v>15</v>
      </c>
      <c r="G20" s="17">
        <v>20</v>
      </c>
      <c r="H20" s="30">
        <f t="shared" si="6"/>
        <v>13.05</v>
      </c>
      <c r="I20" s="109">
        <f t="shared" si="3"/>
        <v>1</v>
      </c>
      <c r="J20" s="18">
        <v>6</v>
      </c>
      <c r="K20" s="18">
        <v>14</v>
      </c>
      <c r="L20" s="18">
        <v>14</v>
      </c>
      <c r="M20" s="18">
        <v>20</v>
      </c>
      <c r="N20" s="18">
        <v>12</v>
      </c>
      <c r="O20" s="90">
        <f t="shared" si="5"/>
        <v>12.9</v>
      </c>
      <c r="P20" s="109">
        <f t="shared" si="0"/>
        <v>1</v>
      </c>
      <c r="Q20" s="127" t="s">
        <v>450</v>
      </c>
      <c r="R20" s="18">
        <v>15</v>
      </c>
      <c r="S20" s="18">
        <v>11.6</v>
      </c>
      <c r="T20" s="18">
        <v>17</v>
      </c>
      <c r="U20" s="34">
        <v>13.2</v>
      </c>
      <c r="V20" s="30">
        <f t="shared" si="4"/>
        <v>14.159999999999998</v>
      </c>
      <c r="W20" s="109">
        <f t="shared" si="1"/>
        <v>1</v>
      </c>
      <c r="X20" s="154"/>
      <c r="Y20" s="59">
        <v>15</v>
      </c>
    </row>
    <row r="21" spans="1:25" ht="17" customHeight="1">
      <c r="A21" s="19">
        <v>17</v>
      </c>
      <c r="B21" s="20" t="s">
        <v>175</v>
      </c>
      <c r="C21" s="157" t="s">
        <v>176</v>
      </c>
      <c r="D21" s="21">
        <v>15</v>
      </c>
      <c r="E21" s="17">
        <v>16</v>
      </c>
      <c r="F21" s="17">
        <v>20</v>
      </c>
      <c r="G21" s="17">
        <v>20</v>
      </c>
      <c r="H21" s="30">
        <f t="shared" si="6"/>
        <v>16.600000000000001</v>
      </c>
      <c r="I21" s="109">
        <f t="shared" si="3"/>
        <v>1</v>
      </c>
      <c r="J21" s="18">
        <v>16</v>
      </c>
      <c r="K21" s="18">
        <v>16</v>
      </c>
      <c r="L21" s="18">
        <v>18</v>
      </c>
      <c r="M21" s="18">
        <v>12</v>
      </c>
      <c r="N21" s="18">
        <v>16</v>
      </c>
      <c r="O21" s="90">
        <f t="shared" si="5"/>
        <v>15.7</v>
      </c>
      <c r="P21" s="109">
        <f t="shared" si="0"/>
        <v>1</v>
      </c>
      <c r="Q21" s="127" t="s">
        <v>448</v>
      </c>
      <c r="R21" s="18">
        <v>16</v>
      </c>
      <c r="S21" s="18">
        <v>18</v>
      </c>
      <c r="T21" s="18">
        <v>17</v>
      </c>
      <c r="U21" s="34">
        <v>14.7</v>
      </c>
      <c r="V21" s="30">
        <f t="shared" si="4"/>
        <v>15.994999999999999</v>
      </c>
      <c r="W21" s="109">
        <f t="shared" si="1"/>
        <v>1</v>
      </c>
      <c r="X21" s="154"/>
      <c r="Y21" s="59">
        <v>17</v>
      </c>
    </row>
    <row r="22" spans="1:25" ht="17" customHeight="1">
      <c r="A22" s="19">
        <v>18</v>
      </c>
      <c r="B22" s="20" t="s">
        <v>177</v>
      </c>
      <c r="C22" s="157" t="s">
        <v>178</v>
      </c>
      <c r="D22" s="21">
        <v>12</v>
      </c>
      <c r="E22" s="17">
        <v>5</v>
      </c>
      <c r="F22" s="17">
        <v>20</v>
      </c>
      <c r="G22" s="17">
        <v>20</v>
      </c>
      <c r="H22" s="30">
        <f t="shared" si="6"/>
        <v>11.55</v>
      </c>
      <c r="I22" s="109">
        <f t="shared" si="3"/>
        <v>1</v>
      </c>
      <c r="J22" s="18">
        <v>16</v>
      </c>
      <c r="K22" s="18">
        <v>18</v>
      </c>
      <c r="L22" s="18">
        <v>18</v>
      </c>
      <c r="M22" s="18">
        <v>14</v>
      </c>
      <c r="N22" s="18">
        <v>14</v>
      </c>
      <c r="O22" s="90">
        <f t="shared" si="5"/>
        <v>15.5</v>
      </c>
      <c r="P22" s="109">
        <f t="shared" si="0"/>
        <v>1</v>
      </c>
      <c r="Q22" s="127" t="s">
        <v>450</v>
      </c>
      <c r="R22" s="18">
        <v>15</v>
      </c>
      <c r="S22" s="18">
        <v>18</v>
      </c>
      <c r="T22" s="18">
        <v>17</v>
      </c>
      <c r="U22" s="34">
        <v>20</v>
      </c>
      <c r="V22" s="30">
        <f t="shared" si="4"/>
        <v>17.5</v>
      </c>
      <c r="W22" s="109">
        <f t="shared" si="1"/>
        <v>1</v>
      </c>
      <c r="X22" s="154"/>
      <c r="Y22" s="59">
        <v>16</v>
      </c>
    </row>
    <row r="23" spans="1:25" ht="17" customHeight="1">
      <c r="A23" s="19">
        <v>19</v>
      </c>
      <c r="B23" s="20" t="s">
        <v>179</v>
      </c>
      <c r="C23" s="157" t="s">
        <v>180</v>
      </c>
      <c r="D23" s="21">
        <v>13</v>
      </c>
      <c r="E23" s="17">
        <v>13</v>
      </c>
      <c r="F23" s="17">
        <v>15</v>
      </c>
      <c r="G23" s="17">
        <v>20</v>
      </c>
      <c r="H23" s="30">
        <f t="shared" si="6"/>
        <v>13.75</v>
      </c>
      <c r="I23" s="109">
        <f t="shared" si="3"/>
        <v>1</v>
      </c>
      <c r="J23" s="18">
        <v>16</v>
      </c>
      <c r="K23" s="18">
        <v>16</v>
      </c>
      <c r="L23" s="18">
        <v>20</v>
      </c>
      <c r="M23" s="18">
        <v>12</v>
      </c>
      <c r="N23" s="18">
        <v>12</v>
      </c>
      <c r="O23" s="90">
        <f t="shared" si="5"/>
        <v>14.400000000000002</v>
      </c>
      <c r="P23" s="109">
        <f t="shared" si="0"/>
        <v>1</v>
      </c>
      <c r="Q23" s="127" t="s">
        <v>447</v>
      </c>
      <c r="R23" s="18">
        <v>13</v>
      </c>
      <c r="S23" s="18">
        <v>11</v>
      </c>
      <c r="T23" s="18">
        <v>17</v>
      </c>
      <c r="U23" s="34">
        <v>15.5</v>
      </c>
      <c r="V23" s="30">
        <f t="shared" si="4"/>
        <v>14.175000000000001</v>
      </c>
      <c r="W23" s="109">
        <f t="shared" si="1"/>
        <v>1</v>
      </c>
      <c r="X23" s="154"/>
      <c r="Y23" s="59">
        <v>15</v>
      </c>
    </row>
    <row r="24" spans="1:25" ht="17" customHeight="1">
      <c r="A24" s="19">
        <v>20</v>
      </c>
      <c r="B24" s="20" t="s">
        <v>181</v>
      </c>
      <c r="C24" s="157" t="s">
        <v>182</v>
      </c>
      <c r="D24" s="21">
        <v>8</v>
      </c>
      <c r="E24" s="17">
        <v>0</v>
      </c>
      <c r="F24" s="17">
        <v>20</v>
      </c>
      <c r="G24" s="17">
        <v>20</v>
      </c>
      <c r="H24" s="30">
        <f t="shared" si="6"/>
        <v>8.1999999999999993</v>
      </c>
      <c r="I24" s="109">
        <f t="shared" si="3"/>
        <v>0</v>
      </c>
      <c r="J24" s="18">
        <v>10</v>
      </c>
      <c r="K24" s="18"/>
      <c r="L24" s="18"/>
      <c r="M24" s="18">
        <v>8</v>
      </c>
      <c r="N24" s="18">
        <v>6</v>
      </c>
      <c r="O24" s="90">
        <f t="shared" si="5"/>
        <v>5.1000000000000005</v>
      </c>
      <c r="P24" s="109">
        <f t="shared" si="0"/>
        <v>0</v>
      </c>
      <c r="Q24" s="127" t="s">
        <v>442</v>
      </c>
      <c r="R24" s="18">
        <v>0</v>
      </c>
      <c r="S24" s="18">
        <v>9.6999999999999993</v>
      </c>
      <c r="T24" s="72"/>
      <c r="U24" s="34">
        <v>8.5</v>
      </c>
      <c r="V24" s="30">
        <f t="shared" si="4"/>
        <v>4.43</v>
      </c>
      <c r="W24" s="109">
        <f t="shared" si="1"/>
        <v>0</v>
      </c>
      <c r="X24" s="154"/>
      <c r="Y24" s="59">
        <v>7</v>
      </c>
    </row>
    <row r="25" spans="1:25" ht="17" customHeight="1">
      <c r="A25" s="19">
        <v>21</v>
      </c>
      <c r="B25" s="20" t="s">
        <v>183</v>
      </c>
      <c r="C25" s="157" t="s">
        <v>184</v>
      </c>
      <c r="D25" s="21">
        <v>11</v>
      </c>
      <c r="E25" s="17">
        <v>7</v>
      </c>
      <c r="F25" s="17">
        <v>20</v>
      </c>
      <c r="G25" s="17">
        <v>20</v>
      </c>
      <c r="H25" s="30">
        <f t="shared" si="6"/>
        <v>11.85</v>
      </c>
      <c r="I25" s="109">
        <f t="shared" si="3"/>
        <v>1</v>
      </c>
      <c r="J25" s="18">
        <v>16</v>
      </c>
      <c r="K25" s="18">
        <v>10</v>
      </c>
      <c r="L25" s="18">
        <v>8</v>
      </c>
      <c r="M25" s="18">
        <v>10</v>
      </c>
      <c r="N25" s="18">
        <v>15</v>
      </c>
      <c r="O25" s="90">
        <f t="shared" si="5"/>
        <v>12.6</v>
      </c>
      <c r="P25" s="109">
        <f t="shared" si="0"/>
        <v>1</v>
      </c>
      <c r="Q25" s="127" t="s">
        <v>446</v>
      </c>
      <c r="R25" s="18">
        <v>16</v>
      </c>
      <c r="S25" s="18">
        <v>15.5</v>
      </c>
      <c r="T25" s="18">
        <v>17</v>
      </c>
      <c r="U25" s="34">
        <v>12</v>
      </c>
      <c r="V25" s="30">
        <f t="shared" si="4"/>
        <v>14.674999999999999</v>
      </c>
      <c r="W25" s="109">
        <f t="shared" si="1"/>
        <v>1</v>
      </c>
      <c r="X25" s="154"/>
      <c r="Y25" s="59">
        <v>15</v>
      </c>
    </row>
    <row r="26" spans="1:25" ht="17" customHeight="1">
      <c r="A26" s="19">
        <v>22</v>
      </c>
      <c r="B26" s="20" t="s">
        <v>185</v>
      </c>
      <c r="C26" s="157" t="s">
        <v>186</v>
      </c>
      <c r="D26" s="21">
        <v>14</v>
      </c>
      <c r="E26" s="17">
        <v>7</v>
      </c>
      <c r="F26" s="17">
        <v>15</v>
      </c>
      <c r="G26" s="17">
        <v>20</v>
      </c>
      <c r="H26" s="30">
        <f t="shared" si="6"/>
        <v>12.05</v>
      </c>
      <c r="I26" s="109">
        <f t="shared" si="3"/>
        <v>1</v>
      </c>
      <c r="J26" s="18">
        <v>14</v>
      </c>
      <c r="K26" s="18">
        <v>20</v>
      </c>
      <c r="L26" s="18">
        <v>20</v>
      </c>
      <c r="M26" s="18">
        <v>14</v>
      </c>
      <c r="N26" s="18">
        <v>16</v>
      </c>
      <c r="O26" s="90">
        <f t="shared" si="5"/>
        <v>16.600000000000001</v>
      </c>
      <c r="P26" s="109">
        <f t="shared" si="0"/>
        <v>1</v>
      </c>
      <c r="Q26" s="127" t="s">
        <v>446</v>
      </c>
      <c r="R26" s="18">
        <v>16</v>
      </c>
      <c r="S26" s="18">
        <v>16.100000000000001</v>
      </c>
      <c r="T26" s="18">
        <v>17</v>
      </c>
      <c r="U26" s="34">
        <v>17</v>
      </c>
      <c r="V26" s="30">
        <f t="shared" si="4"/>
        <v>16.515000000000001</v>
      </c>
      <c r="W26" s="109">
        <f t="shared" si="1"/>
        <v>1</v>
      </c>
      <c r="X26" s="154"/>
      <c r="Y26" s="59">
        <v>16</v>
      </c>
    </row>
    <row r="27" spans="1:25" ht="17" customHeight="1">
      <c r="A27" s="19">
        <v>23</v>
      </c>
      <c r="B27" s="20" t="s">
        <v>187</v>
      </c>
      <c r="C27" s="157" t="s">
        <v>188</v>
      </c>
      <c r="D27" s="21">
        <v>14</v>
      </c>
      <c r="E27" s="17">
        <v>12</v>
      </c>
      <c r="F27" s="17">
        <v>20</v>
      </c>
      <c r="G27" s="17">
        <v>20</v>
      </c>
      <c r="H27" s="30">
        <f t="shared" si="6"/>
        <v>14.8</v>
      </c>
      <c r="I27" s="109">
        <f t="shared" si="3"/>
        <v>1</v>
      </c>
      <c r="J27" s="18">
        <v>16</v>
      </c>
      <c r="K27" s="18">
        <v>18</v>
      </c>
      <c r="L27" s="18">
        <v>16</v>
      </c>
      <c r="M27" s="18">
        <v>18</v>
      </c>
      <c r="N27" s="18">
        <v>13</v>
      </c>
      <c r="O27" s="90">
        <f t="shared" si="5"/>
        <v>15.4</v>
      </c>
      <c r="P27" s="109">
        <f t="shared" si="0"/>
        <v>1</v>
      </c>
      <c r="Q27" s="127" t="s">
        <v>444</v>
      </c>
      <c r="R27" s="18">
        <v>15</v>
      </c>
      <c r="S27" s="18">
        <v>12.3</v>
      </c>
      <c r="T27" s="18">
        <v>17</v>
      </c>
      <c r="U27" s="34">
        <v>10.199999999999999</v>
      </c>
      <c r="V27" s="30">
        <f t="shared" si="4"/>
        <v>13.215</v>
      </c>
      <c r="W27" s="109">
        <f t="shared" si="1"/>
        <v>1</v>
      </c>
      <c r="X27" s="154"/>
      <c r="Y27" s="59">
        <v>15</v>
      </c>
    </row>
    <row r="28" spans="1:25" ht="17" customHeight="1">
      <c r="A28" s="19">
        <v>24</v>
      </c>
      <c r="B28" s="20" t="s">
        <v>189</v>
      </c>
      <c r="C28" s="157" t="s">
        <v>190</v>
      </c>
      <c r="D28" s="21">
        <v>18</v>
      </c>
      <c r="E28" s="17">
        <v>13</v>
      </c>
      <c r="F28" s="17">
        <v>20</v>
      </c>
      <c r="G28" s="17">
        <v>20</v>
      </c>
      <c r="H28" s="30">
        <f t="shared" si="6"/>
        <v>16.75</v>
      </c>
      <c r="I28" s="109">
        <f t="shared" si="3"/>
        <v>1</v>
      </c>
      <c r="J28" s="18">
        <v>20</v>
      </c>
      <c r="K28" s="18">
        <v>12</v>
      </c>
      <c r="L28" s="18">
        <v>16</v>
      </c>
      <c r="M28" s="18">
        <v>18</v>
      </c>
      <c r="N28" s="18">
        <v>19</v>
      </c>
      <c r="O28" s="90">
        <f t="shared" si="5"/>
        <v>17.5</v>
      </c>
      <c r="P28" s="109">
        <f t="shared" si="0"/>
        <v>1</v>
      </c>
      <c r="Q28" s="127" t="s">
        <v>445</v>
      </c>
      <c r="R28" s="18">
        <v>17</v>
      </c>
      <c r="S28" s="18">
        <v>18.7</v>
      </c>
      <c r="T28" s="18">
        <v>17</v>
      </c>
      <c r="U28" s="34">
        <v>13</v>
      </c>
      <c r="V28" s="30">
        <f t="shared" si="4"/>
        <v>15.854999999999999</v>
      </c>
      <c r="W28" s="109">
        <f t="shared" si="1"/>
        <v>1</v>
      </c>
      <c r="X28" s="154"/>
      <c r="Y28" s="59">
        <v>17</v>
      </c>
    </row>
    <row r="29" spans="1:25" ht="17" customHeight="1">
      <c r="A29" s="19">
        <v>25</v>
      </c>
      <c r="B29" s="20" t="s">
        <v>191</v>
      </c>
      <c r="C29" s="144" t="s">
        <v>192</v>
      </c>
      <c r="D29" s="21">
        <v>17</v>
      </c>
      <c r="E29" s="17">
        <v>11</v>
      </c>
      <c r="F29" s="17">
        <v>20</v>
      </c>
      <c r="G29" s="17">
        <v>20</v>
      </c>
      <c r="H29" s="30">
        <f t="shared" si="6"/>
        <v>15.65</v>
      </c>
      <c r="I29" s="109">
        <f t="shared" si="3"/>
        <v>1</v>
      </c>
      <c r="J29" s="18">
        <v>8</v>
      </c>
      <c r="K29" s="18">
        <v>12</v>
      </c>
      <c r="L29" s="18">
        <v>14</v>
      </c>
      <c r="M29" s="18">
        <v>12</v>
      </c>
      <c r="N29" s="18">
        <v>15</v>
      </c>
      <c r="O29" s="90">
        <f t="shared" si="5"/>
        <v>12.899999999999999</v>
      </c>
      <c r="P29" s="109">
        <f t="shared" si="0"/>
        <v>1</v>
      </c>
      <c r="Q29" s="128" t="s">
        <v>451</v>
      </c>
      <c r="R29" s="18">
        <v>14</v>
      </c>
      <c r="S29" s="18">
        <v>16.8</v>
      </c>
      <c r="T29" s="18">
        <v>16</v>
      </c>
      <c r="U29" s="34">
        <v>16.3</v>
      </c>
      <c r="V29" s="30">
        <f t="shared" si="4"/>
        <v>15.524999999999999</v>
      </c>
      <c r="W29" s="109">
        <f t="shared" si="1"/>
        <v>1</v>
      </c>
      <c r="X29" s="154"/>
      <c r="Y29" s="59">
        <v>16</v>
      </c>
    </row>
    <row r="30" spans="1:25" ht="17" customHeight="1">
      <c r="A30" s="19">
        <v>26</v>
      </c>
      <c r="B30" s="20" t="s">
        <v>193</v>
      </c>
      <c r="C30" s="144" t="s">
        <v>194</v>
      </c>
      <c r="D30" s="21">
        <v>14</v>
      </c>
      <c r="E30" s="17">
        <v>15</v>
      </c>
      <c r="F30" s="17">
        <v>20</v>
      </c>
      <c r="G30" s="17">
        <v>20</v>
      </c>
      <c r="H30" s="30">
        <f t="shared" si="6"/>
        <v>15.850000000000001</v>
      </c>
      <c r="I30" s="109">
        <f t="shared" si="3"/>
        <v>1</v>
      </c>
      <c r="J30" s="18">
        <v>14</v>
      </c>
      <c r="K30" s="18">
        <v>12</v>
      </c>
      <c r="L30" s="18">
        <v>12</v>
      </c>
      <c r="M30" s="18">
        <v>12</v>
      </c>
      <c r="N30" s="18">
        <v>13</v>
      </c>
      <c r="O30" s="90">
        <f t="shared" si="5"/>
        <v>12.700000000000001</v>
      </c>
      <c r="P30" s="109">
        <f t="shared" si="0"/>
        <v>1</v>
      </c>
      <c r="Q30" s="127" t="s">
        <v>447</v>
      </c>
      <c r="R30" s="18">
        <v>13</v>
      </c>
      <c r="S30" s="18">
        <v>11</v>
      </c>
      <c r="T30" s="18">
        <v>16</v>
      </c>
      <c r="U30" s="34">
        <v>10.8</v>
      </c>
      <c r="V30" s="30">
        <f t="shared" si="4"/>
        <v>12.379999999999999</v>
      </c>
      <c r="W30" s="109">
        <f t="shared" si="1"/>
        <v>1</v>
      </c>
      <c r="X30" s="154"/>
      <c r="Y30" s="59">
        <v>14</v>
      </c>
    </row>
    <row r="31" spans="1:25" ht="17" customHeight="1">
      <c r="A31" s="19">
        <v>27</v>
      </c>
      <c r="B31" s="20" t="s">
        <v>195</v>
      </c>
      <c r="C31" s="144" t="s">
        <v>196</v>
      </c>
      <c r="D31" s="21">
        <v>12</v>
      </c>
      <c r="E31" s="17">
        <v>13</v>
      </c>
      <c r="F31" s="17">
        <v>20</v>
      </c>
      <c r="G31" s="17">
        <v>20</v>
      </c>
      <c r="H31" s="30">
        <f t="shared" si="6"/>
        <v>14.350000000000001</v>
      </c>
      <c r="I31" s="109">
        <f t="shared" si="3"/>
        <v>1</v>
      </c>
      <c r="J31" s="18">
        <v>14</v>
      </c>
      <c r="K31" s="18">
        <v>16</v>
      </c>
      <c r="L31" s="18">
        <v>14</v>
      </c>
      <c r="M31" s="18">
        <v>16</v>
      </c>
      <c r="N31" s="18">
        <v>12</v>
      </c>
      <c r="O31" s="90">
        <f t="shared" si="5"/>
        <v>13.8</v>
      </c>
      <c r="P31" s="109">
        <f t="shared" si="0"/>
        <v>1</v>
      </c>
      <c r="Q31" s="127" t="s">
        <v>449</v>
      </c>
      <c r="R31" s="18">
        <v>14</v>
      </c>
      <c r="S31" s="18">
        <v>6.5</v>
      </c>
      <c r="T31" s="18">
        <v>16</v>
      </c>
      <c r="U31" s="34">
        <v>11</v>
      </c>
      <c r="V31" s="30">
        <f t="shared" si="4"/>
        <v>12.125</v>
      </c>
      <c r="W31" s="109">
        <f t="shared" si="1"/>
        <v>1</v>
      </c>
      <c r="X31" s="154"/>
      <c r="Y31" s="59">
        <v>14</v>
      </c>
    </row>
    <row r="32" spans="1:25" ht="17" customHeight="1">
      <c r="A32" s="19">
        <v>28</v>
      </c>
      <c r="B32" s="20" t="s">
        <v>197</v>
      </c>
      <c r="C32" s="144" t="s">
        <v>198</v>
      </c>
      <c r="D32" s="21">
        <v>8</v>
      </c>
      <c r="E32" s="17">
        <v>7</v>
      </c>
      <c r="F32" s="17">
        <v>15</v>
      </c>
      <c r="G32" s="17">
        <v>20</v>
      </c>
      <c r="H32" s="30">
        <f t="shared" si="6"/>
        <v>9.65</v>
      </c>
      <c r="I32" s="109">
        <f t="shared" si="3"/>
        <v>0</v>
      </c>
      <c r="J32" s="18">
        <v>12</v>
      </c>
      <c r="K32" s="18">
        <v>20</v>
      </c>
      <c r="L32" s="18">
        <v>16</v>
      </c>
      <c r="M32" s="18">
        <v>20</v>
      </c>
      <c r="N32" s="18">
        <v>9</v>
      </c>
      <c r="O32" s="90">
        <f t="shared" si="5"/>
        <v>13.8</v>
      </c>
      <c r="P32" s="109">
        <f t="shared" si="0"/>
        <v>1</v>
      </c>
      <c r="Q32" s="127" t="s">
        <v>449</v>
      </c>
      <c r="R32" s="18">
        <v>14</v>
      </c>
      <c r="S32" s="18">
        <v>9.6999999999999993</v>
      </c>
      <c r="T32" s="18">
        <v>16</v>
      </c>
      <c r="U32" s="34">
        <v>6.4</v>
      </c>
      <c r="V32" s="30">
        <f t="shared" si="4"/>
        <v>10.994999999999999</v>
      </c>
      <c r="W32" s="109">
        <f t="shared" si="1"/>
        <v>0</v>
      </c>
      <c r="X32" s="154" t="str">
        <f>IF(AND(SUM(V32,O32,H32)/3&lt;11.5,SUM(V32,O32,H32)/3&gt;=8),"SI","NO")</f>
        <v>SI</v>
      </c>
      <c r="Y32" s="59">
        <v>12</v>
      </c>
    </row>
    <row r="33" spans="1:25" ht="17" customHeight="1">
      <c r="A33" s="19">
        <v>29</v>
      </c>
      <c r="B33" s="20" t="s">
        <v>199</v>
      </c>
      <c r="C33" s="144" t="s">
        <v>200</v>
      </c>
      <c r="D33" s="21">
        <v>14</v>
      </c>
      <c r="E33" s="17">
        <v>13</v>
      </c>
      <c r="F33" s="17">
        <v>15</v>
      </c>
      <c r="G33" s="17">
        <v>0</v>
      </c>
      <c r="H33" s="30">
        <f t="shared" si="6"/>
        <v>13.15</v>
      </c>
      <c r="I33" s="109">
        <f t="shared" si="3"/>
        <v>1</v>
      </c>
      <c r="J33" s="18"/>
      <c r="K33" s="18">
        <v>12</v>
      </c>
      <c r="L33" s="18">
        <v>18</v>
      </c>
      <c r="M33" s="18">
        <v>20</v>
      </c>
      <c r="N33" s="18">
        <v>9</v>
      </c>
      <c r="O33" s="90">
        <f t="shared" si="5"/>
        <v>11.099999999999998</v>
      </c>
      <c r="P33" s="109">
        <f t="shared" si="0"/>
        <v>0</v>
      </c>
      <c r="Q33" s="127" t="s">
        <v>442</v>
      </c>
      <c r="R33" s="138">
        <v>13</v>
      </c>
      <c r="S33" s="18">
        <v>15.5</v>
      </c>
      <c r="T33" s="18">
        <v>16</v>
      </c>
      <c r="U33" s="34">
        <v>14.3</v>
      </c>
      <c r="V33" s="30">
        <f t="shared" si="4"/>
        <v>14.279999999999998</v>
      </c>
      <c r="W33" s="109">
        <f t="shared" si="1"/>
        <v>1</v>
      </c>
      <c r="X33" s="154"/>
      <c r="Y33" s="59">
        <v>13</v>
      </c>
    </row>
    <row r="34" spans="1:25" ht="17" customHeight="1">
      <c r="A34" s="19">
        <v>30</v>
      </c>
      <c r="B34" s="20" t="s">
        <v>201</v>
      </c>
      <c r="C34" s="144" t="s">
        <v>202</v>
      </c>
      <c r="D34" s="21">
        <v>15</v>
      </c>
      <c r="E34" s="17">
        <v>15</v>
      </c>
      <c r="F34" s="17">
        <v>20</v>
      </c>
      <c r="G34" s="17">
        <v>20</v>
      </c>
      <c r="H34" s="30">
        <f t="shared" si="6"/>
        <v>16.25</v>
      </c>
      <c r="I34" s="109">
        <f t="shared" si="3"/>
        <v>1</v>
      </c>
      <c r="J34" s="18">
        <v>18</v>
      </c>
      <c r="K34" s="18">
        <v>14</v>
      </c>
      <c r="L34" s="18">
        <v>20</v>
      </c>
      <c r="M34" s="18">
        <v>16</v>
      </c>
      <c r="N34" s="18">
        <v>18.5</v>
      </c>
      <c r="O34" s="90">
        <f t="shared" si="5"/>
        <v>17.600000000000001</v>
      </c>
      <c r="P34" s="109">
        <f t="shared" si="0"/>
        <v>1</v>
      </c>
      <c r="Q34" s="127" t="s">
        <v>446</v>
      </c>
      <c r="R34" s="18">
        <v>16</v>
      </c>
      <c r="S34" s="139">
        <v>11</v>
      </c>
      <c r="T34" s="18">
        <v>16</v>
      </c>
      <c r="U34" s="34">
        <v>15.7</v>
      </c>
      <c r="V34" s="30">
        <f t="shared" si="4"/>
        <v>15.145</v>
      </c>
      <c r="W34" s="109">
        <f t="shared" si="1"/>
        <v>1</v>
      </c>
      <c r="X34" s="154"/>
      <c r="Y34" s="59">
        <v>16</v>
      </c>
    </row>
    <row r="35" spans="1:25" ht="17" customHeight="1">
      <c r="A35" s="19">
        <v>31</v>
      </c>
      <c r="B35" s="20" t="s">
        <v>203</v>
      </c>
      <c r="C35" s="144" t="s">
        <v>204</v>
      </c>
      <c r="D35" s="21">
        <v>13</v>
      </c>
      <c r="E35" s="17">
        <v>15</v>
      </c>
      <c r="F35" s="17">
        <v>15</v>
      </c>
      <c r="G35" s="17">
        <v>20</v>
      </c>
      <c r="H35" s="30">
        <f t="shared" si="6"/>
        <v>14.45</v>
      </c>
      <c r="I35" s="109">
        <f t="shared" si="3"/>
        <v>1</v>
      </c>
      <c r="J35" s="18">
        <v>18</v>
      </c>
      <c r="K35" s="18">
        <v>14</v>
      </c>
      <c r="L35" s="18">
        <v>18</v>
      </c>
      <c r="M35" s="18">
        <v>12</v>
      </c>
      <c r="N35" s="18">
        <v>9</v>
      </c>
      <c r="O35" s="90">
        <f t="shared" si="5"/>
        <v>12.899999999999999</v>
      </c>
      <c r="P35" s="109">
        <f t="shared" si="0"/>
        <v>1</v>
      </c>
      <c r="Q35" s="127" t="s">
        <v>443</v>
      </c>
      <c r="R35" s="18">
        <v>16</v>
      </c>
      <c r="S35" s="18">
        <v>16.8</v>
      </c>
      <c r="T35" s="18">
        <v>16</v>
      </c>
      <c r="U35" s="34">
        <v>13.2</v>
      </c>
      <c r="V35" s="30">
        <f t="shared" si="4"/>
        <v>15.139999999999999</v>
      </c>
      <c r="W35" s="109">
        <f t="shared" si="1"/>
        <v>1</v>
      </c>
      <c r="X35" s="154"/>
      <c r="Y35" s="59">
        <v>16</v>
      </c>
    </row>
    <row r="36" spans="1:25" ht="17" customHeight="1">
      <c r="A36" s="19">
        <v>32</v>
      </c>
      <c r="B36" s="20" t="s">
        <v>205</v>
      </c>
      <c r="C36" s="144" t="s">
        <v>206</v>
      </c>
      <c r="D36" s="21">
        <v>12</v>
      </c>
      <c r="E36" s="17">
        <v>16</v>
      </c>
      <c r="F36" s="17">
        <v>15</v>
      </c>
      <c r="G36" s="17">
        <v>20</v>
      </c>
      <c r="H36" s="30">
        <f t="shared" si="6"/>
        <v>14.4</v>
      </c>
      <c r="I36" s="109">
        <f t="shared" si="3"/>
        <v>1</v>
      </c>
      <c r="J36" s="18">
        <v>10</v>
      </c>
      <c r="K36" s="18">
        <v>8</v>
      </c>
      <c r="L36" s="72"/>
      <c r="M36" s="18">
        <v>8</v>
      </c>
      <c r="N36" s="18">
        <v>16</v>
      </c>
      <c r="O36" s="125">
        <f>+N36*0.4+M36*0.2+L36*0+K36*0.2+J36*0.2</f>
        <v>11.6</v>
      </c>
      <c r="P36" s="109">
        <f t="shared" si="0"/>
        <v>1</v>
      </c>
      <c r="Q36" s="127" t="s">
        <v>450</v>
      </c>
      <c r="R36" s="18">
        <v>15</v>
      </c>
      <c r="S36" s="18">
        <v>14.8</v>
      </c>
      <c r="T36" s="18">
        <v>16</v>
      </c>
      <c r="U36" s="34">
        <v>18.5</v>
      </c>
      <c r="V36" s="30">
        <f t="shared" si="4"/>
        <v>16.344999999999999</v>
      </c>
      <c r="W36" s="109">
        <f t="shared" si="1"/>
        <v>1</v>
      </c>
      <c r="X36" s="154"/>
      <c r="Y36" s="59">
        <v>15</v>
      </c>
    </row>
    <row r="37" spans="1:25" ht="17" customHeight="1">
      <c r="A37" s="19">
        <v>33</v>
      </c>
      <c r="B37" s="20" t="s">
        <v>207</v>
      </c>
      <c r="C37" s="144" t="s">
        <v>208</v>
      </c>
      <c r="D37" s="21">
        <v>8</v>
      </c>
      <c r="E37" s="17">
        <v>11</v>
      </c>
      <c r="F37" s="17">
        <v>20</v>
      </c>
      <c r="G37" s="17">
        <v>20</v>
      </c>
      <c r="H37" s="30">
        <f t="shared" si="6"/>
        <v>12.05</v>
      </c>
      <c r="I37" s="109">
        <f t="shared" si="3"/>
        <v>1</v>
      </c>
      <c r="J37" s="18">
        <v>8</v>
      </c>
      <c r="K37" s="18">
        <v>10</v>
      </c>
      <c r="L37" s="18">
        <v>6</v>
      </c>
      <c r="M37" s="18">
        <v>16</v>
      </c>
      <c r="N37" s="18">
        <v>9</v>
      </c>
      <c r="O37" s="90">
        <f t="shared" si="5"/>
        <v>9.6</v>
      </c>
      <c r="P37" s="109">
        <f t="shared" si="0"/>
        <v>0</v>
      </c>
      <c r="Q37" s="127" t="s">
        <v>452</v>
      </c>
      <c r="R37" s="18">
        <v>13</v>
      </c>
      <c r="S37" s="18">
        <v>9.6999999999999993</v>
      </c>
      <c r="T37" s="72">
        <v>16</v>
      </c>
      <c r="U37" s="34">
        <v>11.6</v>
      </c>
      <c r="V37" s="30">
        <f t="shared" si="4"/>
        <v>12.465</v>
      </c>
      <c r="W37" s="109">
        <f t="shared" si="1"/>
        <v>1</v>
      </c>
      <c r="X37" s="154" t="str">
        <f t="shared" si="7"/>
        <v>SI</v>
      </c>
      <c r="Y37" s="59">
        <v>12</v>
      </c>
    </row>
    <row r="38" spans="1:25" ht="17" customHeight="1">
      <c r="A38" s="19">
        <v>34</v>
      </c>
      <c r="B38" s="20" t="s">
        <v>209</v>
      </c>
      <c r="C38" s="144" t="s">
        <v>210</v>
      </c>
      <c r="D38" s="21">
        <v>13</v>
      </c>
      <c r="E38" s="17">
        <v>16</v>
      </c>
      <c r="F38" s="17">
        <v>20</v>
      </c>
      <c r="G38" s="17">
        <v>20</v>
      </c>
      <c r="H38" s="30">
        <f t="shared" si="6"/>
        <v>15.8</v>
      </c>
      <c r="I38" s="109">
        <f t="shared" si="3"/>
        <v>1</v>
      </c>
      <c r="J38" s="18"/>
      <c r="K38" s="18"/>
      <c r="L38" s="18"/>
      <c r="M38" s="18"/>
      <c r="N38" s="18">
        <v>3</v>
      </c>
      <c r="O38" s="90">
        <f t="shared" si="5"/>
        <v>1.2000000000000002</v>
      </c>
      <c r="P38" s="109">
        <f t="shared" si="0"/>
        <v>0</v>
      </c>
      <c r="Q38" s="127" t="s">
        <v>442</v>
      </c>
      <c r="R38" s="138">
        <v>13</v>
      </c>
      <c r="S38" s="18"/>
      <c r="T38" s="18">
        <v>16</v>
      </c>
      <c r="U38" s="34">
        <v>5.7</v>
      </c>
      <c r="V38" s="30">
        <f t="shared" si="4"/>
        <v>8.9450000000000003</v>
      </c>
      <c r="W38" s="109">
        <f t="shared" si="1"/>
        <v>0</v>
      </c>
      <c r="X38" s="154">
        <v>10</v>
      </c>
      <c r="Y38" s="59">
        <v>9</v>
      </c>
    </row>
    <row r="39" spans="1:25" ht="17" customHeight="1">
      <c r="A39" s="19">
        <v>35</v>
      </c>
      <c r="B39" s="20" t="s">
        <v>211</v>
      </c>
      <c r="C39" s="144" t="s">
        <v>212</v>
      </c>
      <c r="D39" s="21">
        <v>11</v>
      </c>
      <c r="E39" s="17">
        <v>19</v>
      </c>
      <c r="F39" s="17">
        <v>15</v>
      </c>
      <c r="G39" s="17">
        <v>20</v>
      </c>
      <c r="H39" s="30">
        <f t="shared" si="6"/>
        <v>15.05</v>
      </c>
      <c r="I39" s="109">
        <f t="shared" si="3"/>
        <v>1</v>
      </c>
      <c r="J39" s="18">
        <v>16</v>
      </c>
      <c r="K39" s="18"/>
      <c r="L39" s="18"/>
      <c r="M39" s="18">
        <v>5</v>
      </c>
      <c r="N39" s="18">
        <v>12</v>
      </c>
      <c r="O39" s="90">
        <f t="shared" si="5"/>
        <v>7.9500000000000011</v>
      </c>
      <c r="P39" s="109">
        <f t="shared" si="0"/>
        <v>0</v>
      </c>
      <c r="Q39" s="127" t="s">
        <v>443</v>
      </c>
      <c r="R39" s="18">
        <v>16</v>
      </c>
      <c r="S39" s="18"/>
      <c r="T39" s="72"/>
      <c r="U39" s="34">
        <v>13.3</v>
      </c>
      <c r="V39" s="30">
        <f t="shared" si="4"/>
        <v>10.254999999999999</v>
      </c>
      <c r="W39" s="109">
        <f t="shared" si="1"/>
        <v>0</v>
      </c>
      <c r="X39" s="154" t="str">
        <f t="shared" si="7"/>
        <v>SI</v>
      </c>
      <c r="Y39" s="59">
        <v>12</v>
      </c>
    </row>
    <row r="40" spans="1:25" ht="17" customHeight="1">
      <c r="A40" s="19">
        <v>36</v>
      </c>
      <c r="B40" s="20" t="s">
        <v>213</v>
      </c>
      <c r="C40" s="144" t="s">
        <v>214</v>
      </c>
      <c r="D40" s="21">
        <v>14</v>
      </c>
      <c r="E40" s="17">
        <v>12</v>
      </c>
      <c r="F40" s="17">
        <v>20</v>
      </c>
      <c r="G40" s="17">
        <v>20</v>
      </c>
      <c r="H40" s="30">
        <f t="shared" si="6"/>
        <v>14.8</v>
      </c>
      <c r="I40" s="109">
        <f t="shared" si="3"/>
        <v>1</v>
      </c>
      <c r="J40" s="18">
        <v>10</v>
      </c>
      <c r="K40" s="18">
        <v>10</v>
      </c>
      <c r="L40" s="18">
        <v>16</v>
      </c>
      <c r="M40" s="18">
        <v>14</v>
      </c>
      <c r="N40" s="18">
        <v>8</v>
      </c>
      <c r="O40" s="90">
        <f t="shared" si="5"/>
        <v>10.700000000000001</v>
      </c>
      <c r="P40" s="109">
        <f t="shared" si="0"/>
        <v>0</v>
      </c>
      <c r="Q40" s="127" t="s">
        <v>447</v>
      </c>
      <c r="R40" s="18">
        <v>13</v>
      </c>
      <c r="S40" s="18">
        <v>0.7</v>
      </c>
      <c r="T40" s="18">
        <v>16</v>
      </c>
      <c r="U40" s="34">
        <v>12</v>
      </c>
      <c r="V40" s="30">
        <f t="shared" si="4"/>
        <v>11.254999999999999</v>
      </c>
      <c r="W40" s="109">
        <f t="shared" si="1"/>
        <v>0</v>
      </c>
      <c r="X40" s="154"/>
      <c r="Y40" s="59">
        <v>13</v>
      </c>
    </row>
    <row r="41" spans="1:25" ht="17" customHeight="1">
      <c r="A41" s="19">
        <v>37</v>
      </c>
      <c r="B41" s="20" t="s">
        <v>215</v>
      </c>
      <c r="C41" s="144" t="s">
        <v>216</v>
      </c>
      <c r="D41" s="21">
        <v>12</v>
      </c>
      <c r="E41" s="17">
        <v>16</v>
      </c>
      <c r="F41" s="17">
        <v>10</v>
      </c>
      <c r="G41" s="17">
        <v>0</v>
      </c>
      <c r="H41" s="30">
        <f t="shared" si="6"/>
        <v>12.4</v>
      </c>
      <c r="I41" s="109">
        <f t="shared" si="3"/>
        <v>1</v>
      </c>
      <c r="J41" s="18">
        <v>10</v>
      </c>
      <c r="K41" s="18">
        <v>14</v>
      </c>
      <c r="L41" s="18">
        <v>4</v>
      </c>
      <c r="M41" s="18">
        <v>16</v>
      </c>
      <c r="N41" s="18">
        <v>9</v>
      </c>
      <c r="O41" s="90">
        <f t="shared" si="5"/>
        <v>10.199999999999999</v>
      </c>
      <c r="P41" s="109">
        <f t="shared" si="0"/>
        <v>0</v>
      </c>
      <c r="Q41" s="127" t="s">
        <v>452</v>
      </c>
      <c r="R41" s="18">
        <v>13</v>
      </c>
      <c r="S41" s="18">
        <v>9.6999999999999993</v>
      </c>
      <c r="T41" s="18">
        <v>16</v>
      </c>
      <c r="U41" s="34">
        <v>7.6</v>
      </c>
      <c r="V41" s="30">
        <f t="shared" si="4"/>
        <v>11.065</v>
      </c>
      <c r="W41" s="109">
        <f t="shared" si="1"/>
        <v>0</v>
      </c>
      <c r="X41" s="154" t="str">
        <f t="shared" si="7"/>
        <v>SI</v>
      </c>
      <c r="Y41" s="59">
        <v>9</v>
      </c>
    </row>
    <row r="42" spans="1:25" ht="17" customHeight="1">
      <c r="A42" s="19">
        <v>38</v>
      </c>
      <c r="B42" s="20" t="s">
        <v>217</v>
      </c>
      <c r="C42" s="144" t="s">
        <v>218</v>
      </c>
      <c r="D42" s="21">
        <v>18</v>
      </c>
      <c r="E42" s="17">
        <v>15</v>
      </c>
      <c r="F42" s="17">
        <v>20</v>
      </c>
      <c r="G42" s="17">
        <v>20</v>
      </c>
      <c r="H42" s="30">
        <f t="shared" si="6"/>
        <v>17.45</v>
      </c>
      <c r="I42" s="109">
        <f t="shared" si="3"/>
        <v>1</v>
      </c>
      <c r="J42" s="18">
        <v>14</v>
      </c>
      <c r="K42" s="18">
        <v>16</v>
      </c>
      <c r="L42" s="18">
        <v>16</v>
      </c>
      <c r="M42" s="18">
        <v>20</v>
      </c>
      <c r="N42" s="18">
        <v>18</v>
      </c>
      <c r="O42" s="90">
        <f t="shared" si="5"/>
        <v>17.100000000000001</v>
      </c>
      <c r="P42" s="109">
        <f t="shared" si="0"/>
        <v>1</v>
      </c>
      <c r="Q42" s="127" t="s">
        <v>445</v>
      </c>
      <c r="R42" s="18">
        <v>17</v>
      </c>
      <c r="S42" s="18">
        <v>15.5</v>
      </c>
      <c r="T42" s="18">
        <v>16</v>
      </c>
      <c r="U42" s="34">
        <v>13.7</v>
      </c>
      <c r="V42" s="30">
        <f t="shared" si="4"/>
        <v>15.469999999999997</v>
      </c>
      <c r="W42" s="109">
        <f t="shared" si="1"/>
        <v>1</v>
      </c>
      <c r="X42" s="154"/>
      <c r="Y42" s="59">
        <v>18</v>
      </c>
    </row>
    <row r="43" spans="1:25" ht="17" customHeight="1">
      <c r="A43" s="19">
        <v>39</v>
      </c>
      <c r="B43" s="20" t="s">
        <v>219</v>
      </c>
      <c r="C43" s="157" t="s">
        <v>220</v>
      </c>
      <c r="D43" s="21">
        <v>8</v>
      </c>
      <c r="E43" s="17">
        <v>10</v>
      </c>
      <c r="F43" s="17">
        <v>20</v>
      </c>
      <c r="G43" s="17">
        <v>0</v>
      </c>
      <c r="H43" s="30">
        <f t="shared" si="6"/>
        <v>10.7</v>
      </c>
      <c r="I43" s="109">
        <f t="shared" si="3"/>
        <v>0</v>
      </c>
      <c r="J43" s="18">
        <v>12</v>
      </c>
      <c r="K43" s="18">
        <v>14</v>
      </c>
      <c r="L43" s="18">
        <v>10</v>
      </c>
      <c r="M43" s="18">
        <v>12</v>
      </c>
      <c r="N43" s="18">
        <v>15</v>
      </c>
      <c r="O43" s="90">
        <f t="shared" si="5"/>
        <v>13.2</v>
      </c>
      <c r="P43" s="109">
        <f t="shared" si="0"/>
        <v>1</v>
      </c>
      <c r="Q43" s="128" t="s">
        <v>451</v>
      </c>
      <c r="R43" s="18">
        <v>14</v>
      </c>
      <c r="S43" s="18">
        <v>13.6</v>
      </c>
      <c r="T43" s="18">
        <v>18</v>
      </c>
      <c r="U43" s="34">
        <v>16</v>
      </c>
      <c r="V43" s="30">
        <f t="shared" si="4"/>
        <v>15.239999999999998</v>
      </c>
      <c r="W43" s="109">
        <f t="shared" si="1"/>
        <v>1</v>
      </c>
      <c r="X43" s="154"/>
      <c r="Y43" s="59">
        <v>14</v>
      </c>
    </row>
    <row r="44" spans="1:25" ht="17" customHeight="1">
      <c r="A44" s="19">
        <v>40</v>
      </c>
      <c r="B44" s="20" t="s">
        <v>221</v>
      </c>
      <c r="C44" s="157" t="s">
        <v>222</v>
      </c>
      <c r="D44" s="21">
        <v>16</v>
      </c>
      <c r="E44" s="17">
        <v>15</v>
      </c>
      <c r="F44" s="17">
        <v>20</v>
      </c>
      <c r="G44" s="17">
        <v>20</v>
      </c>
      <c r="H44" s="30">
        <f t="shared" si="6"/>
        <v>16.649999999999999</v>
      </c>
      <c r="I44" s="109">
        <f t="shared" si="3"/>
        <v>1</v>
      </c>
      <c r="J44" s="18">
        <v>12</v>
      </c>
      <c r="K44" s="18">
        <v>18</v>
      </c>
      <c r="L44" s="18">
        <v>20</v>
      </c>
      <c r="M44" s="18">
        <v>20</v>
      </c>
      <c r="N44" s="18">
        <v>16</v>
      </c>
      <c r="O44" s="90">
        <f>+N44*0.4+M44*0.15+L44*0.15+K44*0.15+J44*0.15+1</f>
        <v>17.899999999999999</v>
      </c>
      <c r="P44" s="109">
        <f t="shared" si="0"/>
        <v>1</v>
      </c>
      <c r="Q44" s="127" t="s">
        <v>446</v>
      </c>
      <c r="R44" s="18">
        <v>16</v>
      </c>
      <c r="S44" s="18">
        <v>18</v>
      </c>
      <c r="T44" s="18">
        <v>18</v>
      </c>
      <c r="U44" s="34">
        <v>18.2</v>
      </c>
      <c r="V44" s="30">
        <f t="shared" si="4"/>
        <v>17.369999999999997</v>
      </c>
      <c r="W44" s="109">
        <f t="shared" si="1"/>
        <v>1</v>
      </c>
      <c r="X44" s="154"/>
      <c r="Y44" s="59">
        <v>18</v>
      </c>
    </row>
    <row r="45" spans="1:25" ht="17" customHeight="1">
      <c r="A45" s="19">
        <v>41</v>
      </c>
      <c r="B45" s="20" t="s">
        <v>223</v>
      </c>
      <c r="C45" s="157" t="s">
        <v>224</v>
      </c>
      <c r="D45" s="21">
        <v>17</v>
      </c>
      <c r="E45" s="17">
        <v>15</v>
      </c>
      <c r="F45" s="17">
        <v>15</v>
      </c>
      <c r="G45" s="17">
        <v>20</v>
      </c>
      <c r="H45" s="30">
        <f t="shared" si="6"/>
        <v>16.05</v>
      </c>
      <c r="I45" s="109">
        <f t="shared" si="3"/>
        <v>1</v>
      </c>
      <c r="J45" s="18">
        <v>8</v>
      </c>
      <c r="K45" s="18">
        <v>8</v>
      </c>
      <c r="L45" s="18">
        <v>8</v>
      </c>
      <c r="M45" s="18">
        <v>14</v>
      </c>
      <c r="N45" s="18">
        <v>10</v>
      </c>
      <c r="O45" s="90">
        <f t="shared" si="5"/>
        <v>9.6999999999999993</v>
      </c>
      <c r="P45" s="109">
        <f t="shared" si="0"/>
        <v>0</v>
      </c>
      <c r="Q45" s="127" t="s">
        <v>443</v>
      </c>
      <c r="R45" s="18">
        <v>16</v>
      </c>
      <c r="S45" s="18">
        <v>14.2</v>
      </c>
      <c r="T45" s="18">
        <v>18</v>
      </c>
      <c r="U45" s="34">
        <v>15.5</v>
      </c>
      <c r="V45" s="30">
        <f t="shared" si="4"/>
        <v>15.854999999999999</v>
      </c>
      <c r="W45" s="109">
        <f t="shared" si="1"/>
        <v>1</v>
      </c>
      <c r="X45" s="154"/>
      <c r="Y45" s="59">
        <v>15</v>
      </c>
    </row>
    <row r="46" spans="1:25" ht="17" customHeight="1">
      <c r="A46" s="19">
        <v>42</v>
      </c>
      <c r="B46" s="20" t="s">
        <v>225</v>
      </c>
      <c r="C46" s="157" t="s">
        <v>226</v>
      </c>
      <c r="D46" s="21">
        <v>7</v>
      </c>
      <c r="E46" s="17">
        <v>0</v>
      </c>
      <c r="F46" s="17">
        <v>10</v>
      </c>
      <c r="G46" s="17">
        <v>20</v>
      </c>
      <c r="H46" s="30">
        <f t="shared" si="6"/>
        <v>5.8000000000000007</v>
      </c>
      <c r="I46" s="109">
        <f t="shared" si="3"/>
        <v>0</v>
      </c>
      <c r="J46" s="18">
        <v>12</v>
      </c>
      <c r="K46" s="18"/>
      <c r="L46" s="18"/>
      <c r="M46" s="18"/>
      <c r="N46" s="18"/>
      <c r="O46" s="90"/>
      <c r="P46" s="109">
        <v>-1</v>
      </c>
      <c r="Q46" s="52"/>
      <c r="R46" s="18"/>
      <c r="S46" s="18"/>
      <c r="T46" s="18">
        <v>18</v>
      </c>
      <c r="U46" s="34">
        <v>12.2</v>
      </c>
      <c r="V46" s="30">
        <f t="shared" si="4"/>
        <v>6.9699999999999989</v>
      </c>
      <c r="W46" s="109">
        <f t="shared" si="1"/>
        <v>0</v>
      </c>
      <c r="X46" s="167" t="s">
        <v>578</v>
      </c>
      <c r="Y46" s="59">
        <v>8</v>
      </c>
    </row>
    <row r="47" spans="1:25" ht="17" customHeight="1">
      <c r="A47" s="19">
        <v>43</v>
      </c>
      <c r="B47" s="20" t="s">
        <v>227</v>
      </c>
      <c r="C47" s="157" t="s">
        <v>228</v>
      </c>
      <c r="D47" s="21">
        <v>11</v>
      </c>
      <c r="E47" s="17">
        <v>16</v>
      </c>
      <c r="F47" s="17">
        <v>20</v>
      </c>
      <c r="G47" s="17">
        <v>20</v>
      </c>
      <c r="H47" s="30">
        <f t="shared" si="6"/>
        <v>15</v>
      </c>
      <c r="I47" s="109">
        <f t="shared" si="3"/>
        <v>1</v>
      </c>
      <c r="J47" s="18">
        <v>16</v>
      </c>
      <c r="K47" s="18">
        <v>18</v>
      </c>
      <c r="L47" s="18">
        <v>18</v>
      </c>
      <c r="M47" s="18">
        <v>18</v>
      </c>
      <c r="N47" s="18">
        <v>11</v>
      </c>
      <c r="O47" s="90">
        <f t="shared" si="5"/>
        <v>14.899999999999999</v>
      </c>
      <c r="P47" s="109">
        <f t="shared" si="0"/>
        <v>1</v>
      </c>
      <c r="Q47" s="127" t="s">
        <v>444</v>
      </c>
      <c r="R47" s="18">
        <v>15</v>
      </c>
      <c r="S47" s="18">
        <v>16.100000000000001</v>
      </c>
      <c r="T47" s="18">
        <v>18</v>
      </c>
      <c r="U47" s="34">
        <v>12.5</v>
      </c>
      <c r="V47" s="30">
        <f t="shared" si="4"/>
        <v>14.739999999999998</v>
      </c>
      <c r="W47" s="109">
        <f t="shared" si="1"/>
        <v>1</v>
      </c>
      <c r="X47" s="154"/>
      <c r="Y47" s="59">
        <v>15</v>
      </c>
    </row>
    <row r="48" spans="1:25" ht="17" customHeight="1">
      <c r="A48" s="19">
        <v>44</v>
      </c>
      <c r="B48" s="20" t="s">
        <v>229</v>
      </c>
      <c r="C48" s="157" t="s">
        <v>230</v>
      </c>
      <c r="D48" s="21">
        <v>6</v>
      </c>
      <c r="E48" s="17">
        <f>4+7</f>
        <v>11</v>
      </c>
      <c r="F48" s="17">
        <v>17</v>
      </c>
      <c r="G48" s="17">
        <v>20</v>
      </c>
      <c r="H48" s="30">
        <f t="shared" si="6"/>
        <v>10.65</v>
      </c>
      <c r="I48" s="109">
        <f t="shared" si="3"/>
        <v>0</v>
      </c>
      <c r="J48" s="18">
        <v>14</v>
      </c>
      <c r="K48" s="18">
        <v>6</v>
      </c>
      <c r="L48" s="18"/>
      <c r="M48" s="18">
        <v>18</v>
      </c>
      <c r="N48" s="18">
        <v>14</v>
      </c>
      <c r="O48" s="90">
        <f t="shared" si="5"/>
        <v>11.3</v>
      </c>
      <c r="P48" s="109">
        <f t="shared" si="0"/>
        <v>0</v>
      </c>
      <c r="Q48" s="127" t="s">
        <v>442</v>
      </c>
      <c r="R48" s="138">
        <v>13</v>
      </c>
      <c r="S48" s="18"/>
      <c r="T48" s="18">
        <v>18</v>
      </c>
      <c r="U48" s="34">
        <v>10.199999999999999</v>
      </c>
      <c r="V48" s="30">
        <f t="shared" si="4"/>
        <v>10.82</v>
      </c>
      <c r="W48" s="109">
        <f t="shared" si="1"/>
        <v>0</v>
      </c>
      <c r="X48" s="154" t="str">
        <f t="shared" si="7"/>
        <v>SI</v>
      </c>
      <c r="Y48" s="59">
        <v>12</v>
      </c>
    </row>
    <row r="49" spans="1:25" ht="17" customHeight="1">
      <c r="A49" s="19">
        <v>45</v>
      </c>
      <c r="B49" s="20" t="s">
        <v>231</v>
      </c>
      <c r="C49" s="157" t="s">
        <v>232</v>
      </c>
      <c r="D49" s="21">
        <v>9</v>
      </c>
      <c r="E49" s="17">
        <v>10</v>
      </c>
      <c r="F49" s="17">
        <v>20</v>
      </c>
      <c r="G49" s="17">
        <v>20</v>
      </c>
      <c r="H49" s="30">
        <f t="shared" si="6"/>
        <v>12.1</v>
      </c>
      <c r="I49" s="109">
        <f t="shared" si="3"/>
        <v>1</v>
      </c>
      <c r="J49" s="18">
        <v>0</v>
      </c>
      <c r="K49" s="18">
        <v>14</v>
      </c>
      <c r="L49" s="18">
        <v>14</v>
      </c>
      <c r="M49" s="18">
        <v>12</v>
      </c>
      <c r="N49" s="18">
        <v>7</v>
      </c>
      <c r="O49" s="90">
        <f t="shared" si="5"/>
        <v>8.7999999999999989</v>
      </c>
      <c r="P49" s="109">
        <f t="shared" si="0"/>
        <v>0</v>
      </c>
      <c r="Q49" s="128" t="s">
        <v>451</v>
      </c>
      <c r="R49" s="18">
        <v>14</v>
      </c>
      <c r="S49" s="18"/>
      <c r="T49" s="18">
        <v>18</v>
      </c>
      <c r="U49" s="34">
        <v>8.8000000000000007</v>
      </c>
      <c r="V49" s="30">
        <f t="shared" si="4"/>
        <v>10.68</v>
      </c>
      <c r="W49" s="109">
        <f t="shared" si="1"/>
        <v>0</v>
      </c>
      <c r="X49" s="154" t="str">
        <f t="shared" si="7"/>
        <v>SI</v>
      </c>
      <c r="Y49" s="59">
        <v>12</v>
      </c>
    </row>
    <row r="50" spans="1:25" ht="17" customHeight="1">
      <c r="A50" s="19">
        <v>46</v>
      </c>
      <c r="B50" s="20" t="s">
        <v>233</v>
      </c>
      <c r="C50" s="157" t="s">
        <v>234</v>
      </c>
      <c r="D50" s="21">
        <v>9</v>
      </c>
      <c r="E50" s="17">
        <v>11</v>
      </c>
      <c r="F50" s="17">
        <v>20</v>
      </c>
      <c r="G50" s="17">
        <v>20</v>
      </c>
      <c r="H50" s="30">
        <f t="shared" si="6"/>
        <v>12.45</v>
      </c>
      <c r="I50" s="109">
        <f t="shared" si="3"/>
        <v>1</v>
      </c>
      <c r="J50" s="18">
        <v>8</v>
      </c>
      <c r="K50" s="18">
        <v>20</v>
      </c>
      <c r="L50" s="18">
        <v>18</v>
      </c>
      <c r="M50" s="72">
        <v>20</v>
      </c>
      <c r="N50" s="72">
        <v>13</v>
      </c>
      <c r="O50" s="90">
        <f t="shared" si="5"/>
        <v>15.099999999999998</v>
      </c>
      <c r="P50" s="109">
        <f t="shared" si="0"/>
        <v>1</v>
      </c>
      <c r="Q50" s="127" t="s">
        <v>449</v>
      </c>
      <c r="R50" s="18">
        <v>14</v>
      </c>
      <c r="S50" s="18">
        <v>12.3</v>
      </c>
      <c r="T50" s="18">
        <v>18</v>
      </c>
      <c r="U50" s="34">
        <v>18</v>
      </c>
      <c r="V50" s="30">
        <f t="shared" si="4"/>
        <v>15.745000000000001</v>
      </c>
      <c r="W50" s="109">
        <f t="shared" si="1"/>
        <v>1</v>
      </c>
      <c r="X50" s="154"/>
      <c r="Y50" s="59">
        <v>15</v>
      </c>
    </row>
    <row r="51" spans="1:25" ht="17" customHeight="1">
      <c r="A51" s="19">
        <v>47</v>
      </c>
      <c r="B51" s="20" t="s">
        <v>235</v>
      </c>
      <c r="C51" s="157" t="s">
        <v>236</v>
      </c>
      <c r="D51" s="21">
        <v>14</v>
      </c>
      <c r="E51" s="17">
        <v>16</v>
      </c>
      <c r="F51" s="17">
        <v>20</v>
      </c>
      <c r="G51" s="17">
        <v>20</v>
      </c>
      <c r="H51" s="30">
        <f t="shared" si="6"/>
        <v>16.2</v>
      </c>
      <c r="I51" s="109">
        <f t="shared" si="3"/>
        <v>1</v>
      </c>
      <c r="J51" s="18">
        <v>16</v>
      </c>
      <c r="K51" s="18">
        <v>10</v>
      </c>
      <c r="L51" s="18">
        <v>18</v>
      </c>
      <c r="M51" s="18">
        <v>18</v>
      </c>
      <c r="N51" s="18">
        <v>16</v>
      </c>
      <c r="O51" s="90">
        <f>+N51*0.4+M51*0.15+L51*0.15+K51*0.15+J51*0.15+1</f>
        <v>16.7</v>
      </c>
      <c r="P51" s="109">
        <f t="shared" si="0"/>
        <v>1</v>
      </c>
      <c r="Q51" s="127" t="s">
        <v>448</v>
      </c>
      <c r="R51" s="18">
        <v>16</v>
      </c>
      <c r="S51" s="18">
        <v>18</v>
      </c>
      <c r="T51" s="18">
        <v>18</v>
      </c>
      <c r="U51" s="34">
        <v>19</v>
      </c>
      <c r="V51" s="30">
        <f t="shared" si="4"/>
        <v>17.649999999999999</v>
      </c>
      <c r="W51" s="109">
        <f t="shared" si="1"/>
        <v>1</v>
      </c>
      <c r="X51" s="154"/>
      <c r="Y51" s="59">
        <v>17</v>
      </c>
    </row>
    <row r="52" spans="1:25" ht="17" customHeight="1">
      <c r="A52" s="19">
        <v>48</v>
      </c>
      <c r="B52" s="20" t="s">
        <v>237</v>
      </c>
      <c r="C52" s="157" t="s">
        <v>238</v>
      </c>
      <c r="D52" s="21">
        <v>18</v>
      </c>
      <c r="E52" s="17">
        <v>19</v>
      </c>
      <c r="F52" s="17">
        <v>20</v>
      </c>
      <c r="G52" s="17">
        <v>20</v>
      </c>
      <c r="H52" s="30">
        <f t="shared" si="6"/>
        <v>18.850000000000001</v>
      </c>
      <c r="I52" s="109">
        <f t="shared" si="3"/>
        <v>1</v>
      </c>
      <c r="J52" s="18">
        <v>14</v>
      </c>
      <c r="K52" s="18">
        <v>16</v>
      </c>
      <c r="L52" s="18">
        <v>18</v>
      </c>
      <c r="M52" s="18">
        <v>20</v>
      </c>
      <c r="N52" s="18">
        <v>18</v>
      </c>
      <c r="O52" s="90">
        <f t="shared" si="5"/>
        <v>17.399999999999999</v>
      </c>
      <c r="P52" s="109">
        <f t="shared" si="0"/>
        <v>1</v>
      </c>
      <c r="Q52" s="127" t="s">
        <v>445</v>
      </c>
      <c r="R52" s="18">
        <v>17</v>
      </c>
      <c r="S52" s="18">
        <v>18</v>
      </c>
      <c r="T52" s="18">
        <v>18</v>
      </c>
      <c r="U52" s="34">
        <v>18.7</v>
      </c>
      <c r="V52" s="30">
        <f t="shared" si="4"/>
        <v>17.894999999999996</v>
      </c>
      <c r="W52" s="109">
        <f t="shared" si="1"/>
        <v>1</v>
      </c>
      <c r="X52" s="154"/>
      <c r="Y52" s="59">
        <v>18</v>
      </c>
    </row>
    <row r="53" spans="1:25" ht="17" customHeight="1">
      <c r="A53" s="19">
        <v>49</v>
      </c>
      <c r="B53" s="20" t="s">
        <v>239</v>
      </c>
      <c r="C53" s="157" t="s">
        <v>240</v>
      </c>
      <c r="D53" s="21">
        <v>7</v>
      </c>
      <c r="E53" s="17">
        <v>0</v>
      </c>
      <c r="F53" s="17">
        <v>10</v>
      </c>
      <c r="G53" s="17">
        <v>0</v>
      </c>
      <c r="H53" s="30">
        <f t="shared" si="6"/>
        <v>4.8000000000000007</v>
      </c>
      <c r="I53" s="109">
        <f t="shared" si="3"/>
        <v>0</v>
      </c>
      <c r="J53" s="18"/>
      <c r="K53" s="18"/>
      <c r="L53" s="18"/>
      <c r="M53" s="18"/>
      <c r="N53" s="18"/>
      <c r="O53" s="90"/>
      <c r="P53" s="109">
        <v>-1</v>
      </c>
      <c r="Q53" s="127" t="s">
        <v>449</v>
      </c>
      <c r="R53" s="18">
        <v>0</v>
      </c>
      <c r="S53" s="18"/>
      <c r="T53" s="72"/>
      <c r="V53" s="30"/>
      <c r="W53" s="109">
        <v>-1</v>
      </c>
      <c r="X53" s="154"/>
      <c r="Y53" s="59">
        <v>2</v>
      </c>
    </row>
    <row r="54" spans="1:25" ht="17" customHeight="1">
      <c r="A54" s="19">
        <v>50</v>
      </c>
      <c r="B54" s="20" t="s">
        <v>241</v>
      </c>
      <c r="C54" s="157" t="s">
        <v>242</v>
      </c>
      <c r="D54" s="21">
        <v>9</v>
      </c>
      <c r="E54" s="17">
        <v>14</v>
      </c>
      <c r="F54" s="17">
        <v>20</v>
      </c>
      <c r="G54" s="17">
        <v>20</v>
      </c>
      <c r="H54" s="30">
        <f t="shared" si="6"/>
        <v>13.5</v>
      </c>
      <c r="I54" s="109">
        <f t="shared" si="3"/>
        <v>1</v>
      </c>
      <c r="J54" s="18">
        <v>18</v>
      </c>
      <c r="K54" s="18">
        <v>16</v>
      </c>
      <c r="L54" s="18">
        <v>16</v>
      </c>
      <c r="M54" s="18">
        <v>14</v>
      </c>
      <c r="N54" s="18">
        <v>10</v>
      </c>
      <c r="O54" s="90">
        <f t="shared" si="5"/>
        <v>13.6</v>
      </c>
      <c r="P54" s="109">
        <f t="shared" si="0"/>
        <v>1</v>
      </c>
      <c r="Q54" s="127" t="s">
        <v>443</v>
      </c>
      <c r="R54" s="18">
        <v>16</v>
      </c>
      <c r="S54" s="18">
        <v>14.2</v>
      </c>
      <c r="T54" s="18">
        <v>18</v>
      </c>
      <c r="U54" s="34">
        <v>13.8</v>
      </c>
      <c r="V54" s="30">
        <f t="shared" si="4"/>
        <v>15.26</v>
      </c>
      <c r="W54" s="109">
        <f t="shared" si="1"/>
        <v>1</v>
      </c>
      <c r="X54" s="154"/>
      <c r="Y54" s="59">
        <v>15</v>
      </c>
    </row>
    <row r="55" spans="1:25">
      <c r="A55" s="17"/>
      <c r="B55" s="17"/>
      <c r="C55" s="17"/>
      <c r="D55" s="17"/>
      <c r="E55" s="17"/>
      <c r="F55" s="17"/>
      <c r="G55" s="17"/>
      <c r="H55" s="30"/>
      <c r="I55" s="30"/>
      <c r="J55" s="18"/>
      <c r="K55" s="18"/>
      <c r="L55" s="18"/>
      <c r="M55" s="18"/>
      <c r="N55" s="18"/>
      <c r="O55" s="90"/>
      <c r="P55" s="107"/>
      <c r="R55" s="59"/>
      <c r="S55" s="59"/>
      <c r="T55" s="59"/>
      <c r="U55" s="59"/>
      <c r="V55" s="30">
        <f t="shared" si="4"/>
        <v>0</v>
      </c>
      <c r="W55" s="61"/>
      <c r="X55" s="155"/>
      <c r="Y55" s="59"/>
    </row>
    <row r="57" spans="1:25">
      <c r="C57" s="35" t="s">
        <v>427</v>
      </c>
      <c r="D57" s="61">
        <f>AVERAGE(D6:D54)</f>
        <v>12.020408163265307</v>
      </c>
      <c r="E57" s="35" t="s">
        <v>437</v>
      </c>
      <c r="H57" s="61">
        <f>AVERAGE(H6:H54)</f>
        <v>13.358163265306121</v>
      </c>
      <c r="I57" s="31">
        <f>COUNTIF(I4:I54,1)</f>
        <v>40</v>
      </c>
      <c r="J57" s="70">
        <f>+I57/(I57+I58+I59)</f>
        <v>0.78431372549019607</v>
      </c>
      <c r="N57" s="61">
        <f>AVERAGE(N4:N54)</f>
        <v>12.532608695652174</v>
      </c>
      <c r="O57" s="61">
        <f>AVERAGE(O6:O54)</f>
        <v>12.596808510638297</v>
      </c>
      <c r="P57" s="31">
        <f>COUNTIF(P5:P54,1)</f>
        <v>32</v>
      </c>
      <c r="Q57" s="70">
        <f>+P57/(P57+P58+P59)</f>
        <v>0.62745098039215685</v>
      </c>
      <c r="U57" s="61">
        <f>AVERAGE(U4:U54)</f>
        <v>13.279166666666669</v>
      </c>
      <c r="V57" s="61">
        <f>AVERAGE(V4:V54)</f>
        <v>13.716249999999997</v>
      </c>
      <c r="W57" s="31">
        <f>COUNTIF(W4:W54,1)</f>
        <v>37</v>
      </c>
      <c r="X57" s="70">
        <f>+W57/(W57+W58+W59)</f>
        <v>0.72549019607843135</v>
      </c>
      <c r="Y57" s="61">
        <f>AVERAGE(Y4:Y54)</f>
        <v>13.72</v>
      </c>
    </row>
    <row r="58" spans="1:25">
      <c r="C58" s="60" t="s">
        <v>433</v>
      </c>
      <c r="D58" s="61">
        <f>MAX(D5:D54)</f>
        <v>18</v>
      </c>
      <c r="E58" s="35" t="s">
        <v>438</v>
      </c>
      <c r="H58" s="61">
        <f>MAX(H5:H54)</f>
        <v>18.850000000000001</v>
      </c>
      <c r="I58" s="31">
        <f>COUNTIF(I4:I54,0)</f>
        <v>9</v>
      </c>
      <c r="J58" s="70">
        <f>+I58/(I58+I59+I57)</f>
        <v>0.17647058823529413</v>
      </c>
      <c r="N58" s="61">
        <f>MAX(N4:N54)</f>
        <v>19</v>
      </c>
      <c r="O58" s="61">
        <f>MAX(O5:O54)</f>
        <v>18.399999999999999</v>
      </c>
      <c r="P58" s="31">
        <f>COUNTIF(P5:P54,0)</f>
        <v>14</v>
      </c>
      <c r="Q58" s="70">
        <f>+P58/(P58+P59+P57)</f>
        <v>0.27450980392156865</v>
      </c>
      <c r="U58" s="61">
        <f>MAX(U4:U54)</f>
        <v>20</v>
      </c>
      <c r="V58" s="61">
        <f>MAX(V4:V54)</f>
        <v>17.894999999999996</v>
      </c>
      <c r="W58" s="31">
        <f>COUNTIF(W5:W54,0)</f>
        <v>11</v>
      </c>
      <c r="X58" s="70">
        <f>+W58/(W58+W59+W57)</f>
        <v>0.21568627450980393</v>
      </c>
      <c r="Y58" s="61">
        <f>MAX(Y4:Y54)</f>
        <v>19</v>
      </c>
    </row>
    <row r="59" spans="1:25">
      <c r="C59" s="60" t="s">
        <v>434</v>
      </c>
      <c r="D59" s="62">
        <f>MIN(D6:D54)</f>
        <v>6</v>
      </c>
      <c r="E59" s="35" t="s">
        <v>439</v>
      </c>
      <c r="H59" s="62">
        <f>MIN(H6:H54)</f>
        <v>4.8000000000000007</v>
      </c>
      <c r="I59" s="31">
        <v>2</v>
      </c>
      <c r="J59" s="70">
        <f>+I59/(I59+I58+I57)</f>
        <v>3.9215686274509803E-2</v>
      </c>
      <c r="N59" s="62">
        <f>MIN(N4:N54)</f>
        <v>3</v>
      </c>
      <c r="O59" s="62">
        <f>MIN(O5:O54)</f>
        <v>1.2000000000000002</v>
      </c>
      <c r="P59" s="31">
        <v>5</v>
      </c>
      <c r="Q59" s="70">
        <f>+P59/(P59+P58+P57)</f>
        <v>9.8039215686274508E-2</v>
      </c>
      <c r="U59" s="62">
        <f>MIN(U4:U54)</f>
        <v>0</v>
      </c>
      <c r="V59" s="62">
        <f>MIN(V5:V54)</f>
        <v>4.43</v>
      </c>
      <c r="W59" s="31">
        <v>3</v>
      </c>
      <c r="X59" s="70">
        <f>+W59/(W59+W58+W57)</f>
        <v>5.8823529411764705E-2</v>
      </c>
      <c r="Y59" s="62">
        <f>MIN(Y4:Y54)</f>
        <v>2</v>
      </c>
    </row>
    <row r="61" spans="1:25">
      <c r="R61">
        <v>11.1</v>
      </c>
      <c r="S61" t="s">
        <v>545</v>
      </c>
      <c r="V61" s="31">
        <v>15</v>
      </c>
      <c r="W61" s="31">
        <v>13</v>
      </c>
    </row>
    <row r="62" spans="1:25">
      <c r="R62">
        <v>8.6</v>
      </c>
      <c r="S62" t="s">
        <v>546</v>
      </c>
      <c r="V62" s="31">
        <v>14</v>
      </c>
      <c r="W62" s="158" t="s">
        <v>557</v>
      </c>
    </row>
    <row r="63" spans="1:25">
      <c r="R63">
        <v>11.2</v>
      </c>
      <c r="S63" t="s">
        <v>547</v>
      </c>
      <c r="V63" s="31">
        <v>15</v>
      </c>
      <c r="W63" s="31">
        <v>13</v>
      </c>
    </row>
    <row r="64" spans="1:25">
      <c r="R64">
        <v>11.3</v>
      </c>
      <c r="S64" t="s">
        <v>548</v>
      </c>
      <c r="V64" s="31">
        <v>16</v>
      </c>
      <c r="W64" s="158" t="s">
        <v>557</v>
      </c>
    </row>
    <row r="65" spans="18:23">
      <c r="R65">
        <v>11.4</v>
      </c>
      <c r="S65" t="s">
        <v>549</v>
      </c>
      <c r="V65" s="31">
        <v>15</v>
      </c>
      <c r="W65" s="158" t="s">
        <v>557</v>
      </c>
    </row>
    <row r="66" spans="18:23">
      <c r="R66">
        <v>11.5</v>
      </c>
      <c r="S66" t="s">
        <v>550</v>
      </c>
      <c r="V66" s="31">
        <v>14</v>
      </c>
      <c r="W66" s="158" t="s">
        <v>557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DC40B-AF42-CC48-AB92-C3C0267BC2A4}">
  <dimension ref="A1:BK29"/>
  <sheetViews>
    <sheetView topLeftCell="A8" zoomScale="120" zoomScaleNormal="120" workbookViewId="0">
      <selection activeCell="AE7" sqref="AE7"/>
    </sheetView>
  </sheetViews>
  <sheetFormatPr baseColWidth="10" defaultRowHeight="15"/>
  <cols>
    <col min="1" max="1" width="4.1640625" customWidth="1"/>
    <col min="2" max="2" width="9.33203125" customWidth="1"/>
    <col min="3" max="3" width="42" customWidth="1"/>
    <col min="4" max="4" width="5.1640625" customWidth="1"/>
    <col min="5" max="5" width="5" customWidth="1"/>
    <col min="6" max="6" width="5.1640625" customWidth="1"/>
    <col min="7" max="7" width="4.1640625" bestFit="1" customWidth="1"/>
    <col min="8" max="8" width="4.6640625" bestFit="1" customWidth="1"/>
    <col min="9" max="9" width="5.6640625" style="31" bestFit="1" customWidth="1"/>
    <col min="10" max="10" width="4.33203125" style="31" customWidth="1"/>
    <col min="11" max="11" width="6" style="101" bestFit="1" customWidth="1"/>
    <col min="12" max="12" width="5" style="101" bestFit="1" customWidth="1"/>
    <col min="13" max="13" width="6.1640625" customWidth="1"/>
    <col min="14" max="15" width="2.33203125" customWidth="1"/>
    <col min="16" max="16" width="3.5" customWidth="1"/>
    <col min="17" max="17" width="5.83203125" customWidth="1"/>
    <col min="18" max="18" width="5.33203125" customWidth="1"/>
    <col min="19" max="19" width="5.6640625" bestFit="1" customWidth="1"/>
    <col min="20" max="20" width="6" style="31" bestFit="1" customWidth="1"/>
    <col min="21" max="21" width="4.5" style="31" customWidth="1"/>
    <col min="22" max="22" width="6.33203125" customWidth="1"/>
    <col min="23" max="23" width="9" bestFit="1" customWidth="1"/>
    <col min="24" max="24" width="4.6640625" bestFit="1" customWidth="1"/>
    <col min="25" max="25" width="4.83203125" customWidth="1"/>
    <col min="26" max="26" width="4.6640625" bestFit="1" customWidth="1"/>
    <col min="27" max="27" width="5.6640625" bestFit="1" customWidth="1"/>
    <col min="28" max="28" width="6" customWidth="1"/>
    <col min="29" max="29" width="7.6640625" style="31" customWidth="1"/>
    <col min="30" max="30" width="4.83203125" customWidth="1"/>
    <col min="31" max="31" width="6" customWidth="1"/>
  </cols>
  <sheetData>
    <row r="1" spans="1:63" ht="24" customHeight="1" thickTop="1">
      <c r="A1" s="171" t="s">
        <v>243</v>
      </c>
      <c r="B1" s="171"/>
      <c r="C1" s="171"/>
      <c r="D1" s="8" t="s">
        <v>47</v>
      </c>
      <c r="E1" s="58" t="s">
        <v>46</v>
      </c>
      <c r="F1" s="12"/>
      <c r="G1" s="12"/>
      <c r="H1" s="12"/>
    </row>
    <row r="2" spans="1:63">
      <c r="A2" s="13"/>
      <c r="B2" s="13"/>
      <c r="C2" s="8"/>
      <c r="D2" s="8"/>
      <c r="E2" s="8"/>
      <c r="F2" s="14"/>
      <c r="G2" s="14"/>
      <c r="H2" s="14"/>
      <c r="I2" s="44"/>
      <c r="J2" s="27" t="s">
        <v>436</v>
      </c>
      <c r="K2" s="63">
        <v>10</v>
      </c>
      <c r="L2" s="63">
        <v>10</v>
      </c>
      <c r="M2" s="14"/>
      <c r="N2" s="14"/>
      <c r="O2" s="14"/>
      <c r="P2" s="14"/>
      <c r="Q2" s="14">
        <v>30</v>
      </c>
      <c r="R2" s="14">
        <v>40</v>
      </c>
      <c r="S2" s="14">
        <v>10</v>
      </c>
      <c r="T2" s="44"/>
      <c r="U2" s="27" t="s">
        <v>436</v>
      </c>
      <c r="V2" s="14"/>
      <c r="W2" s="14">
        <v>0.1</v>
      </c>
      <c r="X2" s="14">
        <v>0.1</v>
      </c>
      <c r="Y2" s="14">
        <v>0.2</v>
      </c>
      <c r="Z2" s="14">
        <v>0.25</v>
      </c>
      <c r="AA2" s="14">
        <v>0.25</v>
      </c>
      <c r="AB2" s="14">
        <v>0.1</v>
      </c>
      <c r="AC2" s="44"/>
      <c r="AD2" s="27" t="s">
        <v>436</v>
      </c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</row>
    <row r="3" spans="1:63" s="4" customFormat="1" ht="26">
      <c r="A3" s="91" t="s">
        <v>0</v>
      </c>
      <c r="B3" s="92" t="s">
        <v>1</v>
      </c>
      <c r="C3" s="93" t="s">
        <v>24</v>
      </c>
      <c r="D3" s="94" t="s">
        <v>423</v>
      </c>
      <c r="E3" s="94" t="s">
        <v>424</v>
      </c>
      <c r="F3" s="94" t="s">
        <v>425</v>
      </c>
      <c r="G3" s="94" t="s">
        <v>426</v>
      </c>
      <c r="H3" s="94" t="s">
        <v>246</v>
      </c>
      <c r="I3" s="95" t="s">
        <v>427</v>
      </c>
      <c r="J3" s="110" t="s">
        <v>435</v>
      </c>
      <c r="K3" s="102" t="s">
        <v>484</v>
      </c>
      <c r="L3" s="102" t="s">
        <v>485</v>
      </c>
      <c r="M3" s="94" t="s">
        <v>417</v>
      </c>
      <c r="N3" s="97"/>
      <c r="O3" s="96" t="s">
        <v>462</v>
      </c>
      <c r="P3" s="113" t="s">
        <v>523</v>
      </c>
      <c r="Q3" s="100" t="s">
        <v>492</v>
      </c>
      <c r="R3" s="96" t="s">
        <v>491</v>
      </c>
      <c r="S3" s="67" t="s">
        <v>246</v>
      </c>
      <c r="T3" s="47" t="s">
        <v>427</v>
      </c>
      <c r="U3" s="110" t="s">
        <v>435</v>
      </c>
      <c r="V3" s="96" t="s">
        <v>532</v>
      </c>
      <c r="W3" s="67" t="s">
        <v>536</v>
      </c>
      <c r="X3" s="67" t="s">
        <v>538</v>
      </c>
      <c r="Y3" s="67" t="s">
        <v>539</v>
      </c>
      <c r="Z3" s="67" t="s">
        <v>540</v>
      </c>
      <c r="AA3" s="67" t="s">
        <v>542</v>
      </c>
      <c r="AB3" s="67" t="s">
        <v>246</v>
      </c>
      <c r="AC3" s="47" t="s">
        <v>427</v>
      </c>
      <c r="AD3" s="110" t="s">
        <v>435</v>
      </c>
      <c r="AE3" s="97"/>
      <c r="AF3" s="166" t="s">
        <v>565</v>
      </c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</row>
    <row r="4" spans="1:63" s="4" customFormat="1" ht="18" customHeight="1" thickBot="1">
      <c r="A4" s="99">
        <v>1</v>
      </c>
      <c r="B4" s="92"/>
      <c r="C4" s="146" t="s">
        <v>428</v>
      </c>
      <c r="D4" s="129">
        <v>15</v>
      </c>
      <c r="E4" s="129">
        <v>19</v>
      </c>
      <c r="F4" s="129">
        <v>15</v>
      </c>
      <c r="G4" s="129">
        <v>13</v>
      </c>
      <c r="H4" s="129">
        <v>8</v>
      </c>
      <c r="I4" s="142">
        <f>SUM(D4:H4)/5</f>
        <v>14</v>
      </c>
      <c r="J4" s="148">
        <f t="shared" ref="J4:J24" si="0">IF(I4&gt;=11.4,1,0)</f>
        <v>1</v>
      </c>
      <c r="K4" s="103">
        <v>16</v>
      </c>
      <c r="L4" s="103">
        <v>14</v>
      </c>
      <c r="M4" s="72" t="s">
        <v>419</v>
      </c>
      <c r="N4" s="149"/>
      <c r="O4" s="150"/>
      <c r="P4" s="149"/>
      <c r="Q4" s="131">
        <v>20</v>
      </c>
      <c r="R4" s="131">
        <v>20</v>
      </c>
      <c r="S4" s="149">
        <v>10</v>
      </c>
      <c r="T4" s="143">
        <f>+S4*0.1+R4*0.4+Q4*0.3+L4*0.1+K4*0.1</f>
        <v>18</v>
      </c>
      <c r="U4" s="148">
        <f t="shared" ref="U4:U24" si="1">IF(T4&gt;=11.4,1,0)</f>
        <v>1</v>
      </c>
      <c r="V4" s="151" t="s">
        <v>567</v>
      </c>
      <c r="W4" s="131">
        <v>15</v>
      </c>
      <c r="X4" s="149">
        <v>18</v>
      </c>
      <c r="Y4" s="149">
        <v>20</v>
      </c>
      <c r="Z4" s="149">
        <v>18</v>
      </c>
      <c r="AA4" s="149">
        <v>19</v>
      </c>
      <c r="AB4" s="36">
        <v>13</v>
      </c>
      <c r="AC4" s="152">
        <f>+AB4*0.1+AA4*0.25+Z4*0.25+Y4*0.2+X4*0.1+W4*0.1</f>
        <v>17.850000000000001</v>
      </c>
      <c r="AD4" s="148">
        <f t="shared" ref="AD4:AD24" si="2">IF(AC4&gt;=11.4,1,0)</f>
        <v>1</v>
      </c>
      <c r="AE4" s="97"/>
      <c r="AF4" s="97">
        <f>+(AC4+T4+I4)/3</f>
        <v>16.616666666666667</v>
      </c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</row>
    <row r="5" spans="1:63" ht="17" customHeight="1" thickTop="1" thickBot="1">
      <c r="A5" s="99">
        <v>2</v>
      </c>
      <c r="B5" s="41" t="s">
        <v>145</v>
      </c>
      <c r="C5" s="147" t="s">
        <v>146</v>
      </c>
      <c r="D5" s="129"/>
      <c r="E5" s="129"/>
      <c r="F5" s="129"/>
      <c r="G5" s="129"/>
      <c r="H5" s="129">
        <v>8</v>
      </c>
      <c r="I5" s="142"/>
      <c r="J5" s="148">
        <v>-1</v>
      </c>
      <c r="K5" s="104"/>
      <c r="L5" s="104"/>
      <c r="M5" s="18"/>
      <c r="N5" s="18"/>
      <c r="O5" s="131"/>
      <c r="P5" s="131"/>
      <c r="Q5" s="131"/>
      <c r="R5" s="131"/>
      <c r="S5" s="18"/>
      <c r="T5" s="143"/>
      <c r="U5" s="148">
        <v>-1</v>
      </c>
      <c r="V5" s="18"/>
      <c r="W5" s="18"/>
      <c r="X5" s="18"/>
      <c r="Y5" s="18"/>
      <c r="Z5" s="18"/>
      <c r="AA5" s="18"/>
      <c r="AB5" s="36">
        <v>8</v>
      </c>
      <c r="AC5" s="30"/>
      <c r="AD5" s="148">
        <v>-1</v>
      </c>
      <c r="AE5" s="52"/>
      <c r="AF5" s="97">
        <f t="shared" ref="AF5:AF24" si="3">+(AC5+T5+I5)/3</f>
        <v>0</v>
      </c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</row>
    <row r="6" spans="1:63" ht="17" customHeight="1" thickTop="1" thickBot="1">
      <c r="A6" s="99">
        <v>3</v>
      </c>
      <c r="B6" s="41" t="s">
        <v>147</v>
      </c>
      <c r="C6" s="147" t="s">
        <v>148</v>
      </c>
      <c r="D6" s="129">
        <v>15</v>
      </c>
      <c r="E6" s="129">
        <v>19</v>
      </c>
      <c r="F6" s="129">
        <v>20</v>
      </c>
      <c r="G6" s="129">
        <v>17</v>
      </c>
      <c r="H6" s="129">
        <v>20</v>
      </c>
      <c r="I6" s="142">
        <f t="shared" ref="I6:I24" si="4">SUM(D6:H6)/5</f>
        <v>18.2</v>
      </c>
      <c r="J6" s="148">
        <f t="shared" si="0"/>
        <v>1</v>
      </c>
      <c r="K6" s="104">
        <v>18</v>
      </c>
      <c r="L6" s="104">
        <v>18</v>
      </c>
      <c r="M6" s="72" t="s">
        <v>420</v>
      </c>
      <c r="N6" s="72" t="s">
        <v>478</v>
      </c>
      <c r="O6" s="131" t="s">
        <v>457</v>
      </c>
      <c r="P6" s="131" t="s">
        <v>500</v>
      </c>
      <c r="Q6" s="131">
        <v>11</v>
      </c>
      <c r="R6" s="131">
        <v>15</v>
      </c>
      <c r="S6" s="18">
        <v>18</v>
      </c>
      <c r="T6" s="143">
        <f t="shared" ref="T6:T25" si="5">+S6*0.1+R6*0.4+Q6*0.3+L6*0.1+K6*0.1</f>
        <v>14.700000000000001</v>
      </c>
      <c r="U6" s="148">
        <f t="shared" si="1"/>
        <v>1</v>
      </c>
      <c r="V6" s="72" t="s">
        <v>530</v>
      </c>
      <c r="W6" s="18">
        <v>14</v>
      </c>
      <c r="X6" s="18">
        <v>19</v>
      </c>
      <c r="Y6" s="18">
        <v>15</v>
      </c>
      <c r="Z6" s="18">
        <v>16</v>
      </c>
      <c r="AA6" s="18">
        <v>17</v>
      </c>
      <c r="AB6" s="36">
        <v>18</v>
      </c>
      <c r="AC6" s="152">
        <f t="shared" ref="AC6:AC25" si="6">+AB6*0.1+AA6*0.25+Z6*0.25+Y6*0.2+X6*0.1+W6*0.1</f>
        <v>16.350000000000001</v>
      </c>
      <c r="AD6" s="148">
        <f t="shared" si="2"/>
        <v>1</v>
      </c>
      <c r="AE6" s="52"/>
      <c r="AF6" s="97">
        <f t="shared" si="3"/>
        <v>16.416666666666668</v>
      </c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</row>
    <row r="7" spans="1:63" ht="17" customHeight="1" thickTop="1" thickBot="1">
      <c r="A7" s="99">
        <v>4</v>
      </c>
      <c r="B7" s="41" t="s">
        <v>149</v>
      </c>
      <c r="C7" s="147" t="s">
        <v>150</v>
      </c>
      <c r="D7" s="98">
        <v>9</v>
      </c>
      <c r="E7" s="129">
        <v>9</v>
      </c>
      <c r="F7" s="98">
        <v>9</v>
      </c>
      <c r="G7" s="129">
        <v>10</v>
      </c>
      <c r="H7" s="129">
        <v>20</v>
      </c>
      <c r="I7" s="142">
        <f t="shared" si="4"/>
        <v>11.4</v>
      </c>
      <c r="J7" s="148">
        <f t="shared" si="0"/>
        <v>1</v>
      </c>
      <c r="K7" s="104">
        <v>12</v>
      </c>
      <c r="L7" s="104">
        <v>12</v>
      </c>
      <c r="M7" s="72" t="s">
        <v>418</v>
      </c>
      <c r="N7" s="72"/>
      <c r="O7" s="131"/>
      <c r="P7" s="131" t="s">
        <v>571</v>
      </c>
      <c r="Q7" s="131">
        <v>14</v>
      </c>
      <c r="R7" s="131">
        <v>12</v>
      </c>
      <c r="S7" s="18">
        <v>8</v>
      </c>
      <c r="T7" s="143">
        <f t="shared" si="5"/>
        <v>12.2</v>
      </c>
      <c r="U7" s="148">
        <f t="shared" si="1"/>
        <v>1</v>
      </c>
      <c r="V7" s="72" t="s">
        <v>534</v>
      </c>
      <c r="W7" s="18">
        <v>8</v>
      </c>
      <c r="X7" s="18">
        <v>16</v>
      </c>
      <c r="Y7" s="18">
        <v>10</v>
      </c>
      <c r="Z7" s="18">
        <v>14</v>
      </c>
      <c r="AA7" s="18">
        <v>16</v>
      </c>
      <c r="AB7" s="36">
        <v>8</v>
      </c>
      <c r="AC7" s="152">
        <f t="shared" si="6"/>
        <v>12.700000000000001</v>
      </c>
      <c r="AD7" s="148">
        <f t="shared" si="2"/>
        <v>1</v>
      </c>
      <c r="AE7" s="52"/>
      <c r="AF7" s="97">
        <f t="shared" si="3"/>
        <v>12.1</v>
      </c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</row>
    <row r="8" spans="1:63" ht="17" customHeight="1" thickTop="1" thickBot="1">
      <c r="A8" s="99">
        <v>5</v>
      </c>
      <c r="B8" s="41" t="s">
        <v>153</v>
      </c>
      <c r="C8" s="147" t="s">
        <v>154</v>
      </c>
      <c r="D8" s="129">
        <v>15</v>
      </c>
      <c r="E8" s="129">
        <v>11</v>
      </c>
      <c r="F8" s="129">
        <v>20</v>
      </c>
      <c r="G8" s="129">
        <v>13</v>
      </c>
      <c r="H8" s="129">
        <v>20</v>
      </c>
      <c r="I8" s="142">
        <f t="shared" si="4"/>
        <v>15.8</v>
      </c>
      <c r="J8" s="148">
        <f t="shared" si="0"/>
        <v>1</v>
      </c>
      <c r="K8" s="104">
        <v>18</v>
      </c>
      <c r="L8" s="104">
        <v>18</v>
      </c>
      <c r="M8" s="72" t="s">
        <v>419</v>
      </c>
      <c r="N8" s="72" t="s">
        <v>497</v>
      </c>
      <c r="O8" s="131" t="s">
        <v>458</v>
      </c>
      <c r="P8" s="131" t="s">
        <v>499</v>
      </c>
      <c r="Q8" s="131">
        <v>20</v>
      </c>
      <c r="R8" s="131">
        <v>20</v>
      </c>
      <c r="S8" s="18">
        <v>18</v>
      </c>
      <c r="T8" s="143">
        <f t="shared" si="5"/>
        <v>19.400000000000002</v>
      </c>
      <c r="U8" s="148">
        <f t="shared" si="1"/>
        <v>1</v>
      </c>
      <c r="V8" s="151" t="s">
        <v>567</v>
      </c>
      <c r="W8" s="18">
        <v>15</v>
      </c>
      <c r="X8" s="149">
        <v>18</v>
      </c>
      <c r="Y8" s="149">
        <v>20</v>
      </c>
      <c r="Z8" s="149">
        <v>18</v>
      </c>
      <c r="AA8" s="149">
        <v>19</v>
      </c>
      <c r="AB8" s="36">
        <v>18</v>
      </c>
      <c r="AC8" s="152">
        <f t="shared" si="6"/>
        <v>18.350000000000001</v>
      </c>
      <c r="AD8" s="148">
        <f t="shared" si="2"/>
        <v>1</v>
      </c>
      <c r="AE8" s="52"/>
      <c r="AF8" s="97">
        <f t="shared" si="3"/>
        <v>17.849999999999998</v>
      </c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</row>
    <row r="9" spans="1:63" ht="17" customHeight="1" thickTop="1" thickBot="1">
      <c r="A9" s="99">
        <v>6</v>
      </c>
      <c r="B9" s="41" t="s">
        <v>155</v>
      </c>
      <c r="C9" s="147" t="s">
        <v>156</v>
      </c>
      <c r="D9" s="129">
        <v>16</v>
      </c>
      <c r="E9" s="129">
        <v>17</v>
      </c>
      <c r="F9" s="129">
        <v>20</v>
      </c>
      <c r="G9" s="129">
        <v>18</v>
      </c>
      <c r="H9" s="129">
        <v>20</v>
      </c>
      <c r="I9" s="142">
        <f t="shared" si="4"/>
        <v>18.2</v>
      </c>
      <c r="J9" s="148">
        <f t="shared" si="0"/>
        <v>1</v>
      </c>
      <c r="K9" s="104">
        <v>18</v>
      </c>
      <c r="L9" s="104">
        <v>18</v>
      </c>
      <c r="M9" s="72" t="s">
        <v>420</v>
      </c>
      <c r="N9" s="18"/>
      <c r="O9" s="131"/>
      <c r="P9" s="131"/>
      <c r="Q9" s="131">
        <v>11</v>
      </c>
      <c r="R9" s="131">
        <v>15</v>
      </c>
      <c r="S9" s="18">
        <v>16</v>
      </c>
      <c r="T9" s="143">
        <f t="shared" si="5"/>
        <v>14.5</v>
      </c>
      <c r="U9" s="148">
        <f t="shared" si="1"/>
        <v>1</v>
      </c>
      <c r="V9" s="72" t="s">
        <v>530</v>
      </c>
      <c r="W9" s="18">
        <v>16</v>
      </c>
      <c r="X9" s="18">
        <v>19</v>
      </c>
      <c r="Y9" s="18">
        <v>15</v>
      </c>
      <c r="Z9" s="18">
        <v>16</v>
      </c>
      <c r="AA9" s="18">
        <v>17</v>
      </c>
      <c r="AB9" s="36">
        <v>18</v>
      </c>
      <c r="AC9" s="152">
        <f t="shared" si="6"/>
        <v>16.55</v>
      </c>
      <c r="AD9" s="148">
        <f t="shared" si="2"/>
        <v>1</v>
      </c>
      <c r="AE9" s="52"/>
      <c r="AF9" s="97">
        <f>+(AC9+T9+I9)/3</f>
        <v>16.416666666666668</v>
      </c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</row>
    <row r="10" spans="1:63" ht="17" customHeight="1" thickTop="1" thickBot="1">
      <c r="A10" s="99">
        <v>7</v>
      </c>
      <c r="B10" s="41" t="s">
        <v>157</v>
      </c>
      <c r="C10" s="147" t="s">
        <v>158</v>
      </c>
      <c r="D10" s="129">
        <v>14</v>
      </c>
      <c r="E10" s="129"/>
      <c r="F10" s="129">
        <v>20</v>
      </c>
      <c r="G10" s="129"/>
      <c r="H10" s="129">
        <v>17</v>
      </c>
      <c r="I10" s="142">
        <f t="shared" si="4"/>
        <v>10.199999999999999</v>
      </c>
      <c r="J10" s="148">
        <f t="shared" si="0"/>
        <v>0</v>
      </c>
      <c r="K10" s="104">
        <v>18</v>
      </c>
      <c r="L10" s="104">
        <v>16</v>
      </c>
      <c r="M10" s="72" t="s">
        <v>418</v>
      </c>
      <c r="N10" s="18"/>
      <c r="O10" s="131"/>
      <c r="P10" s="131"/>
      <c r="Q10" s="131">
        <v>14</v>
      </c>
      <c r="R10" s="131">
        <v>12</v>
      </c>
      <c r="S10" s="18">
        <v>16</v>
      </c>
      <c r="T10" s="143">
        <f t="shared" si="5"/>
        <v>14.000000000000002</v>
      </c>
      <c r="U10" s="148">
        <f t="shared" si="1"/>
        <v>1</v>
      </c>
      <c r="V10" s="72" t="s">
        <v>533</v>
      </c>
      <c r="W10" s="18">
        <v>14</v>
      </c>
      <c r="X10" s="18">
        <v>16</v>
      </c>
      <c r="Y10" s="18">
        <v>10</v>
      </c>
      <c r="Z10" s="18">
        <v>14</v>
      </c>
      <c r="AA10" s="18">
        <v>16</v>
      </c>
      <c r="AB10" s="36">
        <v>18</v>
      </c>
      <c r="AC10" s="152">
        <f t="shared" si="6"/>
        <v>14.3</v>
      </c>
      <c r="AD10" s="148">
        <f t="shared" si="2"/>
        <v>1</v>
      </c>
      <c r="AE10" s="52"/>
      <c r="AF10" s="97">
        <f t="shared" si="3"/>
        <v>12.833333333333334</v>
      </c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</row>
    <row r="11" spans="1:63" ht="17" customHeight="1" thickTop="1" thickBot="1">
      <c r="A11" s="99">
        <v>8</v>
      </c>
      <c r="B11" s="41" t="s">
        <v>161</v>
      </c>
      <c r="C11" s="147" t="s">
        <v>162</v>
      </c>
      <c r="D11" s="129">
        <v>19</v>
      </c>
      <c r="E11" s="129">
        <v>18</v>
      </c>
      <c r="F11" s="129">
        <v>20</v>
      </c>
      <c r="G11" s="129">
        <v>19</v>
      </c>
      <c r="H11" s="129">
        <v>20</v>
      </c>
      <c r="I11" s="142">
        <f t="shared" si="4"/>
        <v>19.2</v>
      </c>
      <c r="J11" s="148">
        <f t="shared" si="0"/>
        <v>1</v>
      </c>
      <c r="K11" s="104">
        <v>20</v>
      </c>
      <c r="L11" s="104">
        <v>20</v>
      </c>
      <c r="M11" s="72" t="s">
        <v>419</v>
      </c>
      <c r="N11" s="18"/>
      <c r="O11" s="131"/>
      <c r="P11" s="131"/>
      <c r="Q11" s="131">
        <v>20</v>
      </c>
      <c r="R11" s="131">
        <v>20</v>
      </c>
      <c r="S11" s="18">
        <v>18</v>
      </c>
      <c r="T11" s="143">
        <f t="shared" si="5"/>
        <v>19.8</v>
      </c>
      <c r="U11" s="148">
        <f t="shared" si="1"/>
        <v>1</v>
      </c>
      <c r="V11" s="151" t="s">
        <v>567</v>
      </c>
      <c r="W11" s="18">
        <v>17</v>
      </c>
      <c r="X11" s="149">
        <v>18</v>
      </c>
      <c r="Y11" s="149">
        <v>20</v>
      </c>
      <c r="Z11" s="149">
        <v>18</v>
      </c>
      <c r="AA11" s="149">
        <v>19</v>
      </c>
      <c r="AB11" s="36">
        <v>18</v>
      </c>
      <c r="AC11" s="152">
        <f t="shared" si="6"/>
        <v>18.55</v>
      </c>
      <c r="AD11" s="148">
        <f t="shared" si="2"/>
        <v>1</v>
      </c>
      <c r="AE11" s="52"/>
      <c r="AF11" s="97">
        <f t="shared" si="3"/>
        <v>19.183333333333334</v>
      </c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</row>
    <row r="12" spans="1:63" ht="17" customHeight="1" thickTop="1" thickBot="1">
      <c r="A12" s="99">
        <v>9</v>
      </c>
      <c r="B12" s="41" t="s">
        <v>169</v>
      </c>
      <c r="C12" s="147" t="s">
        <v>170</v>
      </c>
      <c r="D12" s="129">
        <v>14</v>
      </c>
      <c r="E12" s="129">
        <v>20</v>
      </c>
      <c r="F12" s="129">
        <v>20</v>
      </c>
      <c r="G12" s="129">
        <v>18</v>
      </c>
      <c r="H12" s="129">
        <v>20</v>
      </c>
      <c r="I12" s="142">
        <f t="shared" si="4"/>
        <v>18.399999999999999</v>
      </c>
      <c r="J12" s="148">
        <f t="shared" si="0"/>
        <v>1</v>
      </c>
      <c r="K12" s="104">
        <v>18</v>
      </c>
      <c r="L12" s="104">
        <v>18</v>
      </c>
      <c r="M12" s="72" t="s">
        <v>420</v>
      </c>
      <c r="N12" s="18"/>
      <c r="O12" s="131"/>
      <c r="P12" s="131"/>
      <c r="Q12" s="131">
        <v>11</v>
      </c>
      <c r="R12" s="131">
        <v>15</v>
      </c>
      <c r="S12" s="18">
        <v>18</v>
      </c>
      <c r="T12" s="143">
        <f t="shared" si="5"/>
        <v>14.700000000000001</v>
      </c>
      <c r="U12" s="148">
        <f t="shared" si="1"/>
        <v>1</v>
      </c>
      <c r="V12" s="72" t="s">
        <v>530</v>
      </c>
      <c r="W12" s="18">
        <v>16</v>
      </c>
      <c r="X12" s="18">
        <v>19</v>
      </c>
      <c r="Y12" s="18">
        <v>15</v>
      </c>
      <c r="Z12" s="18">
        <v>16</v>
      </c>
      <c r="AA12" s="18">
        <v>17</v>
      </c>
      <c r="AB12" s="36">
        <v>18</v>
      </c>
      <c r="AC12" s="152">
        <f t="shared" si="6"/>
        <v>16.55</v>
      </c>
      <c r="AD12" s="148">
        <f t="shared" si="2"/>
        <v>1</v>
      </c>
      <c r="AE12" s="52"/>
      <c r="AF12" s="97">
        <f t="shared" si="3"/>
        <v>16.55</v>
      </c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</row>
    <row r="13" spans="1:63" ht="17" customHeight="1" thickTop="1" thickBot="1">
      <c r="A13" s="99">
        <v>10</v>
      </c>
      <c r="B13" s="41" t="s">
        <v>183</v>
      </c>
      <c r="C13" s="147" t="s">
        <v>184</v>
      </c>
      <c r="D13" s="129"/>
      <c r="E13" s="129">
        <v>14</v>
      </c>
      <c r="F13" s="129">
        <v>20</v>
      </c>
      <c r="G13" s="129">
        <v>15</v>
      </c>
      <c r="H13" s="129">
        <v>20</v>
      </c>
      <c r="I13" s="142">
        <f t="shared" si="4"/>
        <v>13.8</v>
      </c>
      <c r="J13" s="148">
        <f t="shared" si="0"/>
        <v>1</v>
      </c>
      <c r="K13" s="104">
        <v>18</v>
      </c>
      <c r="L13" s="104">
        <v>18</v>
      </c>
      <c r="M13" s="72" t="s">
        <v>429</v>
      </c>
      <c r="N13" s="72" t="s">
        <v>463</v>
      </c>
      <c r="O13" s="131" t="s">
        <v>459</v>
      </c>
      <c r="P13" s="131" t="s">
        <v>498</v>
      </c>
      <c r="Q13" s="131">
        <v>16</v>
      </c>
      <c r="R13" s="131">
        <v>18</v>
      </c>
      <c r="S13" s="18">
        <v>18</v>
      </c>
      <c r="T13" s="143">
        <f t="shared" si="5"/>
        <v>17.400000000000002</v>
      </c>
      <c r="U13" s="148">
        <f t="shared" si="1"/>
        <v>1</v>
      </c>
      <c r="V13" s="72" t="s">
        <v>531</v>
      </c>
      <c r="W13" s="18">
        <v>20</v>
      </c>
      <c r="X13" s="18">
        <v>18</v>
      </c>
      <c r="Y13" s="18">
        <v>19</v>
      </c>
      <c r="Z13" s="18">
        <v>18</v>
      </c>
      <c r="AA13" s="18">
        <v>20</v>
      </c>
      <c r="AB13" s="36">
        <v>18</v>
      </c>
      <c r="AC13" s="152">
        <f t="shared" si="6"/>
        <v>18.900000000000002</v>
      </c>
      <c r="AD13" s="148">
        <f t="shared" si="2"/>
        <v>1</v>
      </c>
      <c r="AE13" s="52"/>
      <c r="AF13" s="97">
        <f t="shared" si="3"/>
        <v>16.700000000000003</v>
      </c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</row>
    <row r="14" spans="1:63" ht="17" customHeight="1" thickTop="1" thickBot="1">
      <c r="A14" s="99">
        <v>11</v>
      </c>
      <c r="B14" s="41" t="s">
        <v>185</v>
      </c>
      <c r="C14" s="147" t="s">
        <v>186</v>
      </c>
      <c r="D14" s="129"/>
      <c r="E14" s="129">
        <v>17</v>
      </c>
      <c r="F14" s="129">
        <v>20</v>
      </c>
      <c r="G14" s="129">
        <v>18</v>
      </c>
      <c r="H14" s="129">
        <v>20</v>
      </c>
      <c r="I14" s="142">
        <f t="shared" si="4"/>
        <v>15</v>
      </c>
      <c r="J14" s="148">
        <f t="shared" si="0"/>
        <v>1</v>
      </c>
      <c r="K14" s="104"/>
      <c r="L14" s="104">
        <v>18</v>
      </c>
      <c r="M14" s="72" t="s">
        <v>429</v>
      </c>
      <c r="N14" s="18"/>
      <c r="O14" s="131"/>
      <c r="P14" s="131"/>
      <c r="Q14" s="131">
        <v>16</v>
      </c>
      <c r="R14" s="131">
        <v>18</v>
      </c>
      <c r="S14" s="18">
        <v>16</v>
      </c>
      <c r="T14" s="143">
        <f t="shared" si="5"/>
        <v>15.400000000000002</v>
      </c>
      <c r="U14" s="148">
        <f t="shared" si="1"/>
        <v>1</v>
      </c>
      <c r="V14" s="72" t="s">
        <v>531</v>
      </c>
      <c r="W14" s="18">
        <v>20</v>
      </c>
      <c r="X14" s="18">
        <v>18</v>
      </c>
      <c r="Y14" s="18">
        <v>19</v>
      </c>
      <c r="Z14" s="18">
        <v>18</v>
      </c>
      <c r="AA14" s="18">
        <v>20</v>
      </c>
      <c r="AB14" s="36">
        <v>18</v>
      </c>
      <c r="AC14" s="152">
        <f t="shared" si="6"/>
        <v>18.900000000000002</v>
      </c>
      <c r="AD14" s="148">
        <f t="shared" si="2"/>
        <v>1</v>
      </c>
      <c r="AE14" s="52"/>
      <c r="AF14" s="97">
        <f t="shared" si="3"/>
        <v>16.433333333333334</v>
      </c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</row>
    <row r="15" spans="1:63" ht="17" customHeight="1" thickTop="1" thickBot="1">
      <c r="A15" s="99">
        <v>12</v>
      </c>
      <c r="B15" s="41" t="s">
        <v>187</v>
      </c>
      <c r="C15" s="147" t="s">
        <v>188</v>
      </c>
      <c r="D15" s="129">
        <v>15</v>
      </c>
      <c r="E15" s="129">
        <v>15</v>
      </c>
      <c r="F15" s="129">
        <v>20</v>
      </c>
      <c r="G15" s="129">
        <v>17</v>
      </c>
      <c r="H15" s="129">
        <v>20</v>
      </c>
      <c r="I15" s="142">
        <f t="shared" si="4"/>
        <v>17.399999999999999</v>
      </c>
      <c r="J15" s="148">
        <f t="shared" si="0"/>
        <v>1</v>
      </c>
      <c r="K15" s="104">
        <v>18</v>
      </c>
      <c r="L15" s="104">
        <v>18</v>
      </c>
      <c r="M15" s="72" t="s">
        <v>420</v>
      </c>
      <c r="N15" s="18"/>
      <c r="O15" s="131"/>
      <c r="P15" s="131"/>
      <c r="Q15" s="131">
        <v>11</v>
      </c>
      <c r="R15" s="131">
        <v>15</v>
      </c>
      <c r="S15" s="18">
        <v>16</v>
      </c>
      <c r="T15" s="143">
        <f t="shared" si="5"/>
        <v>14.5</v>
      </c>
      <c r="U15" s="148">
        <f t="shared" si="1"/>
        <v>1</v>
      </c>
      <c r="V15" s="72" t="s">
        <v>530</v>
      </c>
      <c r="W15" s="18">
        <v>14</v>
      </c>
      <c r="X15" s="18">
        <v>19</v>
      </c>
      <c r="Y15" s="18">
        <v>15</v>
      </c>
      <c r="Z15" s="18">
        <v>16</v>
      </c>
      <c r="AA15" s="18">
        <v>17</v>
      </c>
      <c r="AB15" s="36">
        <v>18</v>
      </c>
      <c r="AC15" s="152">
        <f t="shared" si="6"/>
        <v>16.350000000000001</v>
      </c>
      <c r="AD15" s="148">
        <f t="shared" si="2"/>
        <v>1</v>
      </c>
      <c r="AE15" s="52"/>
      <c r="AF15" s="97">
        <f t="shared" si="3"/>
        <v>16.083333333333332</v>
      </c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</row>
    <row r="16" spans="1:63" ht="17" customHeight="1" thickTop="1" thickBot="1">
      <c r="A16" s="99">
        <v>13</v>
      </c>
      <c r="B16" s="41" t="s">
        <v>195</v>
      </c>
      <c r="C16" s="147" t="s">
        <v>196</v>
      </c>
      <c r="D16" s="129">
        <v>14</v>
      </c>
      <c r="E16" s="129">
        <v>16</v>
      </c>
      <c r="F16" s="129">
        <v>20</v>
      </c>
      <c r="G16" s="129">
        <v>15</v>
      </c>
      <c r="H16" s="129">
        <v>20</v>
      </c>
      <c r="I16" s="142">
        <f t="shared" si="4"/>
        <v>17</v>
      </c>
      <c r="J16" s="148">
        <f t="shared" si="0"/>
        <v>1</v>
      </c>
      <c r="K16" s="104">
        <v>18</v>
      </c>
      <c r="L16" s="104">
        <v>18</v>
      </c>
      <c r="M16" s="72" t="s">
        <v>418</v>
      </c>
      <c r="N16" s="72" t="s">
        <v>464</v>
      </c>
      <c r="O16" s="131" t="s">
        <v>460</v>
      </c>
      <c r="P16" s="131" t="s">
        <v>501</v>
      </c>
      <c r="Q16" s="131">
        <v>14</v>
      </c>
      <c r="R16" s="131">
        <v>12</v>
      </c>
      <c r="S16" s="18">
        <v>18</v>
      </c>
      <c r="T16" s="143">
        <f t="shared" si="5"/>
        <v>14.400000000000002</v>
      </c>
      <c r="U16" s="148">
        <f t="shared" si="1"/>
        <v>1</v>
      </c>
      <c r="V16" s="72" t="s">
        <v>533</v>
      </c>
      <c r="W16" s="18">
        <v>12</v>
      </c>
      <c r="X16" s="18">
        <v>16</v>
      </c>
      <c r="Y16" s="18">
        <v>10</v>
      </c>
      <c r="Z16" s="18">
        <v>14</v>
      </c>
      <c r="AA16" s="18">
        <v>16</v>
      </c>
      <c r="AB16" s="36">
        <v>18</v>
      </c>
      <c r="AC16" s="152">
        <f t="shared" si="6"/>
        <v>14.100000000000001</v>
      </c>
      <c r="AD16" s="148">
        <f t="shared" si="2"/>
        <v>1</v>
      </c>
      <c r="AE16" s="52"/>
      <c r="AF16" s="97">
        <f t="shared" si="3"/>
        <v>15.166666666666666</v>
      </c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</row>
    <row r="17" spans="1:63" ht="17" customHeight="1" thickTop="1" thickBot="1">
      <c r="A17" s="99">
        <v>14</v>
      </c>
      <c r="B17" s="41" t="s">
        <v>203</v>
      </c>
      <c r="C17" s="147" t="s">
        <v>204</v>
      </c>
      <c r="D17" s="129">
        <v>14</v>
      </c>
      <c r="E17" s="129">
        <v>18</v>
      </c>
      <c r="F17" s="129">
        <v>20</v>
      </c>
      <c r="G17" s="129">
        <v>16</v>
      </c>
      <c r="H17" s="129">
        <v>20</v>
      </c>
      <c r="I17" s="142">
        <f t="shared" si="4"/>
        <v>17.600000000000001</v>
      </c>
      <c r="J17" s="148">
        <f t="shared" si="0"/>
        <v>1</v>
      </c>
      <c r="K17" s="104">
        <v>18</v>
      </c>
      <c r="L17" s="104">
        <v>18</v>
      </c>
      <c r="M17" s="72" t="s">
        <v>429</v>
      </c>
      <c r="N17" s="18"/>
      <c r="O17" s="131"/>
      <c r="P17" s="131"/>
      <c r="Q17" s="131">
        <v>16</v>
      </c>
      <c r="R17" s="131">
        <v>18</v>
      </c>
      <c r="S17" s="18">
        <v>18</v>
      </c>
      <c r="T17" s="143">
        <f t="shared" si="5"/>
        <v>17.400000000000002</v>
      </c>
      <c r="U17" s="148">
        <f t="shared" si="1"/>
        <v>1</v>
      </c>
      <c r="V17" s="72" t="s">
        <v>531</v>
      </c>
      <c r="W17" s="18">
        <v>20</v>
      </c>
      <c r="X17" s="18">
        <v>18</v>
      </c>
      <c r="Y17" s="18">
        <v>19</v>
      </c>
      <c r="Z17" s="18">
        <v>18</v>
      </c>
      <c r="AA17" s="18">
        <v>20</v>
      </c>
      <c r="AB17" s="36">
        <v>18</v>
      </c>
      <c r="AC17" s="152">
        <f t="shared" si="6"/>
        <v>18.900000000000002</v>
      </c>
      <c r="AD17" s="148">
        <f t="shared" si="2"/>
        <v>1</v>
      </c>
      <c r="AE17" s="52"/>
      <c r="AF17" s="97">
        <f t="shared" si="3"/>
        <v>17.966666666666669</v>
      </c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</row>
    <row r="18" spans="1:63" ht="17" customHeight="1" thickTop="1" thickBot="1">
      <c r="A18" s="99">
        <v>15</v>
      </c>
      <c r="B18" s="41" t="s">
        <v>211</v>
      </c>
      <c r="C18" s="147" t="s">
        <v>212</v>
      </c>
      <c r="D18" s="129">
        <v>11</v>
      </c>
      <c r="E18" s="129">
        <v>8</v>
      </c>
      <c r="F18" s="129">
        <v>18</v>
      </c>
      <c r="G18" s="129">
        <v>13</v>
      </c>
      <c r="H18" s="129">
        <v>20</v>
      </c>
      <c r="I18" s="142">
        <f t="shared" si="4"/>
        <v>14</v>
      </c>
      <c r="J18" s="148">
        <f t="shared" si="0"/>
        <v>1</v>
      </c>
      <c r="K18" s="104">
        <v>18</v>
      </c>
      <c r="L18" s="104">
        <v>12</v>
      </c>
      <c r="M18" s="72" t="s">
        <v>418</v>
      </c>
      <c r="N18" s="18"/>
      <c r="O18" s="131"/>
      <c r="P18" s="131"/>
      <c r="Q18" s="131">
        <v>14</v>
      </c>
      <c r="R18" s="131">
        <v>12</v>
      </c>
      <c r="S18" s="18">
        <v>10</v>
      </c>
      <c r="T18" s="143">
        <f t="shared" si="5"/>
        <v>13</v>
      </c>
      <c r="U18" s="148">
        <f t="shared" si="1"/>
        <v>1</v>
      </c>
      <c r="V18" s="72" t="s">
        <v>533</v>
      </c>
      <c r="W18" s="18">
        <v>12</v>
      </c>
      <c r="X18" s="18">
        <v>16</v>
      </c>
      <c r="Y18" s="18">
        <v>10</v>
      </c>
      <c r="Z18" s="18">
        <v>14</v>
      </c>
      <c r="AA18" s="18">
        <v>16</v>
      </c>
      <c r="AB18" s="36">
        <v>8</v>
      </c>
      <c r="AC18" s="152">
        <f t="shared" si="6"/>
        <v>13.100000000000001</v>
      </c>
      <c r="AD18" s="148">
        <f t="shared" si="2"/>
        <v>1</v>
      </c>
      <c r="AE18" s="52"/>
      <c r="AF18" s="97">
        <f t="shared" si="3"/>
        <v>13.366666666666667</v>
      </c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</row>
    <row r="19" spans="1:63" ht="17" customHeight="1" thickTop="1" thickBot="1">
      <c r="A19" s="99">
        <v>16</v>
      </c>
      <c r="B19" s="41" t="s">
        <v>217</v>
      </c>
      <c r="C19" s="147" t="s">
        <v>218</v>
      </c>
      <c r="D19" s="129">
        <v>15</v>
      </c>
      <c r="E19" s="129">
        <v>17</v>
      </c>
      <c r="F19" s="129">
        <v>20</v>
      </c>
      <c r="G19" s="129">
        <v>18</v>
      </c>
      <c r="H19" s="129">
        <v>20</v>
      </c>
      <c r="I19" s="142">
        <f t="shared" si="4"/>
        <v>18</v>
      </c>
      <c r="J19" s="148">
        <f t="shared" si="0"/>
        <v>1</v>
      </c>
      <c r="K19" s="104">
        <v>18</v>
      </c>
      <c r="L19" s="104">
        <v>18</v>
      </c>
      <c r="M19" s="72" t="s">
        <v>419</v>
      </c>
      <c r="N19" s="18"/>
      <c r="O19" s="131"/>
      <c r="P19" s="131"/>
      <c r="Q19" s="131">
        <v>20</v>
      </c>
      <c r="R19" s="131">
        <v>20</v>
      </c>
      <c r="S19" s="18">
        <v>18</v>
      </c>
      <c r="T19" s="143">
        <f t="shared" si="5"/>
        <v>19.400000000000002</v>
      </c>
      <c r="U19" s="148">
        <f t="shared" si="1"/>
        <v>1</v>
      </c>
      <c r="V19" s="151" t="s">
        <v>567</v>
      </c>
      <c r="W19" s="18">
        <v>17</v>
      </c>
      <c r="X19" s="149">
        <v>18</v>
      </c>
      <c r="Y19" s="149">
        <v>20</v>
      </c>
      <c r="Z19" s="149">
        <v>18</v>
      </c>
      <c r="AA19" s="149">
        <v>19</v>
      </c>
      <c r="AB19" s="36">
        <v>18</v>
      </c>
      <c r="AC19" s="152">
        <f t="shared" si="6"/>
        <v>18.55</v>
      </c>
      <c r="AD19" s="148">
        <f t="shared" si="2"/>
        <v>1</v>
      </c>
      <c r="AE19" s="52"/>
      <c r="AF19" s="97">
        <f t="shared" si="3"/>
        <v>18.650000000000002</v>
      </c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</row>
    <row r="20" spans="1:63" ht="17" customHeight="1" thickTop="1" thickBot="1">
      <c r="A20" s="99">
        <v>17</v>
      </c>
      <c r="B20" s="41" t="s">
        <v>221</v>
      </c>
      <c r="C20" s="147" t="s">
        <v>222</v>
      </c>
      <c r="D20" s="129">
        <v>19</v>
      </c>
      <c r="E20" s="129">
        <v>20</v>
      </c>
      <c r="F20" s="129">
        <v>20</v>
      </c>
      <c r="G20" s="129">
        <v>20</v>
      </c>
      <c r="H20" s="129">
        <v>20</v>
      </c>
      <c r="I20" s="142">
        <f t="shared" si="4"/>
        <v>19.8</v>
      </c>
      <c r="J20" s="148">
        <f t="shared" si="0"/>
        <v>1</v>
      </c>
      <c r="K20" s="104">
        <v>18</v>
      </c>
      <c r="L20" s="104">
        <v>20</v>
      </c>
      <c r="M20" s="72" t="s">
        <v>429</v>
      </c>
      <c r="N20" s="18"/>
      <c r="O20" s="131"/>
      <c r="P20" s="131"/>
      <c r="Q20" s="131">
        <v>16</v>
      </c>
      <c r="R20" s="131">
        <v>18</v>
      </c>
      <c r="S20" s="18">
        <v>20</v>
      </c>
      <c r="T20" s="143">
        <f t="shared" si="5"/>
        <v>17.8</v>
      </c>
      <c r="U20" s="148">
        <f t="shared" si="1"/>
        <v>1</v>
      </c>
      <c r="V20" s="72" t="s">
        <v>531</v>
      </c>
      <c r="W20" s="18">
        <v>20</v>
      </c>
      <c r="X20" s="18">
        <v>18</v>
      </c>
      <c r="Y20" s="18">
        <v>19</v>
      </c>
      <c r="Z20" s="18">
        <v>18</v>
      </c>
      <c r="AA20" s="18">
        <v>20</v>
      </c>
      <c r="AB20" s="36">
        <v>18</v>
      </c>
      <c r="AC20" s="152">
        <f t="shared" si="6"/>
        <v>18.900000000000002</v>
      </c>
      <c r="AD20" s="148">
        <f t="shared" si="2"/>
        <v>1</v>
      </c>
      <c r="AE20" s="52"/>
      <c r="AF20" s="97">
        <f t="shared" si="3"/>
        <v>18.833333333333332</v>
      </c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</row>
    <row r="21" spans="1:63" ht="17" customHeight="1" thickTop="1" thickBot="1">
      <c r="A21" s="99">
        <v>18</v>
      </c>
      <c r="B21" s="41" t="s">
        <v>223</v>
      </c>
      <c r="C21" s="147" t="s">
        <v>224</v>
      </c>
      <c r="D21" s="129">
        <v>18</v>
      </c>
      <c r="E21" s="129">
        <v>14</v>
      </c>
      <c r="F21" s="129">
        <v>20</v>
      </c>
      <c r="G21" s="129">
        <v>17</v>
      </c>
      <c r="H21" s="129">
        <v>17</v>
      </c>
      <c r="I21" s="142">
        <f t="shared" si="4"/>
        <v>17.2</v>
      </c>
      <c r="J21" s="148">
        <f t="shared" si="0"/>
        <v>1</v>
      </c>
      <c r="K21" s="104">
        <v>18</v>
      </c>
      <c r="L21" s="104"/>
      <c r="M21" s="72" t="s">
        <v>429</v>
      </c>
      <c r="N21" s="18"/>
      <c r="O21" s="131"/>
      <c r="P21" s="131"/>
      <c r="Q21" s="131">
        <v>16</v>
      </c>
      <c r="R21" s="131">
        <v>18</v>
      </c>
      <c r="S21" s="18">
        <v>16</v>
      </c>
      <c r="T21" s="143">
        <f t="shared" si="5"/>
        <v>15.400000000000002</v>
      </c>
      <c r="U21" s="148">
        <f t="shared" si="1"/>
        <v>1</v>
      </c>
      <c r="V21" s="72" t="s">
        <v>531</v>
      </c>
      <c r="W21" s="18">
        <v>20</v>
      </c>
      <c r="X21" s="18">
        <v>18</v>
      </c>
      <c r="Y21" s="18">
        <v>19</v>
      </c>
      <c r="Z21" s="18">
        <v>18</v>
      </c>
      <c r="AA21" s="18">
        <v>20</v>
      </c>
      <c r="AB21" s="36">
        <v>18</v>
      </c>
      <c r="AC21" s="152">
        <f t="shared" si="6"/>
        <v>18.900000000000002</v>
      </c>
      <c r="AD21" s="148">
        <f t="shared" si="2"/>
        <v>1</v>
      </c>
      <c r="AE21" s="52"/>
      <c r="AF21" s="97">
        <f t="shared" si="3"/>
        <v>17.166666666666668</v>
      </c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</row>
    <row r="22" spans="1:63" ht="17" customHeight="1" thickTop="1" thickBot="1">
      <c r="A22" s="99">
        <v>19</v>
      </c>
      <c r="B22" s="41" t="s">
        <v>227</v>
      </c>
      <c r="C22" s="147" t="s">
        <v>228</v>
      </c>
      <c r="D22" s="129">
        <v>15</v>
      </c>
      <c r="E22" s="129">
        <v>18</v>
      </c>
      <c r="F22" s="129">
        <v>20</v>
      </c>
      <c r="G22" s="129"/>
      <c r="H22" s="129">
        <v>20</v>
      </c>
      <c r="I22" s="142">
        <f t="shared" si="4"/>
        <v>14.6</v>
      </c>
      <c r="J22" s="148">
        <f t="shared" si="0"/>
        <v>1</v>
      </c>
      <c r="K22" s="104">
        <v>20</v>
      </c>
      <c r="L22" s="104">
        <v>18</v>
      </c>
      <c r="M22" s="72" t="s">
        <v>420</v>
      </c>
      <c r="N22" s="18"/>
      <c r="O22" s="131"/>
      <c r="P22" s="131"/>
      <c r="Q22" s="131">
        <v>11</v>
      </c>
      <c r="R22" s="131">
        <v>15</v>
      </c>
      <c r="S22" s="18">
        <v>18</v>
      </c>
      <c r="T22" s="143">
        <f t="shared" si="5"/>
        <v>14.9</v>
      </c>
      <c r="U22" s="148">
        <f t="shared" si="1"/>
        <v>1</v>
      </c>
      <c r="V22" s="72" t="s">
        <v>530</v>
      </c>
      <c r="W22" s="18">
        <v>16</v>
      </c>
      <c r="X22" s="18">
        <v>19</v>
      </c>
      <c r="Y22" s="18">
        <v>15</v>
      </c>
      <c r="Z22" s="18">
        <v>16</v>
      </c>
      <c r="AA22" s="18">
        <v>17</v>
      </c>
      <c r="AB22" s="36">
        <v>13</v>
      </c>
      <c r="AC22" s="152">
        <f t="shared" si="6"/>
        <v>16.05</v>
      </c>
      <c r="AD22" s="148">
        <f t="shared" si="2"/>
        <v>1</v>
      </c>
      <c r="AE22" s="52"/>
      <c r="AF22" s="97">
        <f t="shared" si="3"/>
        <v>15.183333333333335</v>
      </c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</row>
    <row r="23" spans="1:63" ht="17" customHeight="1" thickTop="1" thickBot="1">
      <c r="A23" s="99">
        <v>20</v>
      </c>
      <c r="B23" s="41" t="s">
        <v>229</v>
      </c>
      <c r="C23" s="147" t="s">
        <v>230</v>
      </c>
      <c r="D23" s="129">
        <v>8</v>
      </c>
      <c r="E23" s="129">
        <v>13</v>
      </c>
      <c r="F23" s="129">
        <v>20</v>
      </c>
      <c r="G23" s="129">
        <v>15</v>
      </c>
      <c r="H23" s="129">
        <v>20</v>
      </c>
      <c r="I23" s="142">
        <f t="shared" si="4"/>
        <v>15.2</v>
      </c>
      <c r="J23" s="148">
        <f t="shared" si="0"/>
        <v>1</v>
      </c>
      <c r="K23" s="104">
        <v>18</v>
      </c>
      <c r="L23" s="104">
        <v>18</v>
      </c>
      <c r="M23" s="72" t="s">
        <v>418</v>
      </c>
      <c r="N23" s="18"/>
      <c r="O23" s="131"/>
      <c r="P23" s="131"/>
      <c r="Q23" s="131">
        <v>14</v>
      </c>
      <c r="R23" s="131">
        <v>12</v>
      </c>
      <c r="S23" s="18">
        <v>16</v>
      </c>
      <c r="T23" s="143">
        <f t="shared" si="5"/>
        <v>14.200000000000003</v>
      </c>
      <c r="U23" s="148">
        <f t="shared" si="1"/>
        <v>1</v>
      </c>
      <c r="V23" s="72" t="s">
        <v>533</v>
      </c>
      <c r="W23" s="18">
        <v>14</v>
      </c>
      <c r="X23" s="18">
        <v>16</v>
      </c>
      <c r="Y23" s="18">
        <v>10</v>
      </c>
      <c r="Z23" s="18">
        <v>14</v>
      </c>
      <c r="AA23" s="18">
        <v>16</v>
      </c>
      <c r="AB23" s="36">
        <v>8</v>
      </c>
      <c r="AC23" s="152">
        <f t="shared" si="6"/>
        <v>13.3</v>
      </c>
      <c r="AD23" s="148">
        <f t="shared" si="2"/>
        <v>1</v>
      </c>
      <c r="AE23" s="52"/>
      <c r="AF23" s="97">
        <f t="shared" si="3"/>
        <v>14.233333333333334</v>
      </c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</row>
    <row r="24" spans="1:63" ht="17" customHeight="1" thickTop="1" thickBot="1">
      <c r="A24" s="99">
        <v>21</v>
      </c>
      <c r="B24" s="41" t="s">
        <v>237</v>
      </c>
      <c r="C24" s="147" t="s">
        <v>238</v>
      </c>
      <c r="D24" s="129">
        <v>19</v>
      </c>
      <c r="E24" s="129">
        <v>18</v>
      </c>
      <c r="F24" s="129">
        <v>20</v>
      </c>
      <c r="G24" s="129">
        <v>20</v>
      </c>
      <c r="H24" s="129">
        <v>20</v>
      </c>
      <c r="I24" s="142">
        <f t="shared" si="4"/>
        <v>19.399999999999999</v>
      </c>
      <c r="J24" s="148">
        <f t="shared" si="0"/>
        <v>1</v>
      </c>
      <c r="K24" s="104">
        <v>18</v>
      </c>
      <c r="L24" s="104">
        <v>18</v>
      </c>
      <c r="M24" s="72" t="s">
        <v>419</v>
      </c>
      <c r="N24" s="18"/>
      <c r="O24" s="131"/>
      <c r="P24" s="131"/>
      <c r="Q24" s="131">
        <v>20</v>
      </c>
      <c r="R24" s="131">
        <v>20</v>
      </c>
      <c r="S24" s="18">
        <v>16</v>
      </c>
      <c r="T24" s="143">
        <f t="shared" si="5"/>
        <v>19.2</v>
      </c>
      <c r="U24" s="148">
        <f t="shared" si="1"/>
        <v>1</v>
      </c>
      <c r="V24" s="151" t="s">
        <v>567</v>
      </c>
      <c r="W24" s="18">
        <v>17</v>
      </c>
      <c r="X24" s="149">
        <v>18</v>
      </c>
      <c r="Y24" s="149">
        <v>20</v>
      </c>
      <c r="Z24" s="149">
        <v>18</v>
      </c>
      <c r="AA24" s="149">
        <v>19</v>
      </c>
      <c r="AB24" s="36">
        <v>18</v>
      </c>
      <c r="AC24" s="152">
        <f t="shared" si="6"/>
        <v>18.55</v>
      </c>
      <c r="AD24" s="148">
        <f t="shared" si="2"/>
        <v>1</v>
      </c>
      <c r="AE24" s="52"/>
      <c r="AF24" s="97">
        <f t="shared" si="3"/>
        <v>19.05</v>
      </c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</row>
    <row r="25" spans="1:63" ht="16" thickTop="1">
      <c r="J25" s="111"/>
      <c r="K25" s="105">
        <v>20</v>
      </c>
      <c r="L25" s="105">
        <v>20</v>
      </c>
      <c r="M25" s="34"/>
      <c r="N25" s="34"/>
      <c r="O25" s="36"/>
      <c r="P25" s="36"/>
      <c r="Q25" s="36">
        <v>20</v>
      </c>
      <c r="R25" s="36">
        <v>20</v>
      </c>
      <c r="S25" s="34">
        <v>20</v>
      </c>
      <c r="T25" s="108">
        <f t="shared" si="5"/>
        <v>20</v>
      </c>
      <c r="W25" s="165">
        <v>20</v>
      </c>
      <c r="X25" s="165">
        <v>20</v>
      </c>
      <c r="Y25" s="165">
        <v>20</v>
      </c>
      <c r="Z25" s="165">
        <v>20</v>
      </c>
      <c r="AA25" s="165">
        <v>20</v>
      </c>
      <c r="AB25" s="165">
        <v>20</v>
      </c>
      <c r="AC25" s="152">
        <f t="shared" si="6"/>
        <v>20</v>
      </c>
    </row>
    <row r="26" spans="1:63">
      <c r="D26" s="34"/>
      <c r="E26" s="34"/>
      <c r="F26" s="34"/>
      <c r="G26" s="34"/>
      <c r="H26" s="34"/>
      <c r="I26" s="48"/>
      <c r="J26" s="48"/>
      <c r="K26" s="106"/>
      <c r="L26" s="106"/>
      <c r="M26" s="34"/>
      <c r="N26" s="34"/>
      <c r="O26" s="34"/>
      <c r="P26" s="34"/>
      <c r="Q26" s="34"/>
      <c r="R26" s="34"/>
      <c r="S26" s="34"/>
    </row>
    <row r="27" spans="1:63">
      <c r="D27" s="35" t="s">
        <v>427</v>
      </c>
      <c r="E27" s="35" t="s">
        <v>437</v>
      </c>
      <c r="I27" s="61">
        <f>AVERAGE(I4:I24)</f>
        <v>16.22</v>
      </c>
      <c r="J27" s="31">
        <f>COUNTIF(J4:J24,1)</f>
        <v>19</v>
      </c>
      <c r="K27" s="70">
        <f>+J27/(J27+J28+J29)</f>
        <v>0.90476190476190477</v>
      </c>
      <c r="N27" s="34"/>
      <c r="O27" s="34"/>
      <c r="P27" s="34"/>
      <c r="Q27" s="34"/>
      <c r="R27" s="34"/>
      <c r="S27" s="34"/>
      <c r="T27" s="61">
        <f>AVERAGE(T4:T24)</f>
        <v>16.014999999999997</v>
      </c>
      <c r="U27" s="31">
        <f>COUNTIF(U4:U24,1)</f>
        <v>20</v>
      </c>
      <c r="V27" s="70">
        <f>+U27/(U27+U28+U29)</f>
        <v>0.95238095238095233</v>
      </c>
      <c r="AC27" s="61">
        <f>AVERAGE(AC4:AC24)</f>
        <v>16.785</v>
      </c>
      <c r="AD27" s="31">
        <f>COUNTIF(AD4:AD24,1)</f>
        <v>20</v>
      </c>
      <c r="AE27" s="70">
        <f>+AD27/(AD27+AD28+AD29)</f>
        <v>0.95238095238095233</v>
      </c>
    </row>
    <row r="28" spans="1:63">
      <c r="D28" s="60" t="s">
        <v>433</v>
      </c>
      <c r="E28" s="35" t="s">
        <v>438</v>
      </c>
      <c r="I28" s="61">
        <f>MAX(I4:I24)</f>
        <v>19.8</v>
      </c>
      <c r="J28" s="31">
        <f>COUNTIF(J4:J24,0)</f>
        <v>1</v>
      </c>
      <c r="K28" s="70">
        <f>+J28/(J28+J29+J27)</f>
        <v>4.7619047619047616E-2</v>
      </c>
      <c r="N28" s="34"/>
      <c r="O28" s="34"/>
      <c r="P28" s="34"/>
      <c r="Q28" s="34"/>
      <c r="R28" s="34"/>
      <c r="S28" s="34"/>
      <c r="T28" s="61">
        <f>MAX(T4:T24)</f>
        <v>19.8</v>
      </c>
      <c r="U28" s="31">
        <f>COUNTIF(U4:U24,0)</f>
        <v>0</v>
      </c>
      <c r="V28" s="70">
        <f>+U28/(U28+U29+U27)</f>
        <v>0</v>
      </c>
      <c r="AC28" s="61">
        <f>MAX(AC4:AC24)</f>
        <v>18.900000000000002</v>
      </c>
      <c r="AD28" s="31">
        <f>COUNTIF(AD4:AD24,0)</f>
        <v>0</v>
      </c>
      <c r="AE28" s="70">
        <f>+AD28/(AD28+AD29+AD27)</f>
        <v>0</v>
      </c>
    </row>
    <row r="29" spans="1:63">
      <c r="D29" s="60" t="s">
        <v>434</v>
      </c>
      <c r="E29" s="35" t="s">
        <v>439</v>
      </c>
      <c r="I29" s="62">
        <f>MIN(I4:I24)</f>
        <v>10.199999999999999</v>
      </c>
      <c r="J29" s="31">
        <v>1</v>
      </c>
      <c r="K29" s="70">
        <f>+J29/(J29+J28+J27)</f>
        <v>4.7619047619047616E-2</v>
      </c>
      <c r="N29" s="34"/>
      <c r="O29" s="34"/>
      <c r="P29" s="34"/>
      <c r="Q29" s="34"/>
      <c r="R29" s="34"/>
      <c r="S29" s="34"/>
      <c r="T29" s="62">
        <f>MIN(T4:T24)</f>
        <v>12.2</v>
      </c>
      <c r="U29" s="31">
        <v>1</v>
      </c>
      <c r="V29" s="70">
        <f>+U29/(U29+U28+U27)</f>
        <v>4.7619047619047616E-2</v>
      </c>
      <c r="AC29" s="62">
        <f>MIN(AC4:AC24)</f>
        <v>12.700000000000001</v>
      </c>
      <c r="AD29" s="31">
        <v>1</v>
      </c>
      <c r="AE29" s="70">
        <f>+AD29/(AD29+AD28+AD27)</f>
        <v>4.7619047619047616E-2</v>
      </c>
    </row>
  </sheetData>
  <mergeCells count="1"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8BDCF-0A7C-E74A-B3F9-40B5DC22C360}">
  <dimension ref="A1:AS17"/>
  <sheetViews>
    <sheetView topLeftCell="A4" zoomScale="120" zoomScaleNormal="120" workbookViewId="0">
      <selection activeCell="T7" sqref="T7"/>
    </sheetView>
  </sheetViews>
  <sheetFormatPr baseColWidth="10" defaultRowHeight="15"/>
  <cols>
    <col min="1" max="1" width="4.33203125" customWidth="1"/>
    <col min="2" max="2" width="10.1640625" customWidth="1"/>
    <col min="3" max="3" width="35" customWidth="1"/>
    <col min="4" max="4" width="5.83203125" customWidth="1"/>
    <col min="5" max="5" width="4.5" customWidth="1"/>
    <col min="6" max="7" width="4.1640625" bestFit="1" customWidth="1"/>
    <col min="8" max="8" width="6.33203125" customWidth="1"/>
    <col min="9" max="9" width="5.6640625" bestFit="1" customWidth="1"/>
    <col min="10" max="10" width="5" style="31" customWidth="1"/>
    <col min="11" max="11" width="5.6640625" customWidth="1"/>
    <col min="12" max="12" width="4.1640625" bestFit="1" customWidth="1"/>
    <col min="13" max="13" width="7.1640625" customWidth="1"/>
    <col min="14" max="14" width="4.1640625" customWidth="1"/>
    <col min="15" max="15" width="3" customWidth="1"/>
    <col min="16" max="16" width="4" customWidth="1"/>
    <col min="17" max="17" width="5" customWidth="1"/>
    <col min="18" max="18" width="5.83203125" customWidth="1"/>
    <col min="19" max="19" width="6.5" customWidth="1"/>
    <col min="20" max="20" width="6" style="31" bestFit="1" customWidth="1"/>
    <col min="21" max="21" width="4.5" style="31" customWidth="1"/>
    <col min="22" max="22" width="6.6640625" customWidth="1"/>
    <col min="23" max="23" width="6" customWidth="1"/>
    <col min="24" max="26" width="4.6640625" bestFit="1" customWidth="1"/>
    <col min="27" max="27" width="5.6640625" bestFit="1" customWidth="1"/>
    <col min="28" max="28" width="6.83203125" customWidth="1"/>
    <col min="29" max="29" width="7.5" style="31" customWidth="1"/>
    <col min="30" max="30" width="5.33203125" style="31" customWidth="1"/>
    <col min="31" max="31" width="7" bestFit="1" customWidth="1"/>
  </cols>
  <sheetData>
    <row r="1" spans="1:45" ht="24" customHeight="1" thickTop="1" thickBot="1">
      <c r="A1" s="171" t="s">
        <v>243</v>
      </c>
      <c r="B1" s="171"/>
      <c r="C1" s="171"/>
      <c r="D1" s="8" t="s">
        <v>47</v>
      </c>
      <c r="E1" s="58" t="s">
        <v>81</v>
      </c>
      <c r="F1" s="8"/>
      <c r="G1" s="8"/>
      <c r="H1" s="8"/>
    </row>
    <row r="2" spans="1:45" ht="17" thickTop="1" thickBot="1">
      <c r="A2" s="10"/>
      <c r="B2" s="10"/>
      <c r="C2" s="13"/>
      <c r="D2" s="8"/>
      <c r="E2" s="11"/>
      <c r="F2" s="8"/>
      <c r="G2" s="8"/>
      <c r="H2" s="8"/>
      <c r="I2" s="14"/>
      <c r="J2" s="27" t="s">
        <v>436</v>
      </c>
      <c r="K2" s="63">
        <v>10</v>
      </c>
      <c r="L2" s="63">
        <v>10</v>
      </c>
      <c r="M2" s="14"/>
      <c r="N2" s="14"/>
      <c r="O2" s="14"/>
      <c r="P2" s="14"/>
      <c r="Q2" s="14">
        <v>30</v>
      </c>
      <c r="R2" s="14">
        <v>40</v>
      </c>
      <c r="S2" s="14">
        <v>10</v>
      </c>
      <c r="T2" s="44"/>
      <c r="U2" s="27" t="s">
        <v>436</v>
      </c>
      <c r="V2" s="14"/>
      <c r="W2" s="14"/>
      <c r="X2" s="14"/>
      <c r="Y2" s="14"/>
      <c r="Z2" s="14"/>
      <c r="AA2" s="14"/>
      <c r="AB2" s="14"/>
      <c r="AC2" s="44"/>
      <c r="AD2" s="27" t="s">
        <v>436</v>
      </c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</row>
    <row r="3" spans="1:45" s="4" customFormat="1" ht="17" thickTop="1" thickBot="1">
      <c r="A3" s="23" t="s">
        <v>0</v>
      </c>
      <c r="B3" s="22" t="s">
        <v>1</v>
      </c>
      <c r="C3" s="16" t="s">
        <v>24</v>
      </c>
      <c r="D3" s="87" t="s">
        <v>423</v>
      </c>
      <c r="E3" s="87" t="s">
        <v>424</v>
      </c>
      <c r="F3" s="87" t="s">
        <v>425</v>
      </c>
      <c r="G3" s="87" t="s">
        <v>426</v>
      </c>
      <c r="H3" s="87" t="s">
        <v>246</v>
      </c>
      <c r="I3" s="88" t="s">
        <v>427</v>
      </c>
      <c r="J3" s="47" t="s">
        <v>435</v>
      </c>
      <c r="K3" s="67" t="s">
        <v>484</v>
      </c>
      <c r="L3" s="67" t="s">
        <v>485</v>
      </c>
      <c r="M3" s="87" t="s">
        <v>417</v>
      </c>
      <c r="N3" s="76"/>
      <c r="O3" s="67" t="s">
        <v>461</v>
      </c>
      <c r="P3" s="100">
        <v>1</v>
      </c>
      <c r="Q3" s="100" t="s">
        <v>492</v>
      </c>
      <c r="R3" s="96" t="s">
        <v>491</v>
      </c>
      <c r="S3" s="67" t="s">
        <v>246</v>
      </c>
      <c r="T3" s="47" t="s">
        <v>427</v>
      </c>
      <c r="U3" s="47" t="s">
        <v>435</v>
      </c>
      <c r="V3" s="67" t="s">
        <v>529</v>
      </c>
      <c r="W3" s="67" t="s">
        <v>535</v>
      </c>
      <c r="X3" s="67" t="s">
        <v>538</v>
      </c>
      <c r="Y3" s="67" t="s">
        <v>539</v>
      </c>
      <c r="Z3" s="67" t="s">
        <v>540</v>
      </c>
      <c r="AA3" s="67" t="s">
        <v>542</v>
      </c>
      <c r="AB3" s="67" t="s">
        <v>246</v>
      </c>
      <c r="AC3" s="47" t="s">
        <v>427</v>
      </c>
      <c r="AD3" s="47" t="s">
        <v>435</v>
      </c>
      <c r="AE3" s="76"/>
      <c r="AF3" s="166" t="s">
        <v>565</v>
      </c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</row>
    <row r="4" spans="1:45" ht="17" customHeight="1" thickTop="1" thickBot="1">
      <c r="A4" s="7">
        <v>1</v>
      </c>
      <c r="B4" s="49" t="s">
        <v>151</v>
      </c>
      <c r="C4" s="145" t="s">
        <v>152</v>
      </c>
      <c r="D4" s="129"/>
      <c r="E4" s="129"/>
      <c r="F4" s="129"/>
      <c r="G4" s="129"/>
      <c r="H4" s="129">
        <v>15</v>
      </c>
      <c r="I4" s="142">
        <f t="shared" ref="I4:I13" si="0">SUM(D4:H4)/5</f>
        <v>3</v>
      </c>
      <c r="J4" s="142">
        <f>IF(I4&gt;=11.4,1,0)</f>
        <v>0</v>
      </c>
      <c r="K4" s="98"/>
      <c r="L4" s="98"/>
      <c r="M4" s="98" t="s">
        <v>418</v>
      </c>
      <c r="N4" s="98" t="s">
        <v>480</v>
      </c>
      <c r="O4" s="131" t="s">
        <v>502</v>
      </c>
      <c r="P4" s="131" t="s">
        <v>503</v>
      </c>
      <c r="Q4" s="131">
        <v>5</v>
      </c>
      <c r="R4" s="131">
        <v>0</v>
      </c>
      <c r="S4" s="131">
        <v>10</v>
      </c>
      <c r="T4" s="143">
        <f>+S4*0.1+R4*0.4+Q4*0.3+L4*0.1+K4*0.1</f>
        <v>2.5</v>
      </c>
      <c r="U4" s="142">
        <f>IF(T4&gt;=11.4,1,0)</f>
        <v>0</v>
      </c>
      <c r="V4" s="18"/>
      <c r="W4" s="18"/>
      <c r="X4" s="18"/>
      <c r="Y4" s="18"/>
      <c r="Z4" s="18"/>
      <c r="AA4" s="18"/>
      <c r="AB4" s="36">
        <v>0</v>
      </c>
      <c r="AC4" s="152"/>
      <c r="AD4" s="142">
        <v>-1</v>
      </c>
      <c r="AE4" s="18"/>
      <c r="AF4" s="97">
        <f t="shared" ref="AF4:AF12" si="1">+(AC4+T4+I4)/3</f>
        <v>1.8333333333333333</v>
      </c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</row>
    <row r="5" spans="1:45" ht="17" customHeight="1" thickTop="1" thickBot="1">
      <c r="A5" s="7">
        <v>2</v>
      </c>
      <c r="B5" s="49" t="s">
        <v>165</v>
      </c>
      <c r="C5" s="145" t="s">
        <v>166</v>
      </c>
      <c r="D5" s="129">
        <v>18</v>
      </c>
      <c r="E5" s="129">
        <v>18</v>
      </c>
      <c r="F5" s="129">
        <v>18</v>
      </c>
      <c r="G5" s="129">
        <v>14</v>
      </c>
      <c r="H5" s="129">
        <v>18</v>
      </c>
      <c r="I5" s="142">
        <f t="shared" si="0"/>
        <v>17.2</v>
      </c>
      <c r="J5" s="142">
        <f t="shared" ref="J5:J13" si="2">IF(I5&gt;=11.4,1,0)</f>
        <v>1</v>
      </c>
      <c r="K5" s="98">
        <v>18</v>
      </c>
      <c r="L5" s="98"/>
      <c r="M5" s="98" t="s">
        <v>430</v>
      </c>
      <c r="N5" s="98" t="s">
        <v>465</v>
      </c>
      <c r="O5" s="131" t="s">
        <v>504</v>
      </c>
      <c r="P5" s="131" t="s">
        <v>505</v>
      </c>
      <c r="Q5" s="131">
        <v>11</v>
      </c>
      <c r="R5" s="131">
        <v>8</v>
      </c>
      <c r="S5" s="131">
        <v>18</v>
      </c>
      <c r="T5" s="143">
        <f t="shared" ref="T5:T13" si="3">+S5*0.1+R5*0.4+Q5*0.3+L5*0.1+K5*0.1</f>
        <v>10.100000000000001</v>
      </c>
      <c r="U5" s="142">
        <f t="shared" ref="U5:U13" si="4">IF(T5&gt;=11.4,1,0)</f>
        <v>0</v>
      </c>
      <c r="V5" s="18">
        <v>8</v>
      </c>
      <c r="W5" s="72">
        <v>11</v>
      </c>
      <c r="X5" s="18">
        <v>16</v>
      </c>
      <c r="Y5" s="18">
        <v>7</v>
      </c>
      <c r="Z5" s="18">
        <v>11</v>
      </c>
      <c r="AA5" s="18">
        <v>13</v>
      </c>
      <c r="AB5" s="36">
        <v>20</v>
      </c>
      <c r="AC5" s="152">
        <f t="shared" ref="AC5:AC10" si="5">+V5*0.1+AB5*0.1+AA5*0.2+Z5*0.2+Y5*0.2+X5*0.1+W5*0.1</f>
        <v>11.7</v>
      </c>
      <c r="AD5" s="142">
        <f t="shared" ref="AD5:AD10" si="6">IF(AC5&gt;=10.4,1,0)</f>
        <v>1</v>
      </c>
      <c r="AE5" s="72" t="s">
        <v>541</v>
      </c>
      <c r="AF5" s="97">
        <f>+(AC5+T5+I5)/3</f>
        <v>13</v>
      </c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</row>
    <row r="6" spans="1:45" ht="17" customHeight="1" thickTop="1" thickBot="1">
      <c r="A6" s="7">
        <v>3</v>
      </c>
      <c r="B6" s="49" t="s">
        <v>179</v>
      </c>
      <c r="C6" s="145" t="s">
        <v>180</v>
      </c>
      <c r="D6" s="129">
        <v>20</v>
      </c>
      <c r="E6" s="129">
        <v>20</v>
      </c>
      <c r="F6" s="129">
        <v>20</v>
      </c>
      <c r="G6" s="129">
        <v>20</v>
      </c>
      <c r="H6" s="129">
        <v>12</v>
      </c>
      <c r="I6" s="142">
        <f t="shared" si="0"/>
        <v>18.399999999999999</v>
      </c>
      <c r="J6" s="142">
        <f t="shared" si="2"/>
        <v>1</v>
      </c>
      <c r="K6" s="98">
        <v>20</v>
      </c>
      <c r="L6" s="98">
        <v>18</v>
      </c>
      <c r="M6" s="98" t="s">
        <v>420</v>
      </c>
      <c r="N6" s="98" t="s">
        <v>466</v>
      </c>
      <c r="O6" s="131" t="s">
        <v>506</v>
      </c>
      <c r="P6" s="131" t="s">
        <v>507</v>
      </c>
      <c r="Q6" s="131">
        <v>17</v>
      </c>
      <c r="R6" s="131">
        <v>18</v>
      </c>
      <c r="S6" s="131">
        <v>12</v>
      </c>
      <c r="T6" s="143">
        <f t="shared" si="3"/>
        <v>17.3</v>
      </c>
      <c r="U6" s="142">
        <f t="shared" si="4"/>
        <v>1</v>
      </c>
      <c r="V6" s="18">
        <v>8</v>
      </c>
      <c r="W6" s="72">
        <v>11</v>
      </c>
      <c r="X6" s="18">
        <v>16</v>
      </c>
      <c r="Y6" s="18">
        <v>7</v>
      </c>
      <c r="Z6" s="18">
        <v>11</v>
      </c>
      <c r="AA6" s="18">
        <v>13</v>
      </c>
      <c r="AB6" s="36">
        <v>16</v>
      </c>
      <c r="AC6" s="152">
        <f t="shared" si="5"/>
        <v>11.299999999999999</v>
      </c>
      <c r="AD6" s="142">
        <f t="shared" si="6"/>
        <v>1</v>
      </c>
      <c r="AE6" s="18"/>
      <c r="AF6" s="97">
        <f t="shared" si="1"/>
        <v>15.666666666666666</v>
      </c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</row>
    <row r="7" spans="1:45" ht="17" customHeight="1" thickTop="1" thickBot="1">
      <c r="A7" s="7">
        <v>4</v>
      </c>
      <c r="B7" s="49" t="s">
        <v>181</v>
      </c>
      <c r="C7" s="145" t="s">
        <v>182</v>
      </c>
      <c r="D7" s="129">
        <v>10</v>
      </c>
      <c r="E7" s="129">
        <v>13</v>
      </c>
      <c r="F7" s="129">
        <v>20</v>
      </c>
      <c r="G7" s="129">
        <v>13</v>
      </c>
      <c r="H7" s="129">
        <v>20</v>
      </c>
      <c r="I7" s="142">
        <f t="shared" si="0"/>
        <v>15.2</v>
      </c>
      <c r="J7" s="142">
        <f t="shared" si="2"/>
        <v>1</v>
      </c>
      <c r="K7" s="98">
        <v>18</v>
      </c>
      <c r="L7" s="98">
        <v>18</v>
      </c>
      <c r="M7" s="98" t="s">
        <v>430</v>
      </c>
      <c r="N7" s="129"/>
      <c r="O7" s="131" t="s">
        <v>481</v>
      </c>
      <c r="P7" s="131"/>
      <c r="Q7" s="131">
        <v>11</v>
      </c>
      <c r="R7" s="131">
        <v>8</v>
      </c>
      <c r="S7" s="131">
        <v>18</v>
      </c>
      <c r="T7" s="143">
        <f t="shared" si="3"/>
        <v>11.900000000000002</v>
      </c>
      <c r="U7" s="142">
        <f t="shared" si="4"/>
        <v>1</v>
      </c>
      <c r="V7" s="18"/>
      <c r="W7" s="18"/>
      <c r="X7" s="18">
        <v>5</v>
      </c>
      <c r="Y7" s="18">
        <v>5</v>
      </c>
      <c r="Z7" s="18">
        <v>5</v>
      </c>
      <c r="AA7" s="18">
        <v>5</v>
      </c>
      <c r="AB7" s="36">
        <v>12</v>
      </c>
      <c r="AC7" s="152">
        <f t="shared" si="5"/>
        <v>4.7</v>
      </c>
      <c r="AD7" s="142">
        <f t="shared" si="6"/>
        <v>0</v>
      </c>
      <c r="AE7" s="18"/>
      <c r="AF7" s="97">
        <f t="shared" si="1"/>
        <v>10.6</v>
      </c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</row>
    <row r="8" spans="1:45" ht="17" customHeight="1" thickTop="1" thickBot="1">
      <c r="A8" s="7">
        <v>5</v>
      </c>
      <c r="B8" s="49" t="s">
        <v>193</v>
      </c>
      <c r="C8" s="145" t="s">
        <v>194</v>
      </c>
      <c r="D8" s="129">
        <v>9</v>
      </c>
      <c r="E8" s="129">
        <v>12</v>
      </c>
      <c r="F8" s="129">
        <v>20</v>
      </c>
      <c r="G8" s="129">
        <v>13</v>
      </c>
      <c r="H8" s="129">
        <v>20</v>
      </c>
      <c r="I8" s="142">
        <f t="shared" si="0"/>
        <v>14.8</v>
      </c>
      <c r="J8" s="142">
        <f t="shared" si="2"/>
        <v>1</v>
      </c>
      <c r="K8" s="98">
        <v>12</v>
      </c>
      <c r="L8" s="98">
        <v>18</v>
      </c>
      <c r="M8" s="98" t="s">
        <v>420</v>
      </c>
      <c r="N8" s="129"/>
      <c r="O8" s="131"/>
      <c r="P8" s="131"/>
      <c r="Q8" s="131">
        <v>17</v>
      </c>
      <c r="R8" s="131">
        <v>18</v>
      </c>
      <c r="S8" s="131">
        <v>20</v>
      </c>
      <c r="T8" s="143">
        <f t="shared" si="3"/>
        <v>17.299999999999997</v>
      </c>
      <c r="U8" s="142">
        <f t="shared" si="4"/>
        <v>1</v>
      </c>
      <c r="V8" s="18">
        <v>8</v>
      </c>
      <c r="W8" s="72">
        <v>11</v>
      </c>
      <c r="X8" s="18">
        <v>16</v>
      </c>
      <c r="Y8" s="18">
        <v>7</v>
      </c>
      <c r="Z8" s="18">
        <v>11</v>
      </c>
      <c r="AA8" s="18">
        <v>13</v>
      </c>
      <c r="AB8" s="36">
        <v>16</v>
      </c>
      <c r="AC8" s="152">
        <f t="shared" si="5"/>
        <v>11.299999999999999</v>
      </c>
      <c r="AD8" s="142">
        <f t="shared" si="6"/>
        <v>1</v>
      </c>
      <c r="AE8" s="18"/>
      <c r="AF8" s="97">
        <f t="shared" si="1"/>
        <v>14.466666666666663</v>
      </c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</row>
    <row r="9" spans="1:45" ht="17" customHeight="1" thickTop="1" thickBot="1">
      <c r="A9" s="7">
        <v>6</v>
      </c>
      <c r="B9" s="49" t="s">
        <v>197</v>
      </c>
      <c r="C9" s="145" t="s">
        <v>198</v>
      </c>
      <c r="D9" s="129">
        <v>9</v>
      </c>
      <c r="E9" s="129">
        <v>9</v>
      </c>
      <c r="F9" s="129">
        <v>9</v>
      </c>
      <c r="G9" s="129">
        <v>10</v>
      </c>
      <c r="H9" s="129">
        <v>20</v>
      </c>
      <c r="I9" s="142">
        <f t="shared" si="0"/>
        <v>11.4</v>
      </c>
      <c r="J9" s="142">
        <f t="shared" si="2"/>
        <v>1</v>
      </c>
      <c r="K9" s="98">
        <v>15</v>
      </c>
      <c r="L9" s="98">
        <v>18</v>
      </c>
      <c r="M9" s="98" t="s">
        <v>418</v>
      </c>
      <c r="N9" s="98" t="s">
        <v>480</v>
      </c>
      <c r="O9" s="131"/>
      <c r="P9" s="131"/>
      <c r="Q9" s="131">
        <v>5</v>
      </c>
      <c r="R9" s="131">
        <v>0</v>
      </c>
      <c r="S9" s="131">
        <v>18</v>
      </c>
      <c r="T9" s="143">
        <f t="shared" si="3"/>
        <v>6.6</v>
      </c>
      <c r="U9" s="142">
        <f t="shared" si="4"/>
        <v>0</v>
      </c>
      <c r="V9" s="18"/>
      <c r="W9" s="18">
        <v>20</v>
      </c>
      <c r="X9" s="18">
        <v>18</v>
      </c>
      <c r="Y9" s="18">
        <v>18</v>
      </c>
      <c r="Z9" s="18">
        <v>19</v>
      </c>
      <c r="AA9" s="18">
        <v>20</v>
      </c>
      <c r="AB9" s="36">
        <v>7</v>
      </c>
      <c r="AC9" s="152">
        <f t="shared" si="5"/>
        <v>15.9</v>
      </c>
      <c r="AD9" s="142">
        <f t="shared" si="6"/>
        <v>1</v>
      </c>
      <c r="AE9" s="18"/>
      <c r="AF9" s="97">
        <f t="shared" si="1"/>
        <v>11.299999999999999</v>
      </c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</row>
    <row r="10" spans="1:45" ht="17" customHeight="1" thickTop="1" thickBot="1">
      <c r="A10" s="7">
        <v>7</v>
      </c>
      <c r="B10" s="49" t="s">
        <v>199</v>
      </c>
      <c r="C10" s="145" t="s">
        <v>200</v>
      </c>
      <c r="D10" s="129">
        <v>15</v>
      </c>
      <c r="E10" s="129">
        <v>15</v>
      </c>
      <c r="F10" s="129">
        <v>20</v>
      </c>
      <c r="G10" s="129">
        <v>13</v>
      </c>
      <c r="H10" s="129">
        <v>16</v>
      </c>
      <c r="I10" s="142">
        <f t="shared" si="0"/>
        <v>15.8</v>
      </c>
      <c r="J10" s="142">
        <f t="shared" si="2"/>
        <v>1</v>
      </c>
      <c r="K10" s="98">
        <v>18</v>
      </c>
      <c r="L10" s="98">
        <v>18</v>
      </c>
      <c r="M10" s="98" t="s">
        <v>420</v>
      </c>
      <c r="N10" s="129"/>
      <c r="O10" s="131"/>
      <c r="P10" s="131"/>
      <c r="Q10" s="131">
        <v>17</v>
      </c>
      <c r="R10" s="131">
        <v>18</v>
      </c>
      <c r="S10" s="131">
        <v>16</v>
      </c>
      <c r="T10" s="143">
        <f t="shared" si="3"/>
        <v>17.5</v>
      </c>
      <c r="U10" s="142">
        <f t="shared" si="4"/>
        <v>1</v>
      </c>
      <c r="V10" s="72">
        <v>8</v>
      </c>
      <c r="W10" s="72">
        <v>11</v>
      </c>
      <c r="X10" s="18">
        <v>16</v>
      </c>
      <c r="Y10" s="18">
        <v>7</v>
      </c>
      <c r="Z10" s="18">
        <v>11</v>
      </c>
      <c r="AA10" s="18">
        <v>13</v>
      </c>
      <c r="AB10" s="36">
        <v>16</v>
      </c>
      <c r="AC10" s="152">
        <f t="shared" si="5"/>
        <v>11.299999999999999</v>
      </c>
      <c r="AD10" s="142">
        <f t="shared" si="6"/>
        <v>1</v>
      </c>
      <c r="AE10" s="18"/>
      <c r="AF10" s="97">
        <f t="shared" si="1"/>
        <v>14.866666666666665</v>
      </c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</row>
    <row r="11" spans="1:45" ht="17" customHeight="1" thickTop="1" thickBot="1">
      <c r="A11" s="7">
        <v>8</v>
      </c>
      <c r="B11" s="49" t="s">
        <v>215</v>
      </c>
      <c r="C11" s="145" t="s">
        <v>216</v>
      </c>
      <c r="D11" s="129"/>
      <c r="E11" s="129"/>
      <c r="F11" s="129">
        <v>20</v>
      </c>
      <c r="G11" s="129">
        <v>15</v>
      </c>
      <c r="H11" s="129">
        <v>5</v>
      </c>
      <c r="I11" s="142">
        <f t="shared" si="0"/>
        <v>8</v>
      </c>
      <c r="J11" s="142">
        <f t="shared" si="2"/>
        <v>0</v>
      </c>
      <c r="K11" s="98">
        <v>18</v>
      </c>
      <c r="L11" s="98">
        <v>18</v>
      </c>
      <c r="M11" s="129"/>
      <c r="N11" s="129"/>
      <c r="O11" s="131"/>
      <c r="P11" s="131"/>
      <c r="Q11" s="131">
        <v>0</v>
      </c>
      <c r="R11" s="131">
        <v>0</v>
      </c>
      <c r="S11" s="131">
        <v>8</v>
      </c>
      <c r="T11" s="143">
        <f>+S11*0.1+R11*0.4+Q11*0.3+L11*0.1+K11*0.1</f>
        <v>4.4000000000000004</v>
      </c>
      <c r="U11" s="142">
        <f t="shared" si="4"/>
        <v>0</v>
      </c>
      <c r="V11" s="18"/>
      <c r="W11" s="18"/>
      <c r="X11" s="18"/>
      <c r="Y11" s="18"/>
      <c r="Z11" s="18"/>
      <c r="AA11" s="18"/>
      <c r="AB11" s="36">
        <v>0</v>
      </c>
      <c r="AC11" s="30"/>
      <c r="AD11" s="142">
        <v>-1</v>
      </c>
      <c r="AE11" s="18"/>
      <c r="AF11" s="97">
        <f t="shared" si="1"/>
        <v>4.1333333333333337</v>
      </c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</row>
    <row r="12" spans="1:45" ht="17" customHeight="1" thickTop="1" thickBot="1">
      <c r="A12" s="7">
        <v>9</v>
      </c>
      <c r="B12" s="49" t="s">
        <v>231</v>
      </c>
      <c r="C12" s="145" t="s">
        <v>232</v>
      </c>
      <c r="D12" s="129">
        <v>18</v>
      </c>
      <c r="E12" s="129">
        <v>20</v>
      </c>
      <c r="F12" s="129">
        <v>20</v>
      </c>
      <c r="G12" s="129">
        <v>16</v>
      </c>
      <c r="H12" s="129">
        <v>20</v>
      </c>
      <c r="I12" s="142">
        <f t="shared" si="0"/>
        <v>18.8</v>
      </c>
      <c r="J12" s="142">
        <f t="shared" si="2"/>
        <v>1</v>
      </c>
      <c r="K12" s="98">
        <v>18</v>
      </c>
      <c r="L12" s="98">
        <v>18</v>
      </c>
      <c r="M12" s="98" t="s">
        <v>430</v>
      </c>
      <c r="N12" s="129"/>
      <c r="O12" s="131"/>
      <c r="P12" s="131"/>
      <c r="Q12" s="131">
        <v>11</v>
      </c>
      <c r="R12" s="131">
        <v>8</v>
      </c>
      <c r="S12" s="131">
        <v>20</v>
      </c>
      <c r="T12" s="143">
        <f t="shared" si="3"/>
        <v>12.100000000000001</v>
      </c>
      <c r="U12" s="142">
        <f t="shared" si="4"/>
        <v>1</v>
      </c>
      <c r="V12" s="72">
        <v>8</v>
      </c>
      <c r="W12" s="72">
        <v>11</v>
      </c>
      <c r="X12" s="18">
        <v>16</v>
      </c>
      <c r="Y12" s="18">
        <v>7</v>
      </c>
      <c r="Z12" s="18">
        <v>11</v>
      </c>
      <c r="AA12" s="18">
        <v>13</v>
      </c>
      <c r="AB12" s="36">
        <v>16</v>
      </c>
      <c r="AC12" s="152">
        <f>+V12*0.1+AB12*0.1+AA12*0.2+Z12*0.2+Y12*0.2+X12*0.1+W12*0.1</f>
        <v>11.299999999999999</v>
      </c>
      <c r="AD12" s="142">
        <f>IF(AC12&gt;=10.4,1,0)</f>
        <v>1</v>
      </c>
      <c r="AE12" s="18"/>
      <c r="AF12" s="97">
        <f t="shared" si="1"/>
        <v>14.066666666666668</v>
      </c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</row>
    <row r="13" spans="1:45" ht="17" customHeight="1" thickTop="1" thickBot="1">
      <c r="A13" s="7">
        <v>10</v>
      </c>
      <c r="B13" s="49" t="s">
        <v>239</v>
      </c>
      <c r="C13" s="145" t="s">
        <v>240</v>
      </c>
      <c r="D13" s="129"/>
      <c r="E13" s="129"/>
      <c r="F13" s="129"/>
      <c r="G13" s="129"/>
      <c r="H13" s="129">
        <v>13</v>
      </c>
      <c r="I13" s="142">
        <f t="shared" si="0"/>
        <v>2.6</v>
      </c>
      <c r="J13" s="142">
        <f t="shared" si="2"/>
        <v>0</v>
      </c>
      <c r="K13" s="98"/>
      <c r="L13" s="98"/>
      <c r="M13" s="98" t="s">
        <v>418</v>
      </c>
      <c r="N13" s="129"/>
      <c r="O13" s="131"/>
      <c r="P13" s="131"/>
      <c r="Q13" s="131">
        <v>5</v>
      </c>
      <c r="R13" s="131">
        <v>0</v>
      </c>
      <c r="S13" s="131">
        <v>7</v>
      </c>
      <c r="T13" s="143">
        <f t="shared" si="3"/>
        <v>2.2000000000000002</v>
      </c>
      <c r="U13" s="142">
        <f t="shared" si="4"/>
        <v>0</v>
      </c>
      <c r="V13" s="18"/>
      <c r="W13" s="18"/>
      <c r="X13" s="18"/>
      <c r="Y13" s="18"/>
      <c r="Z13" s="18"/>
      <c r="AA13" s="18"/>
      <c r="AB13" s="36">
        <v>0</v>
      </c>
      <c r="AC13" s="30"/>
      <c r="AD13" s="142">
        <v>-1</v>
      </c>
      <c r="AE13" s="18"/>
      <c r="AF13" s="97">
        <f>+(AC13+T13+I13)/3</f>
        <v>1.6000000000000003</v>
      </c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</row>
    <row r="14" spans="1:45" ht="17" thickTop="1" thickBot="1">
      <c r="D14" s="57"/>
      <c r="E14" s="57"/>
      <c r="F14" s="57"/>
      <c r="G14" s="57"/>
      <c r="H14" s="57"/>
      <c r="I14" s="56"/>
      <c r="J14" s="66"/>
      <c r="K14" s="66"/>
      <c r="L14" s="66"/>
      <c r="M14" s="34"/>
      <c r="N14" s="34"/>
      <c r="O14" s="34"/>
      <c r="P14" s="34"/>
      <c r="Q14" s="34"/>
      <c r="R14" s="34"/>
      <c r="S14" s="34"/>
      <c r="T14" s="48"/>
      <c r="U14" s="48"/>
      <c r="V14" s="34"/>
      <c r="W14" s="34"/>
    </row>
    <row r="15" spans="1:45" ht="16" thickTop="1">
      <c r="D15" s="35" t="s">
        <v>427</v>
      </c>
      <c r="E15" s="35" t="s">
        <v>437</v>
      </c>
      <c r="I15" s="61">
        <f>AVERAGE(I4:I13)</f>
        <v>12.52</v>
      </c>
      <c r="J15" s="31">
        <f>COUNTIF(J4:J13,1)</f>
        <v>7</v>
      </c>
      <c r="K15" s="70">
        <f>+J15/(J15+J16+J17)</f>
        <v>0.7</v>
      </c>
      <c r="N15" s="34"/>
      <c r="O15" s="34"/>
      <c r="P15" s="34"/>
      <c r="Q15" s="34"/>
      <c r="R15" s="34"/>
      <c r="S15" s="34"/>
      <c r="T15" s="61">
        <f>AVERAGE(T4:T13)</f>
        <v>10.190000000000001</v>
      </c>
      <c r="U15" s="31">
        <f>COUNTIF(U4:U13,1)</f>
        <v>5</v>
      </c>
      <c r="V15" s="70">
        <f>+U15/(U15+U16+U17)</f>
        <v>0.5</v>
      </c>
      <c r="W15" s="34"/>
      <c r="AC15" s="61">
        <f>AVERAGE(AC4:AC13)</f>
        <v>11.071428571428571</v>
      </c>
      <c r="AD15" s="31">
        <f>COUNTIF(AD4:AD13,1)</f>
        <v>6</v>
      </c>
      <c r="AE15" s="70">
        <f>+AD15/(AD15+AD16+AD17)</f>
        <v>0.66666666666666663</v>
      </c>
    </row>
    <row r="16" spans="1:45">
      <c r="D16" s="60" t="s">
        <v>433</v>
      </c>
      <c r="E16" s="35" t="s">
        <v>438</v>
      </c>
      <c r="I16" s="61">
        <f>MAX(I4:I13)</f>
        <v>18.8</v>
      </c>
      <c r="J16" s="31">
        <f>COUNTIF(J4:J13,0)</f>
        <v>3</v>
      </c>
      <c r="K16" s="70">
        <f>+J16/(J16+J17+J15)</f>
        <v>0.3</v>
      </c>
      <c r="N16" s="34"/>
      <c r="O16" s="34"/>
      <c r="P16" s="34"/>
      <c r="Q16" s="34"/>
      <c r="R16" s="34"/>
      <c r="S16" s="34"/>
      <c r="T16" s="61">
        <f>MAX(T4:T13)</f>
        <v>17.5</v>
      </c>
      <c r="U16" s="31">
        <f>COUNTIF(U4:U13,0)</f>
        <v>5</v>
      </c>
      <c r="V16" s="70">
        <f>+U16/(U16+U17+U15)</f>
        <v>0.5</v>
      </c>
      <c r="W16" s="34"/>
      <c r="AC16" s="61">
        <f>MAX(AC4:AC13)</f>
        <v>15.9</v>
      </c>
      <c r="AD16" s="31">
        <f>COUNTIF(AD4:AD13,0)</f>
        <v>1</v>
      </c>
      <c r="AE16" s="70">
        <f>+AD16/(AD16+AD17+AD15)</f>
        <v>0.1111111111111111</v>
      </c>
    </row>
    <row r="17" spans="4:31">
      <c r="D17" s="60" t="s">
        <v>434</v>
      </c>
      <c r="E17" s="35" t="s">
        <v>439</v>
      </c>
      <c r="I17" s="62">
        <f>MIN(I4:I13)</f>
        <v>2.6</v>
      </c>
      <c r="J17" s="31">
        <v>0</v>
      </c>
      <c r="K17" s="70">
        <f>+J17/(J17+J16+J15)</f>
        <v>0</v>
      </c>
      <c r="N17" s="34"/>
      <c r="O17" s="34"/>
      <c r="P17" s="34"/>
      <c r="Q17" s="34"/>
      <c r="R17" s="34"/>
      <c r="S17" s="34"/>
      <c r="T17" s="62">
        <f>MIN(T4:T13)</f>
        <v>2.2000000000000002</v>
      </c>
      <c r="U17" s="31">
        <v>0</v>
      </c>
      <c r="V17" s="70">
        <f>+U17/(U17+U16+U15)</f>
        <v>0</v>
      </c>
      <c r="W17" s="34"/>
      <c r="AC17" s="62">
        <f>MIN(AC4:AC13)</f>
        <v>4.7</v>
      </c>
      <c r="AD17" s="31">
        <v>2</v>
      </c>
      <c r="AE17" s="70">
        <f>+AD17/(AD17+AD16+AD15)</f>
        <v>0.22222222222222221</v>
      </c>
    </row>
  </sheetData>
  <mergeCells count="1">
    <mergeCell ref="A1:C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C64D0-2181-FE47-82A0-ADEF049328B3}">
  <dimension ref="A1:AU27"/>
  <sheetViews>
    <sheetView topLeftCell="A7" zoomScale="130" zoomScaleNormal="130" workbookViewId="0">
      <selection activeCell="I20" sqref="I20"/>
    </sheetView>
  </sheetViews>
  <sheetFormatPr baseColWidth="10" defaultRowHeight="15"/>
  <cols>
    <col min="1" max="1" width="4.5" customWidth="1"/>
    <col min="3" max="3" width="45.6640625" customWidth="1"/>
    <col min="4" max="5" width="6.1640625" customWidth="1"/>
    <col min="6" max="7" width="4.1640625" bestFit="1" customWidth="1"/>
    <col min="8" max="8" width="4.6640625" bestFit="1" customWidth="1"/>
    <col min="9" max="9" width="5.5" bestFit="1" customWidth="1"/>
    <col min="10" max="10" width="3.83203125" style="31" customWidth="1"/>
    <col min="11" max="11" width="5.1640625" customWidth="1"/>
    <col min="12" max="12" width="4.1640625" bestFit="1" customWidth="1"/>
    <col min="13" max="13" width="8.5" customWidth="1"/>
    <col min="14" max="14" width="4" customWidth="1"/>
    <col min="15" max="15" width="2.5" customWidth="1"/>
    <col min="16" max="16" width="6.6640625" customWidth="1"/>
    <col min="17" max="17" width="6.1640625" customWidth="1"/>
    <col min="18" max="18" width="6.6640625" customWidth="1"/>
    <col min="19" max="19" width="4.83203125" bestFit="1" customWidth="1"/>
    <col min="20" max="20" width="6" style="31" bestFit="1" customWidth="1"/>
    <col min="21" max="21" width="3.1640625" style="31" customWidth="1"/>
    <col min="22" max="22" width="8.1640625" customWidth="1"/>
    <col min="23" max="25" width="4.6640625" bestFit="1" customWidth="1"/>
    <col min="26" max="27" width="5.6640625" bestFit="1" customWidth="1"/>
    <col min="28" max="28" width="6.1640625" style="31" customWidth="1"/>
    <col min="29" max="29" width="5" style="31" customWidth="1"/>
    <col min="30" max="30" width="7" bestFit="1" customWidth="1"/>
  </cols>
  <sheetData>
    <row r="1" spans="1:47" ht="24" customHeight="1" thickTop="1" thickBot="1">
      <c r="A1" s="172" t="s">
        <v>243</v>
      </c>
      <c r="B1" s="172"/>
      <c r="C1" s="172"/>
      <c r="D1" s="8" t="s">
        <v>47</v>
      </c>
      <c r="E1" s="58" t="s">
        <v>82</v>
      </c>
      <c r="F1" s="54"/>
      <c r="G1" s="54"/>
      <c r="H1" s="8"/>
      <c r="I1" s="8"/>
      <c r="J1" s="27"/>
      <c r="K1" s="8"/>
      <c r="L1" s="8"/>
      <c r="M1" s="8"/>
    </row>
    <row r="2" spans="1:47" ht="16" thickTop="1">
      <c r="A2" s="13"/>
      <c r="B2" s="13"/>
      <c r="C2" s="13"/>
      <c r="D2" s="8"/>
      <c r="E2" s="11"/>
      <c r="F2" s="55"/>
      <c r="G2" s="55"/>
      <c r="H2" s="8"/>
      <c r="I2" s="8"/>
      <c r="J2" s="27" t="s">
        <v>436</v>
      </c>
      <c r="K2" s="63">
        <v>10</v>
      </c>
      <c r="L2" s="63">
        <v>10</v>
      </c>
      <c r="M2" s="14"/>
      <c r="N2" s="14"/>
      <c r="O2" s="14"/>
      <c r="Q2" s="14">
        <v>30</v>
      </c>
      <c r="R2" s="14">
        <v>40</v>
      </c>
      <c r="S2" s="14">
        <v>10</v>
      </c>
      <c r="T2" s="44"/>
      <c r="U2" s="27" t="s">
        <v>436</v>
      </c>
      <c r="V2" s="14"/>
      <c r="W2" s="14"/>
      <c r="X2" s="14"/>
      <c r="Y2" s="14"/>
      <c r="Z2" s="14"/>
      <c r="AA2" s="14"/>
      <c r="AB2" s="44"/>
      <c r="AC2" s="27" t="s">
        <v>436</v>
      </c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</row>
    <row r="3" spans="1:47" s="4" customFormat="1">
      <c r="A3" s="24" t="s">
        <v>0</v>
      </c>
      <c r="B3" s="73" t="s">
        <v>1</v>
      </c>
      <c r="C3" s="16" t="s">
        <v>24</v>
      </c>
      <c r="D3" s="87" t="s">
        <v>423</v>
      </c>
      <c r="E3" s="87" t="s">
        <v>424</v>
      </c>
      <c r="F3" s="87" t="s">
        <v>425</v>
      </c>
      <c r="G3" s="87" t="s">
        <v>426</v>
      </c>
      <c r="H3" s="87" t="s">
        <v>246</v>
      </c>
      <c r="I3" s="88" t="s">
        <v>427</v>
      </c>
      <c r="J3" s="47" t="s">
        <v>435</v>
      </c>
      <c r="K3" s="67" t="s">
        <v>484</v>
      </c>
      <c r="L3" s="67" t="s">
        <v>485</v>
      </c>
      <c r="M3" s="87" t="s">
        <v>417</v>
      </c>
      <c r="N3" s="76"/>
      <c r="O3" s="67" t="s">
        <v>462</v>
      </c>
      <c r="P3" s="100">
        <v>1</v>
      </c>
      <c r="Q3" s="100" t="s">
        <v>492</v>
      </c>
      <c r="R3" s="96" t="s">
        <v>491</v>
      </c>
      <c r="S3" s="67" t="s">
        <v>246</v>
      </c>
      <c r="T3" s="47" t="s">
        <v>427</v>
      </c>
      <c r="U3" s="47" t="s">
        <v>435</v>
      </c>
      <c r="V3" s="67" t="s">
        <v>537</v>
      </c>
      <c r="W3" s="67" t="s">
        <v>538</v>
      </c>
      <c r="X3" s="67" t="s">
        <v>539</v>
      </c>
      <c r="Y3" s="67" t="s">
        <v>540</v>
      </c>
      <c r="Z3" s="67" t="s">
        <v>542</v>
      </c>
      <c r="AA3" s="67" t="s">
        <v>246</v>
      </c>
      <c r="AB3" s="47" t="s">
        <v>427</v>
      </c>
      <c r="AC3" s="47" t="s">
        <v>435</v>
      </c>
      <c r="AD3" s="76"/>
      <c r="AE3" s="166" t="s">
        <v>565</v>
      </c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</row>
    <row r="4" spans="1:47" ht="17" customHeight="1">
      <c r="A4" s="19">
        <v>1</v>
      </c>
      <c r="B4" s="20" t="s">
        <v>4</v>
      </c>
      <c r="C4" s="144" t="s">
        <v>27</v>
      </c>
      <c r="D4" s="129">
        <v>20</v>
      </c>
      <c r="E4" s="129">
        <v>17</v>
      </c>
      <c r="F4" s="129">
        <v>20</v>
      </c>
      <c r="G4" s="129">
        <v>20</v>
      </c>
      <c r="H4" s="129">
        <v>20</v>
      </c>
      <c r="I4" s="142">
        <f>SUM(D4:H4)/5</f>
        <v>19.399999999999999</v>
      </c>
      <c r="J4" s="142">
        <f>IF(I4&gt;=11.4,1,0)</f>
        <v>1</v>
      </c>
      <c r="K4" s="98">
        <v>18</v>
      </c>
      <c r="L4" s="98">
        <v>18</v>
      </c>
      <c r="M4" s="98" t="s">
        <v>419</v>
      </c>
      <c r="N4" s="98" t="s">
        <v>493</v>
      </c>
      <c r="O4" s="131" t="s">
        <v>473</v>
      </c>
      <c r="P4" s="131" t="s">
        <v>508</v>
      </c>
      <c r="Q4" s="131">
        <v>18</v>
      </c>
      <c r="R4" s="131">
        <v>19</v>
      </c>
      <c r="S4" s="18">
        <v>18</v>
      </c>
      <c r="T4" s="143">
        <f>+S4*0.1+R4*0.4+Q4*0.3+L4*0.1+K4*0.1</f>
        <v>18.400000000000002</v>
      </c>
      <c r="U4" s="142">
        <f>IF(T4&gt;=11.4,1,0)</f>
        <v>1</v>
      </c>
      <c r="V4" s="18">
        <v>16</v>
      </c>
      <c r="W4" s="18">
        <v>17</v>
      </c>
      <c r="X4" s="18">
        <v>19</v>
      </c>
      <c r="Y4" s="18">
        <v>18</v>
      </c>
      <c r="Z4" s="18">
        <v>17</v>
      </c>
      <c r="AA4" s="36">
        <v>17</v>
      </c>
      <c r="AB4" s="152">
        <f>+AA4*0.1+Z4*0.25+Y4*0.25+X4*0.2+W4*0.1+V4*0.1</f>
        <v>17.55</v>
      </c>
      <c r="AC4" s="142">
        <f>IF(AB4&gt;=11.4,1,0)</f>
        <v>1</v>
      </c>
      <c r="AD4" s="18" t="s">
        <v>553</v>
      </c>
      <c r="AE4" s="97">
        <f>+(AB4+T4+I4)/3</f>
        <v>18.45</v>
      </c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</row>
    <row r="5" spans="1:47" ht="17" customHeight="1">
      <c r="A5" s="19">
        <v>2</v>
      </c>
      <c r="B5" s="20" t="s">
        <v>159</v>
      </c>
      <c r="C5" s="144" t="s">
        <v>160</v>
      </c>
      <c r="D5" s="129">
        <v>17</v>
      </c>
      <c r="E5" s="129">
        <v>20</v>
      </c>
      <c r="F5" s="129">
        <v>20</v>
      </c>
      <c r="G5" s="129">
        <v>18</v>
      </c>
      <c r="H5" s="129">
        <v>20</v>
      </c>
      <c r="I5" s="142">
        <f>SUM(D5:H5)/5</f>
        <v>19</v>
      </c>
      <c r="J5" s="142">
        <f t="shared" ref="J5:J23" si="0">IF(I5&gt;=11.4,1,0)</f>
        <v>1</v>
      </c>
      <c r="K5" s="98">
        <v>18</v>
      </c>
      <c r="L5" s="98">
        <v>20</v>
      </c>
      <c r="M5" s="98" t="s">
        <v>418</v>
      </c>
      <c r="N5" s="98" t="s">
        <v>453</v>
      </c>
      <c r="O5" s="131" t="s">
        <v>474</v>
      </c>
      <c r="P5" s="131" t="s">
        <v>509</v>
      </c>
      <c r="Q5" s="131">
        <v>14</v>
      </c>
      <c r="R5" s="131">
        <v>15</v>
      </c>
      <c r="S5" s="18">
        <v>18</v>
      </c>
      <c r="T5" s="143">
        <f t="shared" ref="T5:T23" si="1">+S5*0.1+R5*0.4+Q5*0.3+L5*0.1+K5*0.1</f>
        <v>15.8</v>
      </c>
      <c r="U5" s="142">
        <f t="shared" ref="U5:U23" si="2">IF(T5&gt;=11.4,1,0)</f>
        <v>1</v>
      </c>
      <c r="V5" s="18">
        <v>15</v>
      </c>
      <c r="W5" s="18">
        <v>17</v>
      </c>
      <c r="X5" s="18">
        <v>16</v>
      </c>
      <c r="Y5" s="18">
        <v>16</v>
      </c>
      <c r="Z5" s="18">
        <v>15</v>
      </c>
      <c r="AA5" s="36">
        <v>17</v>
      </c>
      <c r="AB5" s="152">
        <f>+AA5*0.1+Z5*0.25+Y5*0.25+X5*0.2+W5*0.1+V5*0.1</f>
        <v>15.849999999999998</v>
      </c>
      <c r="AC5" s="142">
        <f t="shared" ref="AC5:AC23" si="3">IF(AB5&gt;=11.4,1,0)</f>
        <v>1</v>
      </c>
      <c r="AD5" s="17" t="s">
        <v>568</v>
      </c>
      <c r="AE5" s="97">
        <f t="shared" ref="AE5:AE23" si="4">+(AB5+T5+I5)/3</f>
        <v>16.883333333333333</v>
      </c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</row>
    <row r="6" spans="1:47" ht="17" customHeight="1">
      <c r="A6" s="19">
        <v>3</v>
      </c>
      <c r="B6" s="20" t="s">
        <v>163</v>
      </c>
      <c r="C6" s="144" t="s">
        <v>164</v>
      </c>
      <c r="D6" s="129">
        <v>19</v>
      </c>
      <c r="E6" s="129">
        <v>17</v>
      </c>
      <c r="F6" s="129">
        <v>20</v>
      </c>
      <c r="G6" s="129">
        <v>16</v>
      </c>
      <c r="H6" s="129">
        <v>20</v>
      </c>
      <c r="I6" s="142">
        <f t="shared" ref="I6:I23" si="5">SUM(D6:H6)/5</f>
        <v>18.399999999999999</v>
      </c>
      <c r="J6" s="142">
        <f t="shared" si="0"/>
        <v>1</v>
      </c>
      <c r="K6" s="98">
        <v>20</v>
      </c>
      <c r="L6" s="98">
        <v>18</v>
      </c>
      <c r="M6" s="98" t="s">
        <v>421</v>
      </c>
      <c r="N6" s="98" t="s">
        <v>494</v>
      </c>
      <c r="O6" s="131" t="s">
        <v>475</v>
      </c>
      <c r="P6" s="131" t="s">
        <v>510</v>
      </c>
      <c r="Q6" s="131">
        <v>14</v>
      </c>
      <c r="R6" s="131">
        <v>15</v>
      </c>
      <c r="S6" s="18">
        <v>18</v>
      </c>
      <c r="T6" s="143">
        <f>+S6*0.1+R6*0.4+Q6*0.3+L6*0.1+K6*0.1</f>
        <v>15.8</v>
      </c>
      <c r="U6" s="142">
        <f t="shared" si="2"/>
        <v>1</v>
      </c>
      <c r="V6" s="18">
        <v>20</v>
      </c>
      <c r="W6" s="18">
        <v>17</v>
      </c>
      <c r="X6" s="18">
        <v>18</v>
      </c>
      <c r="Y6" s="18">
        <v>18</v>
      </c>
      <c r="Z6" s="18">
        <v>18</v>
      </c>
      <c r="AA6" s="36">
        <v>17</v>
      </c>
      <c r="AB6" s="152">
        <f>+AA6*0.1+Z6*0.25+Y6*0.25+X6*0.2+W6*0.1+V6*0.1</f>
        <v>18</v>
      </c>
      <c r="AC6" s="142">
        <f t="shared" si="3"/>
        <v>1</v>
      </c>
      <c r="AD6" s="18" t="s">
        <v>555</v>
      </c>
      <c r="AE6" s="97">
        <f t="shared" si="4"/>
        <v>17.399999999999999</v>
      </c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</row>
    <row r="7" spans="1:47" ht="17" customHeight="1">
      <c r="A7" s="19">
        <v>4</v>
      </c>
      <c r="B7" s="20" t="s">
        <v>167</v>
      </c>
      <c r="C7" s="144" t="s">
        <v>168</v>
      </c>
      <c r="D7" s="129">
        <v>11</v>
      </c>
      <c r="E7" s="129"/>
      <c r="F7" s="129"/>
      <c r="G7" s="129"/>
      <c r="H7" s="129">
        <v>15</v>
      </c>
      <c r="I7" s="142">
        <f t="shared" si="5"/>
        <v>5.2</v>
      </c>
      <c r="J7" s="142">
        <f t="shared" si="0"/>
        <v>0</v>
      </c>
      <c r="K7" s="98"/>
      <c r="L7" s="98"/>
      <c r="M7" s="98" t="s">
        <v>420</v>
      </c>
      <c r="N7" s="18"/>
      <c r="O7" s="18"/>
      <c r="P7" s="131"/>
      <c r="Q7" s="131">
        <v>8</v>
      </c>
      <c r="R7" s="131">
        <v>5</v>
      </c>
      <c r="S7" s="18">
        <v>12</v>
      </c>
      <c r="T7" s="143">
        <f t="shared" si="1"/>
        <v>5.6</v>
      </c>
      <c r="U7" s="142">
        <f t="shared" si="2"/>
        <v>0</v>
      </c>
      <c r="V7" s="18"/>
      <c r="W7" s="18"/>
      <c r="X7" s="18"/>
      <c r="Y7" s="18"/>
      <c r="Z7" s="18"/>
      <c r="AA7" s="36">
        <v>0</v>
      </c>
      <c r="AB7" s="152"/>
      <c r="AC7" s="142">
        <v>-1</v>
      </c>
      <c r="AD7" s="18"/>
      <c r="AE7" s="97">
        <f t="shared" si="4"/>
        <v>3.6</v>
      </c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</row>
    <row r="8" spans="1:47" ht="17" customHeight="1">
      <c r="A8" s="19">
        <v>5</v>
      </c>
      <c r="B8" s="20" t="s">
        <v>171</v>
      </c>
      <c r="C8" s="144" t="s">
        <v>172</v>
      </c>
      <c r="D8" s="129">
        <v>14</v>
      </c>
      <c r="E8" s="129">
        <v>16</v>
      </c>
      <c r="F8" s="129">
        <v>18</v>
      </c>
      <c r="G8" s="129">
        <v>14</v>
      </c>
      <c r="H8" s="129">
        <v>20</v>
      </c>
      <c r="I8" s="142">
        <f t="shared" si="5"/>
        <v>16.399999999999999</v>
      </c>
      <c r="J8" s="142">
        <f t="shared" si="0"/>
        <v>1</v>
      </c>
      <c r="K8" s="98">
        <v>18</v>
      </c>
      <c r="L8" s="98">
        <v>18</v>
      </c>
      <c r="M8" s="98" t="s">
        <v>419</v>
      </c>
      <c r="N8" s="129"/>
      <c r="O8" s="131"/>
      <c r="P8" s="131"/>
      <c r="Q8" s="131">
        <v>18</v>
      </c>
      <c r="R8" s="131">
        <v>19</v>
      </c>
      <c r="S8" s="18">
        <v>18</v>
      </c>
      <c r="T8" s="143">
        <f t="shared" si="1"/>
        <v>18.400000000000002</v>
      </c>
      <c r="U8" s="142">
        <f t="shared" si="2"/>
        <v>1</v>
      </c>
      <c r="V8" s="18">
        <v>16</v>
      </c>
      <c r="W8" s="18">
        <v>17</v>
      </c>
      <c r="X8" s="18">
        <v>19</v>
      </c>
      <c r="Y8" s="18">
        <v>18</v>
      </c>
      <c r="Z8" s="18">
        <v>17</v>
      </c>
      <c r="AA8" s="36">
        <v>17</v>
      </c>
      <c r="AB8" s="152">
        <f t="shared" ref="AB8:AB23" si="6">+AA8*0.1+Z8*0.25+Y8*0.25+X8*0.2+W8*0.1+V8*0.1</f>
        <v>17.55</v>
      </c>
      <c r="AC8" s="142">
        <f t="shared" si="3"/>
        <v>1</v>
      </c>
      <c r="AD8" s="18" t="s">
        <v>553</v>
      </c>
      <c r="AE8" s="97">
        <f t="shared" si="4"/>
        <v>17.45</v>
      </c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</row>
    <row r="9" spans="1:47" ht="17" customHeight="1">
      <c r="A9" s="19">
        <v>6</v>
      </c>
      <c r="B9" s="20" t="s">
        <v>173</v>
      </c>
      <c r="C9" s="144" t="s">
        <v>174</v>
      </c>
      <c r="D9" s="129">
        <v>20</v>
      </c>
      <c r="E9" s="129">
        <v>16</v>
      </c>
      <c r="F9" s="129">
        <v>20</v>
      </c>
      <c r="G9" s="129">
        <v>17</v>
      </c>
      <c r="H9" s="129">
        <v>20</v>
      </c>
      <c r="I9" s="142">
        <f t="shared" si="5"/>
        <v>18.600000000000001</v>
      </c>
      <c r="J9" s="142">
        <f t="shared" si="0"/>
        <v>1</v>
      </c>
      <c r="K9" s="98">
        <v>18</v>
      </c>
      <c r="L9" s="98">
        <v>18</v>
      </c>
      <c r="M9" s="98" t="s">
        <v>421</v>
      </c>
      <c r="N9" s="129"/>
      <c r="O9" s="131"/>
      <c r="P9" s="131"/>
      <c r="Q9" s="131">
        <v>14</v>
      </c>
      <c r="R9" s="131">
        <v>15</v>
      </c>
      <c r="S9" s="18">
        <v>12</v>
      </c>
      <c r="T9" s="143">
        <f t="shared" si="1"/>
        <v>15.000000000000002</v>
      </c>
      <c r="U9" s="142">
        <f t="shared" si="2"/>
        <v>1</v>
      </c>
      <c r="V9" s="18">
        <v>20</v>
      </c>
      <c r="W9" s="18">
        <v>17</v>
      </c>
      <c r="X9" s="18">
        <v>18</v>
      </c>
      <c r="Y9" s="18">
        <v>18</v>
      </c>
      <c r="Z9" s="18">
        <v>18</v>
      </c>
      <c r="AA9" s="36">
        <v>0</v>
      </c>
      <c r="AB9" s="152">
        <f t="shared" si="6"/>
        <v>16.3</v>
      </c>
      <c r="AC9" s="142">
        <f t="shared" si="3"/>
        <v>1</v>
      </c>
      <c r="AD9" s="18" t="s">
        <v>555</v>
      </c>
      <c r="AE9" s="97">
        <f t="shared" si="4"/>
        <v>16.633333333333336</v>
      </c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</row>
    <row r="10" spans="1:47" ht="17" customHeight="1">
      <c r="A10" s="19">
        <v>7</v>
      </c>
      <c r="B10" s="20" t="s">
        <v>175</v>
      </c>
      <c r="C10" s="144" t="s">
        <v>176</v>
      </c>
      <c r="D10" s="129">
        <v>20</v>
      </c>
      <c r="E10" s="129">
        <v>16</v>
      </c>
      <c r="F10" s="129">
        <v>20</v>
      </c>
      <c r="G10" s="129">
        <v>19</v>
      </c>
      <c r="H10" s="129">
        <v>20</v>
      </c>
      <c r="I10" s="142">
        <f t="shared" si="5"/>
        <v>19</v>
      </c>
      <c r="J10" s="142">
        <f t="shared" si="0"/>
        <v>1</v>
      </c>
      <c r="K10" s="98">
        <v>18</v>
      </c>
      <c r="L10" s="98">
        <v>18</v>
      </c>
      <c r="M10" s="98" t="s">
        <v>419</v>
      </c>
      <c r="N10" s="129"/>
      <c r="O10" s="131"/>
      <c r="P10" s="131"/>
      <c r="Q10" s="131">
        <v>18</v>
      </c>
      <c r="R10" s="131">
        <v>19</v>
      </c>
      <c r="S10" s="18">
        <v>18</v>
      </c>
      <c r="T10" s="143">
        <f t="shared" si="1"/>
        <v>18.400000000000002</v>
      </c>
      <c r="U10" s="142">
        <f t="shared" si="2"/>
        <v>1</v>
      </c>
      <c r="V10" s="18">
        <v>16</v>
      </c>
      <c r="W10" s="18">
        <v>17</v>
      </c>
      <c r="X10" s="18">
        <v>19</v>
      </c>
      <c r="Y10" s="18">
        <v>18</v>
      </c>
      <c r="Z10" s="18">
        <v>17</v>
      </c>
      <c r="AA10" s="36">
        <v>17</v>
      </c>
      <c r="AB10" s="152">
        <f t="shared" si="6"/>
        <v>17.55</v>
      </c>
      <c r="AC10" s="142">
        <f t="shared" si="3"/>
        <v>1</v>
      </c>
      <c r="AD10" s="18" t="s">
        <v>553</v>
      </c>
      <c r="AE10" s="97">
        <f t="shared" si="4"/>
        <v>18.316666666666666</v>
      </c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</row>
    <row r="11" spans="1:47" ht="17" customHeight="1">
      <c r="A11" s="19">
        <v>8</v>
      </c>
      <c r="B11" s="20" t="s">
        <v>177</v>
      </c>
      <c r="C11" s="144" t="s">
        <v>178</v>
      </c>
      <c r="D11" s="129">
        <v>14</v>
      </c>
      <c r="E11" s="129">
        <v>18</v>
      </c>
      <c r="F11" s="129">
        <v>20</v>
      </c>
      <c r="G11" s="129">
        <v>20</v>
      </c>
      <c r="H11" s="129">
        <v>15</v>
      </c>
      <c r="I11" s="142">
        <f t="shared" si="5"/>
        <v>17.399999999999999</v>
      </c>
      <c r="J11" s="142">
        <f t="shared" si="0"/>
        <v>1</v>
      </c>
      <c r="K11" s="98">
        <v>18</v>
      </c>
      <c r="L11" s="98">
        <v>18</v>
      </c>
      <c r="M11" s="98" t="s">
        <v>421</v>
      </c>
      <c r="N11" s="129"/>
      <c r="O11" s="131"/>
      <c r="P11" s="131"/>
      <c r="Q11" s="131">
        <v>14</v>
      </c>
      <c r="R11" s="131">
        <v>15</v>
      </c>
      <c r="S11" s="18">
        <v>15</v>
      </c>
      <c r="T11" s="143">
        <f t="shared" si="1"/>
        <v>15.3</v>
      </c>
      <c r="U11" s="142">
        <f t="shared" si="2"/>
        <v>1</v>
      </c>
      <c r="V11" s="18">
        <v>20</v>
      </c>
      <c r="W11" s="18">
        <v>17</v>
      </c>
      <c r="X11" s="18">
        <v>18</v>
      </c>
      <c r="Y11" s="18">
        <v>18</v>
      </c>
      <c r="Z11" s="18">
        <v>18</v>
      </c>
      <c r="AA11" s="36">
        <v>12</v>
      </c>
      <c r="AB11" s="152">
        <f t="shared" si="6"/>
        <v>17.5</v>
      </c>
      <c r="AC11" s="142">
        <f t="shared" si="3"/>
        <v>1</v>
      </c>
      <c r="AD11" s="18" t="s">
        <v>555</v>
      </c>
      <c r="AE11" s="97">
        <f t="shared" si="4"/>
        <v>16.733333333333331</v>
      </c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</row>
    <row r="12" spans="1:47" ht="17" customHeight="1">
      <c r="A12" s="19">
        <v>9</v>
      </c>
      <c r="B12" s="20" t="s">
        <v>189</v>
      </c>
      <c r="C12" s="144" t="s">
        <v>190</v>
      </c>
      <c r="D12" s="129">
        <v>20</v>
      </c>
      <c r="E12" s="129">
        <v>20</v>
      </c>
      <c r="F12" s="129">
        <v>20</v>
      </c>
      <c r="G12" s="129">
        <v>20</v>
      </c>
      <c r="H12" s="129">
        <v>20</v>
      </c>
      <c r="I12" s="142">
        <f t="shared" si="5"/>
        <v>20</v>
      </c>
      <c r="J12" s="142">
        <f t="shared" si="0"/>
        <v>1</v>
      </c>
      <c r="K12" s="98">
        <v>20</v>
      </c>
      <c r="L12" s="98">
        <v>20</v>
      </c>
      <c r="M12" s="98" t="s">
        <v>418</v>
      </c>
      <c r="N12" s="129"/>
      <c r="O12" s="131"/>
      <c r="P12" s="131"/>
      <c r="Q12" s="131">
        <v>14</v>
      </c>
      <c r="R12" s="131">
        <v>15</v>
      </c>
      <c r="S12" s="18">
        <v>18</v>
      </c>
      <c r="T12" s="143">
        <f t="shared" si="1"/>
        <v>16</v>
      </c>
      <c r="U12" s="142">
        <f t="shared" si="2"/>
        <v>1</v>
      </c>
      <c r="V12" s="18">
        <v>15</v>
      </c>
      <c r="W12" s="18">
        <v>17</v>
      </c>
      <c r="X12" s="18">
        <v>16</v>
      </c>
      <c r="Y12" s="18">
        <v>16</v>
      </c>
      <c r="Z12" s="18">
        <v>15</v>
      </c>
      <c r="AA12" s="36">
        <v>17</v>
      </c>
      <c r="AB12" s="152">
        <f t="shared" si="6"/>
        <v>15.849999999999998</v>
      </c>
      <c r="AC12" s="142">
        <f t="shared" si="3"/>
        <v>1</v>
      </c>
      <c r="AD12" s="18" t="s">
        <v>552</v>
      </c>
      <c r="AE12" s="97">
        <f t="shared" si="4"/>
        <v>17.283333333333331</v>
      </c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</row>
    <row r="13" spans="1:47" ht="17" customHeight="1">
      <c r="A13" s="19">
        <v>10</v>
      </c>
      <c r="B13" s="20" t="s">
        <v>191</v>
      </c>
      <c r="C13" s="144" t="s">
        <v>192</v>
      </c>
      <c r="D13" s="129">
        <v>19</v>
      </c>
      <c r="E13" s="129">
        <v>18</v>
      </c>
      <c r="F13" s="129">
        <v>20</v>
      </c>
      <c r="G13" s="129">
        <v>18</v>
      </c>
      <c r="H13" s="129">
        <v>20</v>
      </c>
      <c r="I13" s="142">
        <f t="shared" si="5"/>
        <v>19</v>
      </c>
      <c r="J13" s="142">
        <f t="shared" si="0"/>
        <v>1</v>
      </c>
      <c r="K13" s="98"/>
      <c r="L13" s="98">
        <v>18</v>
      </c>
      <c r="M13" s="98" t="s">
        <v>422</v>
      </c>
      <c r="N13" s="98" t="s">
        <v>495</v>
      </c>
      <c r="O13" s="131" t="s">
        <v>477</v>
      </c>
      <c r="P13" s="131" t="s">
        <v>512</v>
      </c>
      <c r="Q13" s="131">
        <v>13</v>
      </c>
      <c r="R13" s="131">
        <v>17</v>
      </c>
      <c r="S13" s="18">
        <v>15</v>
      </c>
      <c r="T13" s="143">
        <f t="shared" si="1"/>
        <v>14.000000000000002</v>
      </c>
      <c r="U13" s="142">
        <f t="shared" si="2"/>
        <v>1</v>
      </c>
      <c r="V13" s="18">
        <v>20</v>
      </c>
      <c r="W13" s="18">
        <v>18</v>
      </c>
      <c r="X13" s="18">
        <v>18</v>
      </c>
      <c r="Y13" s="18">
        <v>19</v>
      </c>
      <c r="Z13" s="18">
        <v>20</v>
      </c>
      <c r="AA13" s="36">
        <v>17</v>
      </c>
      <c r="AB13" s="152">
        <f t="shared" si="6"/>
        <v>18.849999999999998</v>
      </c>
      <c r="AC13" s="142">
        <f t="shared" si="3"/>
        <v>1</v>
      </c>
      <c r="AD13" s="18" t="s">
        <v>554</v>
      </c>
      <c r="AE13" s="97">
        <f t="shared" si="4"/>
        <v>17.283333333333335</v>
      </c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</row>
    <row r="14" spans="1:47" ht="17" customHeight="1">
      <c r="A14" s="19">
        <v>11</v>
      </c>
      <c r="B14" s="20" t="s">
        <v>201</v>
      </c>
      <c r="C14" s="144" t="s">
        <v>202</v>
      </c>
      <c r="D14" s="129">
        <v>20</v>
      </c>
      <c r="E14" s="129">
        <v>20</v>
      </c>
      <c r="F14" s="129">
        <v>20</v>
      </c>
      <c r="G14" s="129">
        <v>20</v>
      </c>
      <c r="H14" s="129">
        <v>20</v>
      </c>
      <c r="I14" s="142">
        <f t="shared" si="5"/>
        <v>20</v>
      </c>
      <c r="J14" s="142">
        <f t="shared" si="0"/>
        <v>1</v>
      </c>
      <c r="K14" s="98">
        <v>18</v>
      </c>
      <c r="L14" s="98">
        <v>20</v>
      </c>
      <c r="M14" s="98" t="s">
        <v>418</v>
      </c>
      <c r="N14" s="129"/>
      <c r="O14" s="131"/>
      <c r="P14" s="131"/>
      <c r="Q14" s="131">
        <v>14</v>
      </c>
      <c r="R14" s="131">
        <v>15</v>
      </c>
      <c r="S14" s="18">
        <v>18</v>
      </c>
      <c r="T14" s="143">
        <f t="shared" si="1"/>
        <v>15.8</v>
      </c>
      <c r="U14" s="142">
        <f t="shared" si="2"/>
        <v>1</v>
      </c>
      <c r="V14" s="18">
        <v>15</v>
      </c>
      <c r="W14" s="18">
        <v>17</v>
      </c>
      <c r="X14" s="18">
        <v>16</v>
      </c>
      <c r="Y14" s="18">
        <v>16</v>
      </c>
      <c r="Z14" s="18">
        <v>15</v>
      </c>
      <c r="AA14" s="36">
        <v>17</v>
      </c>
      <c r="AB14" s="152">
        <f t="shared" si="6"/>
        <v>15.849999999999998</v>
      </c>
      <c r="AC14" s="142">
        <f t="shared" si="3"/>
        <v>1</v>
      </c>
      <c r="AD14" s="18" t="s">
        <v>552</v>
      </c>
      <c r="AE14" s="97">
        <f t="shared" si="4"/>
        <v>17.216666666666665</v>
      </c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</row>
    <row r="15" spans="1:47" ht="17" customHeight="1">
      <c r="A15" s="19">
        <v>12</v>
      </c>
      <c r="B15" s="20" t="s">
        <v>205</v>
      </c>
      <c r="C15" s="144" t="s">
        <v>206</v>
      </c>
      <c r="D15" s="129">
        <v>20</v>
      </c>
      <c r="E15" s="129">
        <v>17</v>
      </c>
      <c r="F15" s="129">
        <v>20</v>
      </c>
      <c r="G15" s="129">
        <v>20</v>
      </c>
      <c r="H15" s="129">
        <v>15</v>
      </c>
      <c r="I15" s="142">
        <f t="shared" si="5"/>
        <v>18.399999999999999</v>
      </c>
      <c r="J15" s="142">
        <f t="shared" si="0"/>
        <v>1</v>
      </c>
      <c r="K15" s="98">
        <v>18</v>
      </c>
      <c r="L15" s="98">
        <v>18</v>
      </c>
      <c r="M15" s="98" t="s">
        <v>421</v>
      </c>
      <c r="N15" s="129"/>
      <c r="O15" s="131"/>
      <c r="P15" s="131"/>
      <c r="Q15" s="131">
        <v>14</v>
      </c>
      <c r="R15" s="131">
        <v>15</v>
      </c>
      <c r="S15" s="18">
        <v>15</v>
      </c>
      <c r="T15" s="143">
        <f t="shared" si="1"/>
        <v>15.3</v>
      </c>
      <c r="U15" s="142">
        <f t="shared" si="2"/>
        <v>1</v>
      </c>
      <c r="V15" s="18">
        <v>20</v>
      </c>
      <c r="W15" s="18">
        <v>17</v>
      </c>
      <c r="X15" s="18">
        <v>18</v>
      </c>
      <c r="Y15" s="18">
        <v>18</v>
      </c>
      <c r="Z15" s="18">
        <v>18</v>
      </c>
      <c r="AA15" s="36">
        <v>17</v>
      </c>
      <c r="AB15" s="152">
        <f t="shared" si="6"/>
        <v>18</v>
      </c>
      <c r="AC15" s="142">
        <f t="shared" si="3"/>
        <v>1</v>
      </c>
      <c r="AD15" s="18" t="s">
        <v>555</v>
      </c>
      <c r="AE15" s="97">
        <f t="shared" si="4"/>
        <v>17.233333333333331</v>
      </c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</row>
    <row r="16" spans="1:47" ht="17" customHeight="1">
      <c r="A16" s="19">
        <v>13</v>
      </c>
      <c r="B16" s="20" t="s">
        <v>207</v>
      </c>
      <c r="C16" s="144" t="s">
        <v>556</v>
      </c>
      <c r="D16" s="129">
        <v>13</v>
      </c>
      <c r="E16" s="129">
        <v>15</v>
      </c>
      <c r="F16" s="129">
        <v>20</v>
      </c>
      <c r="G16" s="129">
        <v>15</v>
      </c>
      <c r="H16" s="129">
        <v>20</v>
      </c>
      <c r="I16" s="142">
        <f t="shared" si="5"/>
        <v>16.600000000000001</v>
      </c>
      <c r="J16" s="142">
        <f t="shared" si="0"/>
        <v>1</v>
      </c>
      <c r="K16" s="98">
        <v>18</v>
      </c>
      <c r="L16" s="98">
        <v>18</v>
      </c>
      <c r="M16" s="98" t="s">
        <v>420</v>
      </c>
      <c r="N16" s="98" t="s">
        <v>496</v>
      </c>
      <c r="O16" s="131" t="s">
        <v>476</v>
      </c>
      <c r="P16" s="131" t="s">
        <v>511</v>
      </c>
      <c r="Q16" s="131">
        <v>8</v>
      </c>
      <c r="R16" s="131">
        <v>5</v>
      </c>
      <c r="S16" s="18">
        <v>15</v>
      </c>
      <c r="T16" s="143">
        <f t="shared" si="1"/>
        <v>9.5</v>
      </c>
      <c r="U16" s="142">
        <f t="shared" si="2"/>
        <v>0</v>
      </c>
      <c r="V16" s="18">
        <v>5</v>
      </c>
      <c r="W16" s="18">
        <v>12</v>
      </c>
      <c r="X16" s="18">
        <v>5</v>
      </c>
      <c r="Y16" s="18">
        <v>13</v>
      </c>
      <c r="Z16" s="18">
        <v>12</v>
      </c>
      <c r="AA16" s="36">
        <v>17</v>
      </c>
      <c r="AB16" s="152">
        <f t="shared" si="6"/>
        <v>10.649999999999999</v>
      </c>
      <c r="AC16" s="142">
        <f t="shared" si="3"/>
        <v>0</v>
      </c>
      <c r="AD16" s="17" t="s">
        <v>569</v>
      </c>
      <c r="AE16" s="97">
        <f t="shared" si="4"/>
        <v>12.25</v>
      </c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</row>
    <row r="17" spans="1:47" ht="17" customHeight="1">
      <c r="A17" s="19">
        <v>14</v>
      </c>
      <c r="B17" s="20" t="s">
        <v>209</v>
      </c>
      <c r="C17" s="144" t="s">
        <v>210</v>
      </c>
      <c r="D17" s="129">
        <v>14</v>
      </c>
      <c r="E17" s="129">
        <v>11</v>
      </c>
      <c r="F17" s="129">
        <v>18</v>
      </c>
      <c r="G17" s="129">
        <v>13</v>
      </c>
      <c r="H17" s="129">
        <v>20</v>
      </c>
      <c r="I17" s="142">
        <f t="shared" si="5"/>
        <v>15.2</v>
      </c>
      <c r="J17" s="142">
        <f t="shared" si="0"/>
        <v>1</v>
      </c>
      <c r="K17" s="98"/>
      <c r="L17" s="98">
        <v>18</v>
      </c>
      <c r="M17" s="98" t="s">
        <v>420</v>
      </c>
      <c r="N17" s="129"/>
      <c r="O17" s="131"/>
      <c r="P17" s="131"/>
      <c r="Q17" s="131">
        <v>8</v>
      </c>
      <c r="R17" s="131">
        <v>5</v>
      </c>
      <c r="S17" s="18">
        <v>15</v>
      </c>
      <c r="T17" s="143">
        <f t="shared" si="1"/>
        <v>7.7</v>
      </c>
      <c r="U17" s="142">
        <f t="shared" si="2"/>
        <v>0</v>
      </c>
      <c r="V17" s="18">
        <v>10</v>
      </c>
      <c r="W17" s="18">
        <v>0</v>
      </c>
      <c r="X17" s="18">
        <v>0</v>
      </c>
      <c r="Y17" s="18">
        <v>0</v>
      </c>
      <c r="Z17" s="18">
        <v>0</v>
      </c>
      <c r="AA17" s="36">
        <v>12</v>
      </c>
      <c r="AB17" s="152">
        <f t="shared" si="6"/>
        <v>2.2000000000000002</v>
      </c>
      <c r="AC17" s="142">
        <f t="shared" si="3"/>
        <v>0</v>
      </c>
      <c r="AD17" s="18" t="s">
        <v>551</v>
      </c>
      <c r="AE17" s="97">
        <f t="shared" si="4"/>
        <v>8.3666666666666671</v>
      </c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</row>
    <row r="18" spans="1:47" ht="17" customHeight="1">
      <c r="A18" s="19">
        <v>15</v>
      </c>
      <c r="B18" s="20" t="s">
        <v>213</v>
      </c>
      <c r="C18" s="144" t="s">
        <v>214</v>
      </c>
      <c r="D18" s="129">
        <v>18</v>
      </c>
      <c r="E18" s="129">
        <v>19</v>
      </c>
      <c r="F18" s="129">
        <v>20</v>
      </c>
      <c r="G18" s="129">
        <v>17</v>
      </c>
      <c r="H18" s="129">
        <v>20</v>
      </c>
      <c r="I18" s="142">
        <f t="shared" si="5"/>
        <v>18.8</v>
      </c>
      <c r="J18" s="142">
        <f t="shared" si="0"/>
        <v>1</v>
      </c>
      <c r="K18" s="98">
        <v>18</v>
      </c>
      <c r="L18" s="98">
        <v>18</v>
      </c>
      <c r="M18" s="98" t="s">
        <v>420</v>
      </c>
      <c r="N18" s="129"/>
      <c r="O18" s="131"/>
      <c r="P18" s="131"/>
      <c r="Q18" s="131">
        <v>8</v>
      </c>
      <c r="R18" s="131">
        <v>5</v>
      </c>
      <c r="S18" s="18">
        <v>18</v>
      </c>
      <c r="T18" s="143">
        <f t="shared" si="1"/>
        <v>9.7999999999999989</v>
      </c>
      <c r="U18" s="142">
        <f t="shared" si="2"/>
        <v>0</v>
      </c>
      <c r="V18" s="18">
        <v>11</v>
      </c>
      <c r="W18" s="18">
        <v>12</v>
      </c>
      <c r="X18" s="18">
        <v>10</v>
      </c>
      <c r="Y18" s="18">
        <v>13</v>
      </c>
      <c r="Z18" s="18">
        <v>13</v>
      </c>
      <c r="AA18" s="36">
        <v>8</v>
      </c>
      <c r="AB18" s="152">
        <f t="shared" si="6"/>
        <v>11.6</v>
      </c>
      <c r="AC18" s="142">
        <f t="shared" si="3"/>
        <v>1</v>
      </c>
      <c r="AD18" s="18" t="s">
        <v>570</v>
      </c>
      <c r="AE18" s="97">
        <f t="shared" si="4"/>
        <v>13.4</v>
      </c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</row>
    <row r="19" spans="1:47" ht="17" customHeight="1">
      <c r="A19" s="19">
        <v>16</v>
      </c>
      <c r="B19" s="20" t="s">
        <v>219</v>
      </c>
      <c r="C19" s="144" t="s">
        <v>220</v>
      </c>
      <c r="D19" s="129">
        <v>20</v>
      </c>
      <c r="E19" s="129">
        <v>16</v>
      </c>
      <c r="F19" s="129"/>
      <c r="G19" s="129">
        <v>16</v>
      </c>
      <c r="H19" s="129">
        <v>20</v>
      </c>
      <c r="I19" s="142">
        <f t="shared" si="5"/>
        <v>14.4</v>
      </c>
      <c r="J19" s="142">
        <f t="shared" si="0"/>
        <v>1</v>
      </c>
      <c r="K19" s="98"/>
      <c r="L19" s="98">
        <v>18</v>
      </c>
      <c r="M19" s="98" t="s">
        <v>422</v>
      </c>
      <c r="N19" s="129"/>
      <c r="O19" s="131"/>
      <c r="P19" s="131"/>
      <c r="Q19" s="131">
        <v>13</v>
      </c>
      <c r="R19" s="131">
        <v>17</v>
      </c>
      <c r="S19" s="18">
        <v>15</v>
      </c>
      <c r="T19" s="143">
        <f t="shared" si="1"/>
        <v>14.000000000000002</v>
      </c>
      <c r="U19" s="142">
        <f t="shared" si="2"/>
        <v>1</v>
      </c>
      <c r="V19" s="18">
        <v>20</v>
      </c>
      <c r="W19" s="18">
        <v>18</v>
      </c>
      <c r="X19" s="18">
        <v>18</v>
      </c>
      <c r="Y19" s="18">
        <v>19</v>
      </c>
      <c r="Z19" s="18">
        <v>20</v>
      </c>
      <c r="AA19" s="36">
        <v>12</v>
      </c>
      <c r="AB19" s="152">
        <f t="shared" si="6"/>
        <v>18.349999999999998</v>
      </c>
      <c r="AC19" s="142">
        <f t="shared" si="3"/>
        <v>1</v>
      </c>
      <c r="AD19" s="18" t="s">
        <v>554</v>
      </c>
      <c r="AE19" s="97">
        <f t="shared" si="4"/>
        <v>15.583333333333334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</row>
    <row r="20" spans="1:47" ht="17" customHeight="1">
      <c r="A20" s="19">
        <v>17</v>
      </c>
      <c r="B20" s="20" t="s">
        <v>225</v>
      </c>
      <c r="C20" s="144" t="s">
        <v>226</v>
      </c>
      <c r="D20" s="129"/>
      <c r="E20" s="129">
        <v>11</v>
      </c>
      <c r="F20" s="129">
        <v>20</v>
      </c>
      <c r="G20" s="129"/>
      <c r="H20" s="129">
        <v>20</v>
      </c>
      <c r="I20" s="142">
        <f t="shared" si="5"/>
        <v>10.199999999999999</v>
      </c>
      <c r="J20" s="142">
        <f t="shared" si="0"/>
        <v>0</v>
      </c>
      <c r="K20" s="98"/>
      <c r="L20" s="98"/>
      <c r="M20" s="98" t="s">
        <v>422</v>
      </c>
      <c r="N20" s="129"/>
      <c r="O20" s="131"/>
      <c r="P20" s="131"/>
      <c r="Q20" s="131">
        <v>13</v>
      </c>
      <c r="R20" s="131">
        <v>17</v>
      </c>
      <c r="S20" s="18">
        <v>9</v>
      </c>
      <c r="T20" s="143">
        <f t="shared" si="1"/>
        <v>11.600000000000001</v>
      </c>
      <c r="U20" s="142">
        <f t="shared" si="2"/>
        <v>1</v>
      </c>
      <c r="V20" s="18">
        <v>20</v>
      </c>
      <c r="W20" s="18">
        <v>18</v>
      </c>
      <c r="X20" s="18">
        <v>18</v>
      </c>
      <c r="Y20" s="18">
        <v>19</v>
      </c>
      <c r="Z20" s="18">
        <v>20</v>
      </c>
      <c r="AA20" s="36">
        <v>12</v>
      </c>
      <c r="AB20" s="152">
        <f t="shared" si="6"/>
        <v>18.349999999999998</v>
      </c>
      <c r="AC20" s="142">
        <f t="shared" si="3"/>
        <v>1</v>
      </c>
      <c r="AD20" s="18" t="s">
        <v>554</v>
      </c>
      <c r="AE20" s="97">
        <f t="shared" si="4"/>
        <v>13.383333333333333</v>
      </c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</row>
    <row r="21" spans="1:47" ht="17" customHeight="1">
      <c r="A21" s="19">
        <v>18</v>
      </c>
      <c r="B21" s="20" t="s">
        <v>233</v>
      </c>
      <c r="C21" s="144" t="s">
        <v>234</v>
      </c>
      <c r="D21" s="129">
        <v>12</v>
      </c>
      <c r="E21" s="129">
        <v>17</v>
      </c>
      <c r="F21" s="129">
        <v>20</v>
      </c>
      <c r="G21" s="129">
        <v>15</v>
      </c>
      <c r="H21" s="129">
        <v>20</v>
      </c>
      <c r="I21" s="142">
        <f t="shared" si="5"/>
        <v>16.8</v>
      </c>
      <c r="J21" s="142">
        <f t="shared" si="0"/>
        <v>1</v>
      </c>
      <c r="K21" s="98">
        <v>18</v>
      </c>
      <c r="L21" s="98">
        <v>18</v>
      </c>
      <c r="M21" s="98" t="s">
        <v>422</v>
      </c>
      <c r="N21" s="129"/>
      <c r="O21" s="131"/>
      <c r="P21" s="131"/>
      <c r="Q21" s="131">
        <v>13</v>
      </c>
      <c r="R21" s="131">
        <v>17</v>
      </c>
      <c r="S21" s="18">
        <v>18</v>
      </c>
      <c r="T21" s="143">
        <f t="shared" si="1"/>
        <v>16.100000000000001</v>
      </c>
      <c r="U21" s="142">
        <f t="shared" si="2"/>
        <v>1</v>
      </c>
      <c r="V21" s="18">
        <v>20</v>
      </c>
      <c r="W21" s="18">
        <v>18</v>
      </c>
      <c r="X21" s="18">
        <v>18</v>
      </c>
      <c r="Y21" s="18">
        <v>19</v>
      </c>
      <c r="Z21" s="18">
        <v>20</v>
      </c>
      <c r="AA21" s="36">
        <v>20</v>
      </c>
      <c r="AB21" s="152">
        <f t="shared" si="6"/>
        <v>19.149999999999999</v>
      </c>
      <c r="AC21" s="142">
        <f t="shared" si="3"/>
        <v>1</v>
      </c>
      <c r="AD21" s="18" t="s">
        <v>554</v>
      </c>
      <c r="AE21" s="97">
        <f t="shared" si="4"/>
        <v>17.349999999999998</v>
      </c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</row>
    <row r="22" spans="1:47" ht="17" customHeight="1">
      <c r="A22" s="19">
        <v>19</v>
      </c>
      <c r="B22" s="20" t="s">
        <v>235</v>
      </c>
      <c r="C22" s="144" t="s">
        <v>236</v>
      </c>
      <c r="D22" s="129">
        <v>20</v>
      </c>
      <c r="E22" s="129">
        <v>16</v>
      </c>
      <c r="F22" s="129">
        <v>20</v>
      </c>
      <c r="G22" s="129">
        <v>18</v>
      </c>
      <c r="H22" s="129">
        <v>20</v>
      </c>
      <c r="I22" s="142">
        <f t="shared" si="5"/>
        <v>18.8</v>
      </c>
      <c r="J22" s="142">
        <f t="shared" si="0"/>
        <v>1</v>
      </c>
      <c r="K22" s="98">
        <v>18</v>
      </c>
      <c r="L22" s="98">
        <v>18</v>
      </c>
      <c r="M22" s="98" t="s">
        <v>419</v>
      </c>
      <c r="N22" s="129"/>
      <c r="O22" s="131"/>
      <c r="P22" s="131"/>
      <c r="Q22" s="131">
        <v>18</v>
      </c>
      <c r="R22" s="131">
        <v>19</v>
      </c>
      <c r="S22" s="18">
        <v>18</v>
      </c>
      <c r="T22" s="143">
        <f t="shared" si="1"/>
        <v>18.400000000000002</v>
      </c>
      <c r="U22" s="142">
        <f t="shared" si="2"/>
        <v>1</v>
      </c>
      <c r="V22" s="18">
        <v>16</v>
      </c>
      <c r="W22" s="18">
        <v>17</v>
      </c>
      <c r="X22" s="18">
        <v>19</v>
      </c>
      <c r="Y22" s="18">
        <v>18</v>
      </c>
      <c r="Z22" s="18">
        <v>17</v>
      </c>
      <c r="AA22" s="36">
        <v>17</v>
      </c>
      <c r="AB22" s="152">
        <f t="shared" si="6"/>
        <v>17.55</v>
      </c>
      <c r="AC22" s="142">
        <f t="shared" si="3"/>
        <v>1</v>
      </c>
      <c r="AD22" s="18" t="s">
        <v>553</v>
      </c>
      <c r="AE22" s="97">
        <f t="shared" si="4"/>
        <v>18.25</v>
      </c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</row>
    <row r="23" spans="1:47" ht="17" customHeight="1">
      <c r="A23" s="19">
        <v>20</v>
      </c>
      <c r="B23" s="20" t="s">
        <v>241</v>
      </c>
      <c r="C23" s="144" t="s">
        <v>242</v>
      </c>
      <c r="D23" s="129">
        <v>16</v>
      </c>
      <c r="E23" s="129">
        <v>16</v>
      </c>
      <c r="F23" s="129">
        <v>20</v>
      </c>
      <c r="G23" s="129">
        <v>19</v>
      </c>
      <c r="H23" s="129">
        <v>20</v>
      </c>
      <c r="I23" s="142">
        <f t="shared" si="5"/>
        <v>18.2</v>
      </c>
      <c r="J23" s="142">
        <f t="shared" si="0"/>
        <v>1</v>
      </c>
      <c r="K23" s="98">
        <v>18</v>
      </c>
      <c r="L23" s="98">
        <v>18</v>
      </c>
      <c r="M23" s="98" t="s">
        <v>418</v>
      </c>
      <c r="N23" s="129"/>
      <c r="O23" s="131"/>
      <c r="P23" s="131"/>
      <c r="Q23" s="131">
        <v>14</v>
      </c>
      <c r="R23" s="131">
        <v>15</v>
      </c>
      <c r="S23" s="18">
        <v>18</v>
      </c>
      <c r="T23" s="143">
        <f t="shared" si="1"/>
        <v>15.600000000000001</v>
      </c>
      <c r="U23" s="142">
        <f t="shared" si="2"/>
        <v>1</v>
      </c>
      <c r="V23" s="18">
        <v>15</v>
      </c>
      <c r="W23" s="18">
        <v>17</v>
      </c>
      <c r="X23" s="18">
        <v>16</v>
      </c>
      <c r="Y23" s="18">
        <v>16</v>
      </c>
      <c r="Z23" s="18">
        <v>15</v>
      </c>
      <c r="AA23" s="36">
        <v>17</v>
      </c>
      <c r="AB23" s="152">
        <f t="shared" si="6"/>
        <v>15.849999999999998</v>
      </c>
      <c r="AC23" s="142">
        <f t="shared" si="3"/>
        <v>1</v>
      </c>
      <c r="AD23" s="18" t="s">
        <v>552</v>
      </c>
      <c r="AE23" s="97">
        <f t="shared" si="4"/>
        <v>16.55</v>
      </c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</row>
    <row r="24" spans="1:47">
      <c r="D24" s="34"/>
      <c r="E24" s="34"/>
      <c r="F24" s="34"/>
      <c r="G24" s="34"/>
      <c r="H24" s="34"/>
      <c r="I24" s="34"/>
      <c r="J24" s="48"/>
      <c r="K24" s="34"/>
      <c r="L24" s="34"/>
      <c r="M24" s="34"/>
      <c r="N24" s="34"/>
      <c r="O24" s="34"/>
      <c r="P24" s="34"/>
      <c r="Q24" s="34"/>
      <c r="R24" s="34"/>
      <c r="S24" s="34"/>
      <c r="T24" s="48"/>
      <c r="U24" s="48"/>
      <c r="V24" s="34"/>
      <c r="W24" s="34"/>
      <c r="X24" s="34"/>
      <c r="Y24" s="34"/>
      <c r="Z24" s="34"/>
      <c r="AA24" s="34"/>
      <c r="AB24" s="48"/>
      <c r="AC24" s="48"/>
    </row>
    <row r="25" spans="1:47">
      <c r="D25" s="35" t="s">
        <v>427</v>
      </c>
      <c r="E25" s="35" t="s">
        <v>437</v>
      </c>
      <c r="I25" s="61">
        <f>AVERAGE(I4:I23)</f>
        <v>16.989999999999998</v>
      </c>
      <c r="J25" s="31">
        <f>COUNTIF(J4:J23,1)</f>
        <v>18</v>
      </c>
      <c r="K25" s="70">
        <f>+J25/(J25+J26+J27)</f>
        <v>0.9</v>
      </c>
      <c r="N25" s="34"/>
      <c r="O25" s="34"/>
      <c r="P25" s="34"/>
      <c r="Q25" s="34"/>
      <c r="R25" s="34"/>
      <c r="S25" s="34"/>
      <c r="T25" s="61">
        <f>AVERAGE(T4:T23)</f>
        <v>14.324999999999999</v>
      </c>
      <c r="U25" s="31">
        <f>COUNTIF(U4:U23,1)</f>
        <v>16</v>
      </c>
      <c r="V25" s="70">
        <f>+U25/(U25+U26+U27)</f>
        <v>0.8</v>
      </c>
      <c r="W25" s="34"/>
      <c r="X25" s="34"/>
      <c r="Y25" s="34"/>
      <c r="Z25" s="34"/>
      <c r="AA25" s="34"/>
      <c r="AB25" s="61">
        <f>AVERAGE(AB4:AB23)</f>
        <v>15.923684210526316</v>
      </c>
      <c r="AC25" s="31">
        <f>COUNTIF(AC4:AC23,1)</f>
        <v>17</v>
      </c>
      <c r="AD25" s="70">
        <f>+AC25/(AC25+AC26+AC27)</f>
        <v>0.85</v>
      </c>
    </row>
    <row r="26" spans="1:47">
      <c r="D26" s="60" t="s">
        <v>433</v>
      </c>
      <c r="E26" s="35" t="s">
        <v>438</v>
      </c>
      <c r="I26" s="61">
        <f>MAX(I4:I23)</f>
        <v>20</v>
      </c>
      <c r="J26" s="31">
        <f>COUNTIF(J4:J23,0)</f>
        <v>2</v>
      </c>
      <c r="K26" s="70">
        <f>+J26/(J26+J27+J25)</f>
        <v>0.1</v>
      </c>
      <c r="N26" s="34"/>
      <c r="O26" s="34"/>
      <c r="P26" s="34"/>
      <c r="Q26" s="34"/>
      <c r="R26" s="34"/>
      <c r="S26" s="34"/>
      <c r="T26" s="61">
        <f>MAX(T4:T23)</f>
        <v>18.400000000000002</v>
      </c>
      <c r="U26" s="31">
        <f>COUNTIF(U4:U23,0)</f>
        <v>4</v>
      </c>
      <c r="V26" s="70">
        <f>+U26/(U26+U27+U25)</f>
        <v>0.2</v>
      </c>
      <c r="W26" s="34"/>
      <c r="X26" s="34"/>
      <c r="Y26" s="34"/>
      <c r="Z26" s="34"/>
      <c r="AA26" s="34"/>
      <c r="AB26" s="61">
        <f>MAX(AB4:AB23)</f>
        <v>19.149999999999999</v>
      </c>
      <c r="AC26" s="31">
        <f>COUNTIF(AC4:AC23,0)</f>
        <v>2</v>
      </c>
      <c r="AD26" s="70">
        <f>+AC26/(AC26+AC27+AC25)</f>
        <v>0.1</v>
      </c>
    </row>
    <row r="27" spans="1:47">
      <c r="D27" s="60" t="s">
        <v>434</v>
      </c>
      <c r="E27" s="35" t="s">
        <v>439</v>
      </c>
      <c r="I27" s="62">
        <f>MIN(I4:I23)</f>
        <v>5.2</v>
      </c>
      <c r="J27" s="31">
        <v>0</v>
      </c>
      <c r="K27" s="70">
        <f>+J27/(J27+J26+J25)</f>
        <v>0</v>
      </c>
      <c r="T27" s="62">
        <f>MIN(T4:T23)</f>
        <v>5.6</v>
      </c>
      <c r="U27" s="31">
        <v>0</v>
      </c>
      <c r="V27" s="70">
        <f>+U27/(U27+U26+U25)</f>
        <v>0</v>
      </c>
      <c r="AB27" s="62">
        <f>MIN(AB4:AB23)</f>
        <v>2.2000000000000002</v>
      </c>
      <c r="AC27" s="31">
        <v>1</v>
      </c>
      <c r="AD27" s="70">
        <f>+AC27/(AC27+AC26+AC25)</f>
        <v>0.05</v>
      </c>
    </row>
  </sheetData>
  <mergeCells count="1">
    <mergeCell ref="A1:C1"/>
  </mergeCells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FB03-79BF-DD4D-8C6B-9126822FC4FC}">
  <dimension ref="A1:K51"/>
  <sheetViews>
    <sheetView topLeftCell="B1" workbookViewId="0">
      <selection activeCell="I2" sqref="I2:I51"/>
    </sheetView>
  </sheetViews>
  <sheetFormatPr baseColWidth="10" defaultRowHeight="15"/>
  <cols>
    <col min="3" max="3" width="24.1640625" customWidth="1"/>
  </cols>
  <sheetData>
    <row r="1" spans="1:11" ht="17" thickTop="1" thickBot="1">
      <c r="A1" s="24" t="s">
        <v>0</v>
      </c>
      <c r="B1" s="2" t="s">
        <v>1</v>
      </c>
      <c r="C1" s="16" t="s">
        <v>24</v>
      </c>
      <c r="D1" s="25" t="s">
        <v>244</v>
      </c>
      <c r="E1" s="25" t="s">
        <v>245</v>
      </c>
      <c r="F1" s="25" t="s">
        <v>246</v>
      </c>
      <c r="G1" s="25" t="s">
        <v>247</v>
      </c>
      <c r="H1" s="29" t="s">
        <v>248</v>
      </c>
    </row>
    <row r="2" spans="1:11" ht="27" thickTop="1">
      <c r="A2" s="19">
        <v>1</v>
      </c>
      <c r="B2" s="20" t="s">
        <v>145</v>
      </c>
      <c r="C2" s="20" t="s">
        <v>146</v>
      </c>
      <c r="D2" s="17"/>
      <c r="E2" s="17">
        <v>0</v>
      </c>
      <c r="F2" s="17">
        <v>5</v>
      </c>
      <c r="G2" s="17">
        <v>0</v>
      </c>
      <c r="H2" s="30">
        <f t="shared" ref="H2:H33" si="0">+D2*0.4+E2*0.35+F2*0.2+G2*0.05</f>
        <v>1</v>
      </c>
      <c r="I2">
        <f>_xlfn.NORM.DIST(H2,$K$2,$K$3,FALSE)</f>
        <v>4.5700569518255466E-4</v>
      </c>
      <c r="J2" t="s">
        <v>431</v>
      </c>
      <c r="K2" s="59">
        <f>AVERAGE(H2:H51)</f>
        <v>13.027000000000003</v>
      </c>
    </row>
    <row r="3" spans="1:11" ht="26">
      <c r="A3" s="19">
        <v>49</v>
      </c>
      <c r="B3" s="20" t="s">
        <v>239</v>
      </c>
      <c r="C3" s="20" t="s">
        <v>240</v>
      </c>
      <c r="D3" s="21">
        <v>7</v>
      </c>
      <c r="E3" s="17">
        <v>0</v>
      </c>
      <c r="F3" s="17">
        <v>10</v>
      </c>
      <c r="G3" s="17">
        <v>0</v>
      </c>
      <c r="H3" s="30">
        <f t="shared" si="0"/>
        <v>4.8000000000000007</v>
      </c>
      <c r="I3">
        <f t="shared" ref="I3:I51" si="1">_xlfn.NORM.DIST(H3,$K$2,$K$3,FALSE)</f>
        <v>8.4472435727452437E-3</v>
      </c>
      <c r="J3" t="s">
        <v>432</v>
      </c>
      <c r="K3">
        <f>STDEV(H2:H51)</f>
        <v>3.6322142850119454</v>
      </c>
    </row>
    <row r="4" spans="1:11" ht="26">
      <c r="A4" s="19">
        <v>42</v>
      </c>
      <c r="B4" s="20" t="s">
        <v>225</v>
      </c>
      <c r="C4" s="20" t="s">
        <v>226</v>
      </c>
      <c r="D4" s="21">
        <v>7</v>
      </c>
      <c r="E4" s="17">
        <v>0</v>
      </c>
      <c r="F4" s="17">
        <v>10</v>
      </c>
      <c r="G4" s="17">
        <v>20</v>
      </c>
      <c r="H4" s="30">
        <f t="shared" si="0"/>
        <v>5.8000000000000007</v>
      </c>
      <c r="I4">
        <f t="shared" si="1"/>
        <v>1.5173195621187649E-2</v>
      </c>
    </row>
    <row r="5" spans="1:11" ht="26">
      <c r="A5" s="19">
        <v>4</v>
      </c>
      <c r="B5" s="20" t="s">
        <v>149</v>
      </c>
      <c r="C5" s="20" t="s">
        <v>150</v>
      </c>
      <c r="D5" s="21">
        <v>8</v>
      </c>
      <c r="E5" s="17">
        <v>0</v>
      </c>
      <c r="F5" s="17">
        <v>15</v>
      </c>
      <c r="G5" s="17">
        <v>20</v>
      </c>
      <c r="H5" s="30">
        <f t="shared" si="0"/>
        <v>7.2</v>
      </c>
      <c r="I5">
        <f t="shared" si="1"/>
        <v>3.0330576219426024E-2</v>
      </c>
    </row>
    <row r="6" spans="1:11" ht="26">
      <c r="A6" s="19">
        <v>13</v>
      </c>
      <c r="B6" s="20" t="s">
        <v>167</v>
      </c>
      <c r="C6" s="20" t="s">
        <v>168</v>
      </c>
      <c r="D6" s="21">
        <v>9</v>
      </c>
      <c r="E6" s="17">
        <v>0</v>
      </c>
      <c r="F6" s="17">
        <v>20</v>
      </c>
      <c r="G6" s="17">
        <v>0</v>
      </c>
      <c r="H6" s="30">
        <f t="shared" si="0"/>
        <v>7.6</v>
      </c>
      <c r="I6">
        <f t="shared" si="1"/>
        <v>3.5972767532269211E-2</v>
      </c>
    </row>
    <row r="7" spans="1:11" ht="26">
      <c r="A7" s="19">
        <v>20</v>
      </c>
      <c r="B7" s="20" t="s">
        <v>181</v>
      </c>
      <c r="C7" s="20" t="s">
        <v>182</v>
      </c>
      <c r="D7" s="21">
        <v>8</v>
      </c>
      <c r="E7" s="17">
        <v>0</v>
      </c>
      <c r="F7" s="17">
        <v>20</v>
      </c>
      <c r="G7" s="17">
        <v>20</v>
      </c>
      <c r="H7" s="30">
        <f t="shared" si="0"/>
        <v>8.1999999999999993</v>
      </c>
      <c r="I7">
        <f t="shared" si="1"/>
        <v>4.5419050984703946E-2</v>
      </c>
    </row>
    <row r="8" spans="1:11">
      <c r="A8" s="19">
        <v>44</v>
      </c>
      <c r="B8" s="20" t="s">
        <v>229</v>
      </c>
      <c r="C8" s="20" t="s">
        <v>230</v>
      </c>
      <c r="D8" s="21">
        <v>6</v>
      </c>
      <c r="E8" s="17">
        <v>4</v>
      </c>
      <c r="F8" s="17">
        <v>17</v>
      </c>
      <c r="G8" s="17">
        <v>20</v>
      </c>
      <c r="H8" s="30">
        <f t="shared" si="0"/>
        <v>8.2000000000000011</v>
      </c>
      <c r="I8">
        <f t="shared" si="1"/>
        <v>4.5419050984703987E-2</v>
      </c>
    </row>
    <row r="9" spans="1:11" ht="26">
      <c r="A9" s="19">
        <v>5</v>
      </c>
      <c r="B9" s="20" t="s">
        <v>151</v>
      </c>
      <c r="C9" s="20" t="s">
        <v>152</v>
      </c>
      <c r="D9" s="21">
        <v>16</v>
      </c>
      <c r="E9" s="17">
        <v>0</v>
      </c>
      <c r="F9" s="17">
        <v>10</v>
      </c>
      <c r="G9" s="17">
        <v>20</v>
      </c>
      <c r="H9" s="30">
        <f t="shared" si="0"/>
        <v>9.4</v>
      </c>
      <c r="I9">
        <f t="shared" si="1"/>
        <v>6.6713599563041556E-2</v>
      </c>
    </row>
    <row r="10" spans="1:11" ht="26">
      <c r="A10" s="19">
        <v>28</v>
      </c>
      <c r="B10" s="20" t="s">
        <v>197</v>
      </c>
      <c r="C10" s="20" t="s">
        <v>198</v>
      </c>
      <c r="D10" s="21">
        <v>8</v>
      </c>
      <c r="E10" s="17">
        <v>7</v>
      </c>
      <c r="F10" s="17">
        <v>15</v>
      </c>
      <c r="G10" s="17">
        <v>20</v>
      </c>
      <c r="H10" s="30">
        <f t="shared" si="0"/>
        <v>9.65</v>
      </c>
      <c r="I10">
        <f t="shared" si="1"/>
        <v>7.1290984166508781E-2</v>
      </c>
    </row>
    <row r="11" spans="1:11">
      <c r="A11" s="19">
        <v>8</v>
      </c>
      <c r="B11" s="20" t="s">
        <v>157</v>
      </c>
      <c r="C11" s="20" t="s">
        <v>158</v>
      </c>
      <c r="D11" s="21">
        <v>6</v>
      </c>
      <c r="E11" s="17">
        <v>11</v>
      </c>
      <c r="F11" s="17">
        <v>15</v>
      </c>
      <c r="G11" s="17">
        <v>20</v>
      </c>
      <c r="H11" s="30">
        <f t="shared" si="0"/>
        <v>10.25</v>
      </c>
      <c r="I11">
        <f t="shared" si="1"/>
        <v>8.1999071302462687E-2</v>
      </c>
    </row>
    <row r="12" spans="1:11" ht="26">
      <c r="A12" s="19">
        <v>39</v>
      </c>
      <c r="B12" s="20" t="s">
        <v>219</v>
      </c>
      <c r="C12" s="20" t="s">
        <v>220</v>
      </c>
      <c r="D12" s="21">
        <v>8</v>
      </c>
      <c r="E12" s="17">
        <v>10</v>
      </c>
      <c r="F12" s="17">
        <v>20</v>
      </c>
      <c r="G12" s="17">
        <v>0</v>
      </c>
      <c r="H12" s="30">
        <f t="shared" si="0"/>
        <v>10.7</v>
      </c>
      <c r="I12">
        <f t="shared" si="1"/>
        <v>8.9456655365799331E-2</v>
      </c>
    </row>
    <row r="13" spans="1:11">
      <c r="A13" s="19">
        <v>18</v>
      </c>
      <c r="B13" s="20" t="s">
        <v>177</v>
      </c>
      <c r="C13" s="20" t="s">
        <v>178</v>
      </c>
      <c r="D13" s="21">
        <v>12</v>
      </c>
      <c r="E13" s="17">
        <v>5</v>
      </c>
      <c r="F13" s="17">
        <v>20</v>
      </c>
      <c r="G13" s="17">
        <v>20</v>
      </c>
      <c r="H13" s="30">
        <f t="shared" si="0"/>
        <v>11.55</v>
      </c>
      <c r="I13">
        <f t="shared" si="1"/>
        <v>0.10111885910215644</v>
      </c>
    </row>
    <row r="14" spans="1:11" ht="26">
      <c r="A14" s="19">
        <v>6</v>
      </c>
      <c r="B14" s="20" t="s">
        <v>153</v>
      </c>
      <c r="C14" s="20" t="s">
        <v>154</v>
      </c>
      <c r="D14" s="21">
        <v>10</v>
      </c>
      <c r="E14" s="17">
        <v>11</v>
      </c>
      <c r="F14" s="17">
        <v>15</v>
      </c>
      <c r="G14" s="17">
        <v>20</v>
      </c>
      <c r="H14" s="30">
        <f t="shared" si="0"/>
        <v>11.85</v>
      </c>
      <c r="I14">
        <f t="shared" si="1"/>
        <v>0.10421663744146549</v>
      </c>
    </row>
    <row r="15" spans="1:11" ht="26">
      <c r="A15" s="19">
        <v>21</v>
      </c>
      <c r="B15" s="20" t="s">
        <v>183</v>
      </c>
      <c r="C15" s="20" t="s">
        <v>184</v>
      </c>
      <c r="D15" s="21">
        <v>11</v>
      </c>
      <c r="E15" s="17">
        <v>7</v>
      </c>
      <c r="F15" s="17">
        <v>20</v>
      </c>
      <c r="G15" s="17">
        <v>20</v>
      </c>
      <c r="H15" s="30">
        <f t="shared" si="0"/>
        <v>11.85</v>
      </c>
      <c r="I15">
        <f t="shared" si="1"/>
        <v>0.10421663744146549</v>
      </c>
    </row>
    <row r="16" spans="1:11" ht="26">
      <c r="A16" s="19">
        <v>22</v>
      </c>
      <c r="B16" s="20" t="s">
        <v>185</v>
      </c>
      <c r="C16" s="20" t="s">
        <v>186</v>
      </c>
      <c r="D16" s="21">
        <v>14</v>
      </c>
      <c r="E16" s="17">
        <v>7</v>
      </c>
      <c r="F16" s="17">
        <v>15</v>
      </c>
      <c r="G16" s="17">
        <v>20</v>
      </c>
      <c r="H16" s="30">
        <f t="shared" si="0"/>
        <v>12.05</v>
      </c>
      <c r="I16">
        <f t="shared" si="1"/>
        <v>0.10593213454209115</v>
      </c>
    </row>
    <row r="17" spans="1:9" ht="26">
      <c r="A17" s="19">
        <v>33</v>
      </c>
      <c r="B17" s="20" t="s">
        <v>207</v>
      </c>
      <c r="C17" s="20" t="s">
        <v>208</v>
      </c>
      <c r="D17" s="21">
        <v>8</v>
      </c>
      <c r="E17" s="17">
        <v>11</v>
      </c>
      <c r="F17" s="17">
        <v>20</v>
      </c>
      <c r="G17" s="17">
        <v>20</v>
      </c>
      <c r="H17" s="30">
        <f t="shared" si="0"/>
        <v>12.05</v>
      </c>
      <c r="I17">
        <f t="shared" si="1"/>
        <v>0.10593213454209115</v>
      </c>
    </row>
    <row r="18" spans="1:9">
      <c r="A18" s="19">
        <v>45</v>
      </c>
      <c r="B18" s="20" t="s">
        <v>231</v>
      </c>
      <c r="C18" s="20" t="s">
        <v>232</v>
      </c>
      <c r="D18" s="21">
        <v>9</v>
      </c>
      <c r="E18" s="17">
        <v>10</v>
      </c>
      <c r="F18" s="17">
        <v>20</v>
      </c>
      <c r="G18" s="17">
        <v>20</v>
      </c>
      <c r="H18" s="30">
        <f t="shared" si="0"/>
        <v>12.1</v>
      </c>
      <c r="I18">
        <f t="shared" si="1"/>
        <v>0.10631502579955558</v>
      </c>
    </row>
    <row r="19" spans="1:9">
      <c r="A19" s="19">
        <v>37</v>
      </c>
      <c r="B19" s="20" t="s">
        <v>215</v>
      </c>
      <c r="C19" s="20" t="s">
        <v>216</v>
      </c>
      <c r="D19" s="21">
        <v>12</v>
      </c>
      <c r="E19" s="17">
        <v>16</v>
      </c>
      <c r="F19" s="17">
        <v>10</v>
      </c>
      <c r="G19" s="17">
        <v>0</v>
      </c>
      <c r="H19" s="30">
        <f t="shared" si="0"/>
        <v>12.4</v>
      </c>
      <c r="I19">
        <f t="shared" si="1"/>
        <v>0.10821014403387418</v>
      </c>
    </row>
    <row r="20" spans="1:9" ht="26">
      <c r="A20" s="19">
        <v>46</v>
      </c>
      <c r="B20" s="20" t="s">
        <v>233</v>
      </c>
      <c r="C20" s="20" t="s">
        <v>234</v>
      </c>
      <c r="D20" s="21">
        <v>9</v>
      </c>
      <c r="E20" s="17">
        <v>11</v>
      </c>
      <c r="F20" s="17">
        <v>20</v>
      </c>
      <c r="G20" s="17">
        <v>20</v>
      </c>
      <c r="H20" s="30">
        <f t="shared" si="0"/>
        <v>12.45</v>
      </c>
      <c r="I20">
        <f t="shared" si="1"/>
        <v>0.10845730908708187</v>
      </c>
    </row>
    <row r="21" spans="1:9" ht="26">
      <c r="A21" s="19">
        <v>12</v>
      </c>
      <c r="B21" s="20" t="s">
        <v>165</v>
      </c>
      <c r="C21" s="20" t="s">
        <v>166</v>
      </c>
      <c r="D21" s="21">
        <v>8</v>
      </c>
      <c r="E21" s="17">
        <v>13</v>
      </c>
      <c r="F21" s="17">
        <v>20</v>
      </c>
      <c r="G21" s="17">
        <v>20</v>
      </c>
      <c r="H21" s="30">
        <f t="shared" si="0"/>
        <v>12.75</v>
      </c>
      <c r="I21">
        <f t="shared" si="1"/>
        <v>0.10951552715670583</v>
      </c>
    </row>
    <row r="22" spans="1:9" ht="26">
      <c r="A22" s="19">
        <v>16</v>
      </c>
      <c r="B22" s="20" t="s">
        <v>173</v>
      </c>
      <c r="C22" s="20" t="s">
        <v>174</v>
      </c>
      <c r="D22" s="21">
        <v>13</v>
      </c>
      <c r="E22" s="17">
        <v>11</v>
      </c>
      <c r="F22" s="17">
        <v>15</v>
      </c>
      <c r="G22" s="17">
        <v>20</v>
      </c>
      <c r="H22" s="30">
        <f t="shared" si="0"/>
        <v>13.05</v>
      </c>
      <c r="I22">
        <f t="shared" si="1"/>
        <v>0.10983225409290952</v>
      </c>
    </row>
    <row r="23" spans="1:9">
      <c r="A23" s="19">
        <v>29</v>
      </c>
      <c r="B23" s="20" t="s">
        <v>199</v>
      </c>
      <c r="C23" s="20" t="s">
        <v>200</v>
      </c>
      <c r="D23" s="21">
        <v>14</v>
      </c>
      <c r="E23" s="17">
        <v>13</v>
      </c>
      <c r="F23" s="17">
        <v>15</v>
      </c>
      <c r="G23" s="17">
        <v>0</v>
      </c>
      <c r="H23" s="30">
        <f t="shared" si="0"/>
        <v>13.15</v>
      </c>
      <c r="I23">
        <f t="shared" si="1"/>
        <v>0.10977149802130413</v>
      </c>
    </row>
    <row r="24" spans="1:9" ht="26">
      <c r="A24" s="19">
        <v>7</v>
      </c>
      <c r="B24" s="20" t="s">
        <v>155</v>
      </c>
      <c r="C24" s="20" t="s">
        <v>156</v>
      </c>
      <c r="D24" s="21">
        <v>12</v>
      </c>
      <c r="E24" s="17">
        <v>10</v>
      </c>
      <c r="F24" s="17">
        <v>20</v>
      </c>
      <c r="G24" s="17">
        <v>20</v>
      </c>
      <c r="H24" s="30">
        <f t="shared" si="0"/>
        <v>13.3</v>
      </c>
      <c r="I24">
        <f t="shared" si="1"/>
        <v>0.10952465868700102</v>
      </c>
    </row>
    <row r="25" spans="1:9" ht="26">
      <c r="A25" s="19">
        <v>11</v>
      </c>
      <c r="B25" s="20" t="s">
        <v>163</v>
      </c>
      <c r="C25" s="20" t="s">
        <v>164</v>
      </c>
      <c r="D25" s="21">
        <v>8</v>
      </c>
      <c r="E25" s="17">
        <v>15</v>
      </c>
      <c r="F25" s="17">
        <v>20</v>
      </c>
      <c r="G25" s="17">
        <v>20</v>
      </c>
      <c r="H25" s="30">
        <f t="shared" si="0"/>
        <v>13.45</v>
      </c>
      <c r="I25">
        <f t="shared" si="1"/>
        <v>0.10909216418096701</v>
      </c>
    </row>
    <row r="26" spans="1:9" ht="26">
      <c r="A26" s="19">
        <v>50</v>
      </c>
      <c r="B26" s="20" t="s">
        <v>241</v>
      </c>
      <c r="C26" s="20" t="s">
        <v>242</v>
      </c>
      <c r="D26" s="21">
        <v>9</v>
      </c>
      <c r="E26" s="17">
        <v>14</v>
      </c>
      <c r="F26" s="17">
        <v>20</v>
      </c>
      <c r="G26" s="17">
        <v>20</v>
      </c>
      <c r="H26" s="30">
        <f t="shared" si="0"/>
        <v>13.5</v>
      </c>
      <c r="I26">
        <f t="shared" si="1"/>
        <v>0.10890709674188324</v>
      </c>
    </row>
    <row r="27" spans="1:9" ht="26">
      <c r="A27" s="19">
        <v>3</v>
      </c>
      <c r="B27" s="20" t="s">
        <v>147</v>
      </c>
      <c r="C27" s="20" t="s">
        <v>148</v>
      </c>
      <c r="D27" s="21">
        <v>11</v>
      </c>
      <c r="E27" s="17">
        <v>12</v>
      </c>
      <c r="F27" s="17">
        <v>20</v>
      </c>
      <c r="G27" s="17">
        <v>20</v>
      </c>
      <c r="H27" s="30">
        <f t="shared" si="0"/>
        <v>13.6</v>
      </c>
      <c r="I27">
        <f t="shared" si="1"/>
        <v>0.10847621865449528</v>
      </c>
    </row>
    <row r="28" spans="1:9" ht="26">
      <c r="A28" s="19">
        <v>19</v>
      </c>
      <c r="B28" s="20" t="s">
        <v>179</v>
      </c>
      <c r="C28" s="20" t="s">
        <v>180</v>
      </c>
      <c r="D28" s="21">
        <v>13</v>
      </c>
      <c r="E28" s="17">
        <v>13</v>
      </c>
      <c r="F28" s="17">
        <v>15</v>
      </c>
      <c r="G28" s="17">
        <v>20</v>
      </c>
      <c r="H28" s="30">
        <f t="shared" si="0"/>
        <v>13.75</v>
      </c>
      <c r="I28">
        <f t="shared" si="1"/>
        <v>0.10767995110585382</v>
      </c>
    </row>
    <row r="29" spans="1:9" ht="26">
      <c r="A29" s="19">
        <v>9</v>
      </c>
      <c r="B29" s="20" t="s">
        <v>159</v>
      </c>
      <c r="C29" s="20" t="s">
        <v>160</v>
      </c>
      <c r="D29" s="21">
        <v>11</v>
      </c>
      <c r="E29" s="17">
        <v>16</v>
      </c>
      <c r="F29" s="17">
        <v>20</v>
      </c>
      <c r="G29" s="17">
        <v>0</v>
      </c>
      <c r="H29" s="30">
        <f t="shared" si="0"/>
        <v>14</v>
      </c>
      <c r="I29">
        <f t="shared" si="1"/>
        <v>0.10596345395403475</v>
      </c>
    </row>
    <row r="30" spans="1:9" ht="26">
      <c r="A30" s="19">
        <v>27</v>
      </c>
      <c r="B30" s="20" t="s">
        <v>195</v>
      </c>
      <c r="C30" s="20" t="s">
        <v>196</v>
      </c>
      <c r="D30" s="21">
        <v>12</v>
      </c>
      <c r="E30" s="17">
        <v>13</v>
      </c>
      <c r="F30" s="17">
        <v>20</v>
      </c>
      <c r="G30" s="17">
        <v>20</v>
      </c>
      <c r="H30" s="30">
        <f t="shared" si="0"/>
        <v>14.350000000000001</v>
      </c>
      <c r="I30">
        <f t="shared" si="1"/>
        <v>0.10278492222310362</v>
      </c>
    </row>
    <row r="31" spans="1:9">
      <c r="A31" s="19">
        <v>32</v>
      </c>
      <c r="B31" s="20" t="s">
        <v>205</v>
      </c>
      <c r="C31" s="20" t="s">
        <v>206</v>
      </c>
      <c r="D31" s="21">
        <v>12</v>
      </c>
      <c r="E31" s="17">
        <v>16</v>
      </c>
      <c r="F31" s="17">
        <v>15</v>
      </c>
      <c r="G31" s="17">
        <v>20</v>
      </c>
      <c r="H31" s="30">
        <f t="shared" si="0"/>
        <v>14.4</v>
      </c>
      <c r="I31">
        <f t="shared" si="1"/>
        <v>0.1022611559863711</v>
      </c>
    </row>
    <row r="32" spans="1:9" ht="26">
      <c r="A32" s="19">
        <v>31</v>
      </c>
      <c r="B32" s="20" t="s">
        <v>203</v>
      </c>
      <c r="C32" s="20" t="s">
        <v>204</v>
      </c>
      <c r="D32" s="21">
        <v>13</v>
      </c>
      <c r="E32" s="17">
        <v>15</v>
      </c>
      <c r="F32" s="17">
        <v>15</v>
      </c>
      <c r="G32" s="17">
        <v>20</v>
      </c>
      <c r="H32" s="30">
        <f t="shared" si="0"/>
        <v>14.45</v>
      </c>
      <c r="I32">
        <f t="shared" si="1"/>
        <v>0.10172078135516752</v>
      </c>
    </row>
    <row r="33" spans="1:9" ht="26">
      <c r="A33" s="19">
        <v>23</v>
      </c>
      <c r="B33" s="20" t="s">
        <v>187</v>
      </c>
      <c r="C33" s="20" t="s">
        <v>188</v>
      </c>
      <c r="D33" s="21">
        <v>14</v>
      </c>
      <c r="E33" s="17">
        <v>12</v>
      </c>
      <c r="F33" s="17">
        <v>20</v>
      </c>
      <c r="G33" s="17">
        <v>20</v>
      </c>
      <c r="H33" s="30">
        <f t="shared" si="0"/>
        <v>14.8</v>
      </c>
      <c r="I33">
        <f t="shared" si="1"/>
        <v>9.7498585092858372E-2</v>
      </c>
    </row>
    <row r="34" spans="1:9" ht="26">
      <c r="A34" s="19">
        <v>36</v>
      </c>
      <c r="B34" s="20" t="s">
        <v>213</v>
      </c>
      <c r="C34" s="20" t="s">
        <v>214</v>
      </c>
      <c r="D34" s="21">
        <v>14</v>
      </c>
      <c r="E34" s="17">
        <v>12</v>
      </c>
      <c r="F34" s="17">
        <v>20</v>
      </c>
      <c r="G34" s="17">
        <v>20</v>
      </c>
      <c r="H34" s="30">
        <f t="shared" ref="H34:H51" si="2">+D34*0.4+E34*0.35+F34*0.2+G34*0.05</f>
        <v>14.8</v>
      </c>
      <c r="I34">
        <f t="shared" si="1"/>
        <v>9.7498585092858372E-2</v>
      </c>
    </row>
    <row r="35" spans="1:9">
      <c r="A35" s="19">
        <v>43</v>
      </c>
      <c r="B35" s="20" t="s">
        <v>227</v>
      </c>
      <c r="C35" s="20" t="s">
        <v>228</v>
      </c>
      <c r="D35" s="21">
        <v>11</v>
      </c>
      <c r="E35" s="17">
        <v>16</v>
      </c>
      <c r="F35" s="17">
        <v>20</v>
      </c>
      <c r="G35" s="17">
        <v>20</v>
      </c>
      <c r="H35" s="30">
        <f t="shared" si="2"/>
        <v>15</v>
      </c>
      <c r="I35">
        <f t="shared" si="1"/>
        <v>9.4769154238493275E-2</v>
      </c>
    </row>
    <row r="36" spans="1:9" ht="26">
      <c r="A36" s="19">
        <v>35</v>
      </c>
      <c r="B36" s="20" t="s">
        <v>211</v>
      </c>
      <c r="C36" s="20" t="s">
        <v>212</v>
      </c>
      <c r="D36" s="21">
        <v>11</v>
      </c>
      <c r="E36" s="17">
        <v>19</v>
      </c>
      <c r="F36" s="17">
        <v>15</v>
      </c>
      <c r="G36" s="17">
        <v>20</v>
      </c>
      <c r="H36" s="30">
        <f t="shared" si="2"/>
        <v>15.05</v>
      </c>
      <c r="I36">
        <f t="shared" si="1"/>
        <v>9.4054252551000653E-2</v>
      </c>
    </row>
    <row r="37" spans="1:9" ht="26">
      <c r="A37" s="19">
        <v>25</v>
      </c>
      <c r="B37" s="20" t="s">
        <v>191</v>
      </c>
      <c r="C37" s="20" t="s">
        <v>192</v>
      </c>
      <c r="D37" s="21">
        <v>17</v>
      </c>
      <c r="E37" s="17">
        <v>11</v>
      </c>
      <c r="F37" s="17">
        <v>20</v>
      </c>
      <c r="G37" s="17">
        <v>20</v>
      </c>
      <c r="H37" s="30">
        <f t="shared" si="2"/>
        <v>15.65</v>
      </c>
      <c r="I37">
        <f t="shared" si="1"/>
        <v>8.4624572654306521E-2</v>
      </c>
    </row>
    <row r="38" spans="1:9" ht="26">
      <c r="A38" s="19">
        <v>14</v>
      </c>
      <c r="B38" s="20" t="s">
        <v>169</v>
      </c>
      <c r="C38" s="20" t="s">
        <v>170</v>
      </c>
      <c r="D38" s="21">
        <v>13</v>
      </c>
      <c r="E38" s="17">
        <v>16</v>
      </c>
      <c r="F38" s="17">
        <v>20</v>
      </c>
      <c r="G38" s="17">
        <v>20</v>
      </c>
      <c r="H38" s="30">
        <f t="shared" si="2"/>
        <v>15.8</v>
      </c>
      <c r="I38">
        <f t="shared" si="1"/>
        <v>8.2068090785067493E-2</v>
      </c>
    </row>
    <row r="39" spans="1:9" ht="26">
      <c r="A39" s="19">
        <v>34</v>
      </c>
      <c r="B39" s="20" t="s">
        <v>209</v>
      </c>
      <c r="C39" s="20" t="s">
        <v>210</v>
      </c>
      <c r="D39" s="21">
        <v>13</v>
      </c>
      <c r="E39" s="17">
        <v>16</v>
      </c>
      <c r="F39" s="17">
        <v>20</v>
      </c>
      <c r="G39" s="17">
        <v>20</v>
      </c>
      <c r="H39" s="30">
        <f t="shared" si="2"/>
        <v>15.8</v>
      </c>
      <c r="I39">
        <f t="shared" si="1"/>
        <v>8.2068090785067493E-2</v>
      </c>
    </row>
    <row r="40" spans="1:9">
      <c r="A40" s="19">
        <v>26</v>
      </c>
      <c r="B40" s="20" t="s">
        <v>193</v>
      </c>
      <c r="C40" s="20" t="s">
        <v>194</v>
      </c>
      <c r="D40" s="21">
        <v>14</v>
      </c>
      <c r="E40" s="17">
        <v>15</v>
      </c>
      <c r="F40" s="17">
        <v>20</v>
      </c>
      <c r="G40" s="17">
        <v>20</v>
      </c>
      <c r="H40" s="30">
        <f t="shared" si="2"/>
        <v>15.850000000000001</v>
      </c>
      <c r="I40">
        <f t="shared" si="1"/>
        <v>8.120242849533868E-2</v>
      </c>
    </row>
    <row r="41" spans="1:9" ht="26">
      <c r="A41" s="19">
        <v>41</v>
      </c>
      <c r="B41" s="20" t="s">
        <v>223</v>
      </c>
      <c r="C41" s="20" t="s">
        <v>224</v>
      </c>
      <c r="D41" s="21">
        <v>17</v>
      </c>
      <c r="E41" s="17">
        <v>15</v>
      </c>
      <c r="F41" s="17">
        <v>15</v>
      </c>
      <c r="G41" s="17">
        <v>20</v>
      </c>
      <c r="H41" s="30">
        <f t="shared" si="2"/>
        <v>16.05</v>
      </c>
      <c r="I41">
        <f t="shared" si="1"/>
        <v>7.7682787826141506E-2</v>
      </c>
    </row>
    <row r="42" spans="1:9" ht="26">
      <c r="A42" s="19">
        <v>2</v>
      </c>
      <c r="B42" s="20" t="s">
        <v>4</v>
      </c>
      <c r="C42" s="20" t="s">
        <v>27</v>
      </c>
      <c r="D42" s="21">
        <v>14</v>
      </c>
      <c r="E42" s="17">
        <v>16</v>
      </c>
      <c r="F42" s="17">
        <v>20</v>
      </c>
      <c r="G42" s="17">
        <v>20</v>
      </c>
      <c r="H42" s="30">
        <f t="shared" si="2"/>
        <v>16.2</v>
      </c>
      <c r="I42">
        <f t="shared" si="1"/>
        <v>7.499417439121174E-2</v>
      </c>
    </row>
    <row r="43" spans="1:9" ht="26">
      <c r="A43" s="19">
        <v>47</v>
      </c>
      <c r="B43" s="20" t="s">
        <v>235</v>
      </c>
      <c r="C43" s="20" t="s">
        <v>236</v>
      </c>
      <c r="D43" s="21">
        <v>14</v>
      </c>
      <c r="E43" s="17">
        <v>16</v>
      </c>
      <c r="F43" s="17">
        <v>20</v>
      </c>
      <c r="G43" s="17">
        <v>20</v>
      </c>
      <c r="H43" s="30">
        <f t="shared" si="2"/>
        <v>16.2</v>
      </c>
      <c r="I43">
        <f t="shared" si="1"/>
        <v>7.499417439121174E-2</v>
      </c>
    </row>
    <row r="44" spans="1:9" ht="26">
      <c r="A44" s="19">
        <v>15</v>
      </c>
      <c r="B44" s="20" t="s">
        <v>171</v>
      </c>
      <c r="C44" s="20" t="s">
        <v>172</v>
      </c>
      <c r="D44" s="21">
        <v>15</v>
      </c>
      <c r="E44" s="17">
        <v>15</v>
      </c>
      <c r="F44" s="17">
        <v>20</v>
      </c>
      <c r="G44" s="17">
        <v>20</v>
      </c>
      <c r="H44" s="30">
        <f t="shared" si="2"/>
        <v>16.25</v>
      </c>
      <c r="I44">
        <f t="shared" si="1"/>
        <v>7.4090724887205667E-2</v>
      </c>
    </row>
    <row r="45" spans="1:9" ht="26">
      <c r="A45" s="19">
        <v>30</v>
      </c>
      <c r="B45" s="20" t="s">
        <v>201</v>
      </c>
      <c r="C45" s="20" t="s">
        <v>202</v>
      </c>
      <c r="D45" s="21">
        <v>15</v>
      </c>
      <c r="E45" s="17">
        <v>15</v>
      </c>
      <c r="F45" s="17">
        <v>20</v>
      </c>
      <c r="G45" s="17">
        <v>20</v>
      </c>
      <c r="H45" s="30">
        <f t="shared" si="2"/>
        <v>16.25</v>
      </c>
      <c r="I45">
        <f t="shared" si="1"/>
        <v>7.4090724887205667E-2</v>
      </c>
    </row>
    <row r="46" spans="1:9" ht="26">
      <c r="A46" s="19">
        <v>17</v>
      </c>
      <c r="B46" s="20" t="s">
        <v>175</v>
      </c>
      <c r="C46" s="20" t="s">
        <v>176</v>
      </c>
      <c r="D46" s="21">
        <v>15</v>
      </c>
      <c r="E46" s="17">
        <v>16</v>
      </c>
      <c r="F46" s="17">
        <v>20</v>
      </c>
      <c r="G46" s="17">
        <v>20</v>
      </c>
      <c r="H46" s="30">
        <f t="shared" si="2"/>
        <v>16.600000000000001</v>
      </c>
      <c r="I46">
        <f t="shared" si="1"/>
        <v>6.7703909934309359E-2</v>
      </c>
    </row>
    <row r="47" spans="1:9" ht="26">
      <c r="A47" s="19">
        <v>40</v>
      </c>
      <c r="B47" s="20" t="s">
        <v>221</v>
      </c>
      <c r="C47" s="20" t="s">
        <v>222</v>
      </c>
      <c r="D47" s="21">
        <v>16</v>
      </c>
      <c r="E47" s="17">
        <v>15</v>
      </c>
      <c r="F47" s="17">
        <v>20</v>
      </c>
      <c r="G47" s="17">
        <v>20</v>
      </c>
      <c r="H47" s="30">
        <f t="shared" si="2"/>
        <v>16.649999999999999</v>
      </c>
      <c r="I47">
        <f t="shared" si="1"/>
        <v>6.6786962740606998E-2</v>
      </c>
    </row>
    <row r="48" spans="1:9" ht="26">
      <c r="A48" s="19">
        <v>24</v>
      </c>
      <c r="B48" s="20" t="s">
        <v>189</v>
      </c>
      <c r="C48" s="20" t="s">
        <v>190</v>
      </c>
      <c r="D48" s="21">
        <v>18</v>
      </c>
      <c r="E48" s="17">
        <v>13</v>
      </c>
      <c r="F48" s="17">
        <v>20</v>
      </c>
      <c r="G48" s="17">
        <v>20</v>
      </c>
      <c r="H48" s="30">
        <f t="shared" si="2"/>
        <v>16.75</v>
      </c>
      <c r="I48">
        <f t="shared" si="1"/>
        <v>6.4953220782953305E-2</v>
      </c>
    </row>
    <row r="49" spans="1:9" ht="26">
      <c r="A49" s="19">
        <v>38</v>
      </c>
      <c r="B49" s="20" t="s">
        <v>217</v>
      </c>
      <c r="C49" s="20" t="s">
        <v>218</v>
      </c>
      <c r="D49" s="21">
        <v>18</v>
      </c>
      <c r="E49" s="17">
        <v>15</v>
      </c>
      <c r="F49" s="17">
        <v>20</v>
      </c>
      <c r="G49" s="17">
        <v>20</v>
      </c>
      <c r="H49" s="30">
        <f t="shared" si="2"/>
        <v>17.45</v>
      </c>
      <c r="I49">
        <f t="shared" si="1"/>
        <v>5.2329485395664815E-2</v>
      </c>
    </row>
    <row r="50" spans="1:9" ht="26">
      <c r="A50" s="19">
        <v>10</v>
      </c>
      <c r="B50" s="20" t="s">
        <v>161</v>
      </c>
      <c r="C50" s="20" t="s">
        <v>162</v>
      </c>
      <c r="D50" s="21">
        <v>18</v>
      </c>
      <c r="E50" s="17">
        <v>18</v>
      </c>
      <c r="F50" s="17">
        <v>20</v>
      </c>
      <c r="G50" s="17">
        <v>20</v>
      </c>
      <c r="H50" s="30">
        <f t="shared" si="2"/>
        <v>18.5</v>
      </c>
      <c r="I50">
        <f t="shared" si="1"/>
        <v>3.5295647833733991E-2</v>
      </c>
    </row>
    <row r="51" spans="1:9" ht="26">
      <c r="A51" s="19">
        <v>48</v>
      </c>
      <c r="B51" s="20" t="s">
        <v>237</v>
      </c>
      <c r="C51" s="20" t="s">
        <v>238</v>
      </c>
      <c r="D51" s="21">
        <v>18</v>
      </c>
      <c r="E51" s="17">
        <v>19</v>
      </c>
      <c r="F51" s="17">
        <v>20</v>
      </c>
      <c r="G51" s="17">
        <v>20</v>
      </c>
      <c r="H51" s="30">
        <f t="shared" si="2"/>
        <v>18.850000000000001</v>
      </c>
      <c r="I51">
        <f t="shared" si="1"/>
        <v>3.0384190096723551E-2</v>
      </c>
    </row>
  </sheetData>
  <sortState xmlns:xlrd2="http://schemas.microsoft.com/office/spreadsheetml/2017/richdata2" ref="A2:H51">
    <sortCondition ref="H2:H5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IISI 01</vt:lpstr>
      <vt:lpstr>IISI 02</vt:lpstr>
      <vt:lpstr>IISI 03</vt:lpstr>
      <vt:lpstr>IISI 04</vt:lpstr>
      <vt:lpstr>TIM</vt:lpstr>
      <vt:lpstr>TIM 01</vt:lpstr>
      <vt:lpstr>TIM 02</vt:lpstr>
      <vt:lpstr>TIM 03</vt:lpstr>
      <vt:lpstr>TIM statistics</vt:lpstr>
      <vt:lpstr>Hoja1</vt:lpstr>
      <vt:lpstr>Hoja2</vt:lpstr>
      <vt:lpstr>Hoja3</vt:lpstr>
      <vt:lpstr>Hoja4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2020-05-14T02:57:58Z</dcterms:created>
  <dcterms:modified xsi:type="dcterms:W3CDTF">2020-09-06T19:56:02Z</dcterms:modified>
</cp:coreProperties>
</file>