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corrales/Documents/UCSM/UCSMn/Notas UCSM/"/>
    </mc:Choice>
  </mc:AlternateContent>
  <xr:revisionPtr revIDLastSave="0" documentId="13_ncr:1_{42F1589B-537D-6C4A-848A-D7F3F77BDF53}" xr6:coauthVersionLast="47" xr6:coauthVersionMax="47" xr10:uidLastSave="{00000000-0000-0000-0000-000000000000}"/>
  <bookViews>
    <workbookView xWindow="1460" yWindow="500" windowWidth="25860" windowHeight="15960" activeTab="5" xr2:uid="{00000000-000D-0000-FFFF-FFFF00000000}"/>
  </bookViews>
  <sheets>
    <sheet name="IISI_01" sheetId="1" r:id="rId1"/>
    <sheet name="IISI_02" sheetId="2" r:id="rId2"/>
    <sheet name="Programac Tim" sheetId="7" r:id="rId3"/>
    <sheet name="TIM" sheetId="3" r:id="rId4"/>
    <sheet name="TIM_01" sheetId="4" r:id="rId5"/>
    <sheet name="TIM_02" sheetId="5" r:id="rId6"/>
    <sheet name="TIM_03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6" i="4" l="1"/>
  <c r="L14" i="6"/>
  <c r="K14" i="6"/>
  <c r="L21" i="6"/>
  <c r="L20" i="6"/>
  <c r="L19" i="6"/>
  <c r="L18" i="6"/>
  <c r="L17" i="6"/>
  <c r="L16" i="6"/>
  <c r="L15" i="6"/>
  <c r="L13" i="6"/>
  <c r="L12" i="6"/>
  <c r="L11" i="6"/>
  <c r="L10" i="6"/>
  <c r="L9" i="6"/>
  <c r="L8" i="6"/>
  <c r="L7" i="6"/>
  <c r="L6" i="6"/>
  <c r="L5" i="6"/>
  <c r="L4" i="6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4" i="5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7" i="4"/>
  <c r="L28" i="4"/>
  <c r="L29" i="4"/>
  <c r="L30" i="4"/>
  <c r="L31" i="4"/>
  <c r="L32" i="4"/>
  <c r="L33" i="4"/>
  <c r="L34" i="4"/>
  <c r="L4" i="4"/>
  <c r="R48" i="2"/>
  <c r="R47" i="2"/>
  <c r="R46" i="2"/>
  <c r="R45" i="2"/>
  <c r="R44" i="2"/>
  <c r="R43" i="2"/>
  <c r="R42" i="2"/>
  <c r="R41" i="2"/>
  <c r="R40" i="2"/>
  <c r="R39" i="2"/>
  <c r="R38" i="2"/>
  <c r="R37" i="2"/>
  <c r="R36" i="2"/>
  <c r="R35" i="2"/>
  <c r="R34" i="2"/>
  <c r="R33" i="2"/>
  <c r="R32" i="2"/>
  <c r="R31" i="2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2" i="1"/>
  <c r="S11" i="1"/>
  <c r="S10" i="1"/>
  <c r="S9" i="1"/>
  <c r="S8" i="1"/>
  <c r="S7" i="1"/>
  <c r="S6" i="1"/>
  <c r="S5" i="1"/>
  <c r="S4" i="1"/>
  <c r="S13" i="1"/>
  <c r="O5" i="2"/>
  <c r="O6" i="2"/>
  <c r="O7" i="2"/>
  <c r="Q7" i="2" s="1"/>
  <c r="O8" i="2"/>
  <c r="Q8" i="2" s="1"/>
  <c r="O9" i="2"/>
  <c r="O10" i="2"/>
  <c r="O11" i="2"/>
  <c r="Q11" i="2" s="1"/>
  <c r="O12" i="2"/>
  <c r="Q12" i="2" s="1"/>
  <c r="O13" i="2"/>
  <c r="O14" i="2"/>
  <c r="O15" i="2"/>
  <c r="Q15" i="2" s="1"/>
  <c r="O16" i="2"/>
  <c r="Q16" i="2" s="1"/>
  <c r="O17" i="2"/>
  <c r="O18" i="2"/>
  <c r="O19" i="2"/>
  <c r="Q19" i="2" s="1"/>
  <c r="O20" i="2"/>
  <c r="O21" i="2"/>
  <c r="O22" i="2"/>
  <c r="O23" i="2"/>
  <c r="O24" i="2"/>
  <c r="O25" i="2"/>
  <c r="O26" i="2"/>
  <c r="O27" i="2"/>
  <c r="Q27" i="2" s="1"/>
  <c r="O28" i="2"/>
  <c r="Q28" i="2" s="1"/>
  <c r="O29" i="2"/>
  <c r="O30" i="2"/>
  <c r="O31" i="2"/>
  <c r="Q31" i="2" s="1"/>
  <c r="O32" i="2"/>
  <c r="Q32" i="2" s="1"/>
  <c r="O33" i="2"/>
  <c r="O34" i="2"/>
  <c r="O35" i="2"/>
  <c r="O36" i="2"/>
  <c r="Q36" i="2" s="1"/>
  <c r="O37" i="2"/>
  <c r="O38" i="2"/>
  <c r="O39" i="2"/>
  <c r="O40" i="2"/>
  <c r="O41" i="2"/>
  <c r="O42" i="2"/>
  <c r="O43" i="2"/>
  <c r="Q43" i="2" s="1"/>
  <c r="O44" i="2"/>
  <c r="Q44" i="2" s="1"/>
  <c r="O45" i="2"/>
  <c r="O46" i="2"/>
  <c r="O47" i="2"/>
  <c r="Q47" i="2" s="1"/>
  <c r="O48" i="2"/>
  <c r="Q48" i="2" s="1"/>
  <c r="O4" i="2"/>
  <c r="Q5" i="2"/>
  <c r="Q6" i="2"/>
  <c r="Q4" i="2"/>
  <c r="Q45" i="2"/>
  <c r="Q41" i="2"/>
  <c r="Q37" i="2"/>
  <c r="Q33" i="2"/>
  <c r="Q29" i="2"/>
  <c r="Q25" i="2"/>
  <c r="Q21" i="2"/>
  <c r="Q20" i="2"/>
  <c r="Q9" i="2"/>
  <c r="Q10" i="2"/>
  <c r="Q13" i="2"/>
  <c r="Q14" i="2"/>
  <c r="Q17" i="2"/>
  <c r="Q18" i="2"/>
  <c r="Q22" i="2"/>
  <c r="Q23" i="2"/>
  <c r="Q24" i="2"/>
  <c r="Q26" i="2"/>
  <c r="Q30" i="2"/>
  <c r="Q34" i="2"/>
  <c r="Q35" i="2"/>
  <c r="Q38" i="2"/>
  <c r="Q39" i="2"/>
  <c r="Q40" i="2"/>
  <c r="Q42" i="2"/>
  <c r="Q46" i="2"/>
  <c r="R6" i="1"/>
  <c r="R37" i="1"/>
  <c r="P5" i="1"/>
  <c r="R5" i="1" s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13" i="1"/>
  <c r="R13" i="1" s="1"/>
  <c r="P14" i="1"/>
  <c r="R14" i="1" s="1"/>
  <c r="P15" i="1"/>
  <c r="R15" i="1" s="1"/>
  <c r="P16" i="1"/>
  <c r="R16" i="1" s="1"/>
  <c r="P17" i="1"/>
  <c r="R17" i="1" s="1"/>
  <c r="P18" i="1"/>
  <c r="R18" i="1" s="1"/>
  <c r="P19" i="1"/>
  <c r="R19" i="1" s="1"/>
  <c r="P20" i="1"/>
  <c r="R20" i="1" s="1"/>
  <c r="P21" i="1"/>
  <c r="R21" i="1" s="1"/>
  <c r="P22" i="1"/>
  <c r="R22" i="1" s="1"/>
  <c r="P23" i="1"/>
  <c r="R23" i="1" s="1"/>
  <c r="P24" i="1"/>
  <c r="R24" i="1" s="1"/>
  <c r="P25" i="1"/>
  <c r="R25" i="1" s="1"/>
  <c r="P26" i="1"/>
  <c r="R26" i="1" s="1"/>
  <c r="P27" i="1"/>
  <c r="R27" i="1" s="1"/>
  <c r="P28" i="1"/>
  <c r="R28" i="1" s="1"/>
  <c r="P29" i="1"/>
  <c r="R29" i="1" s="1"/>
  <c r="P30" i="1"/>
  <c r="R30" i="1" s="1"/>
  <c r="P31" i="1"/>
  <c r="R31" i="1" s="1"/>
  <c r="P32" i="1"/>
  <c r="R32" i="1" s="1"/>
  <c r="P33" i="1"/>
  <c r="R33" i="1" s="1"/>
  <c r="P34" i="1"/>
  <c r="R34" i="1" s="1"/>
  <c r="P35" i="1"/>
  <c r="R35" i="1" s="1"/>
  <c r="P36" i="1"/>
  <c r="R36" i="1" s="1"/>
  <c r="P4" i="1"/>
  <c r="R4" i="1" s="1"/>
  <c r="K21" i="6"/>
  <c r="K20" i="6"/>
  <c r="K19" i="6"/>
  <c r="K18" i="6"/>
  <c r="K17" i="6"/>
  <c r="K16" i="6"/>
  <c r="K15" i="6"/>
  <c r="K13" i="6"/>
  <c r="K12" i="6"/>
  <c r="K11" i="6"/>
  <c r="K10" i="6"/>
  <c r="K9" i="6"/>
  <c r="K8" i="6"/>
  <c r="K7" i="6"/>
  <c r="K6" i="6"/>
  <c r="K5" i="6"/>
  <c r="K4" i="6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4" i="4"/>
  <c r="C2" i="4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sharedStrings.xml><?xml version="1.0" encoding="utf-8"?>
<sst xmlns="http://schemas.openxmlformats.org/spreadsheetml/2006/main" count="466" uniqueCount="284">
  <si>
    <t>AGUIRRE QUISPE</t>
  </si>
  <si>
    <t>CHRISTIAN CESAR</t>
  </si>
  <si>
    <t>ALVAREZ APAZA</t>
  </si>
  <si>
    <t>ANGIE FLOR</t>
  </si>
  <si>
    <t>APAZA ALVAREZ</t>
  </si>
  <si>
    <t>CAMILA SANTOS</t>
  </si>
  <si>
    <t>APAZA PARICAHUA</t>
  </si>
  <si>
    <t>RUSMAN SNEYDER</t>
  </si>
  <si>
    <t>CARDENAS YTUZA</t>
  </si>
  <si>
    <t>FERNANDO LUIGUI</t>
  </si>
  <si>
    <t>CARDENAS ZAPATA</t>
  </si>
  <si>
    <t>SEBASTIAN ALEJANDRRO</t>
  </si>
  <si>
    <t>CHACON QUIROZ</t>
  </si>
  <si>
    <t>GABRIEL AQUILES</t>
  </si>
  <si>
    <t>CHALLA CCOSCCO</t>
  </si>
  <si>
    <t>JOSUE ABEL</t>
  </si>
  <si>
    <t>DEL AGUILA BRAVO</t>
  </si>
  <si>
    <t>GONZALO</t>
  </si>
  <si>
    <t>DIAZ CHIPANA</t>
  </si>
  <si>
    <t>FREDY JEANPIER</t>
  </si>
  <si>
    <t>ROBERT JOEL</t>
  </si>
  <si>
    <t>FLORES YANQUI</t>
  </si>
  <si>
    <t>JEANPIERO</t>
  </si>
  <si>
    <t>GUTIERREZ QUISPE</t>
  </si>
  <si>
    <t>JOSE LUIS</t>
  </si>
  <si>
    <t>INOFUENTE RAMOS</t>
  </si>
  <si>
    <t>KEVIN STHIP</t>
  </si>
  <si>
    <t>MAMANI APAZA</t>
  </si>
  <si>
    <t>JHOEL JESUS</t>
  </si>
  <si>
    <t>MAMANI ENRIQUEZ</t>
  </si>
  <si>
    <t>JORDY EFRAIN</t>
  </si>
  <si>
    <t>MANSILLA VARGAS</t>
  </si>
  <si>
    <t>CLAUDIA XIMENA</t>
  </si>
  <si>
    <t>MECHAN CARI</t>
  </si>
  <si>
    <t>RODRIGO ERIC</t>
  </si>
  <si>
    <t>JOAQUIN</t>
  </si>
  <si>
    <t>PALOMINO JARA</t>
  </si>
  <si>
    <t>BRAYTON ENRIQUE</t>
  </si>
  <si>
    <t>PAREDES OLANDA</t>
  </si>
  <si>
    <t>EMERSON JUAN</t>
  </si>
  <si>
    <t>PAREDES ZAMORA</t>
  </si>
  <si>
    <t>FRANCO SALVADOR</t>
  </si>
  <si>
    <t>PARRILLO MIRANDA</t>
  </si>
  <si>
    <t>JOHAN STEVE</t>
  </si>
  <si>
    <t>QUISPE ALVAREZ</t>
  </si>
  <si>
    <t>LUIS ENRIQUE</t>
  </si>
  <si>
    <t>RIVERA SALAS</t>
  </si>
  <si>
    <t>PAOLO MARCELO</t>
  </si>
  <si>
    <t>ROMAN PINTO</t>
  </si>
  <si>
    <t>LEROY RAUL</t>
  </si>
  <si>
    <t>ROQUE MONTERROSO</t>
  </si>
  <si>
    <t>GERALDYNE BEATRIZ</t>
  </si>
  <si>
    <t>SUMIRE MAMANI</t>
  </si>
  <si>
    <t>ALEX ROYER</t>
  </si>
  <si>
    <t>TITO LARICO</t>
  </si>
  <si>
    <t>JHON FERNANDO</t>
  </si>
  <si>
    <t>TURPO TITO</t>
  </si>
  <si>
    <t>ADEMIR JORDY</t>
  </si>
  <si>
    <t>VALENCIA FLORES</t>
  </si>
  <si>
    <t>CRISTHIAN HENRRY</t>
  </si>
  <si>
    <t>YUJRA LAURA</t>
  </si>
  <si>
    <t>ALVARO</t>
  </si>
  <si>
    <t>ZAPANA REQUENA</t>
  </si>
  <si>
    <t>FABRICIO DANIEL</t>
  </si>
  <si>
    <t>Apellido y Nombre</t>
  </si>
  <si>
    <t>Nombre</t>
  </si>
  <si>
    <t xml:space="preserve">Apellido </t>
  </si>
  <si>
    <t>SALAS ROJAS, CAMILA FERNANDA</t>
  </si>
  <si>
    <t>SALAZAR VARA, SEBASTIAN JESUS</t>
  </si>
  <si>
    <t>SALINAS SALAS, SANTIAGO ALONSO</t>
  </si>
  <si>
    <t>SOTELO MUÑANTE, SEBASTIAN GABRIEL</t>
  </si>
  <si>
    <t>TAIPE SAICO, ALEXANDER MILYAMIN</t>
  </si>
  <si>
    <t>TORRES FLORES, JOAQUIN ALFONSO</t>
  </si>
  <si>
    <t>TORRES MOGROVEJO, BRYAN FABIAN</t>
  </si>
  <si>
    <t>VALDIVIA GARCIA, JORDAN JEFFERSON JAMIL</t>
  </si>
  <si>
    <t>VELARDE TORRES, ERICK SANTHIAGO</t>
  </si>
  <si>
    <t>DIAZ TUPAYACHI, PERCY CARLOS</t>
  </si>
  <si>
    <t>DONGO CRUZ, FRANK YAMIR</t>
  </si>
  <si>
    <t>GARCIA ESPINOZA, ALEJANDRO JOSE</t>
  </si>
  <si>
    <t>GOMEZ ADUVIRE, CAMILA VALERIA</t>
  </si>
  <si>
    <t>GUIA HUAMANI, ARMANDO LEONIDAS</t>
  </si>
  <si>
    <t>GUZMAN CONDORI, LIZANDRO ALVARO</t>
  </si>
  <si>
    <t>HUAMANI PAUCARA, JOSE MANUEL</t>
  </si>
  <si>
    <t>INFANTES JUAREZ, DANIELA MICHELLE</t>
  </si>
  <si>
    <t>LAURENTE TICONA, JOSUE SANTIAGO</t>
  </si>
  <si>
    <t>LEÓN CRUZ, JESÚS ORLANDO DAVID</t>
  </si>
  <si>
    <t>LUNA MOLLOHUANCA, NIKOL ALEJANDRA</t>
  </si>
  <si>
    <t>MAMANI JARATA, JOHAN ISAC</t>
  </si>
  <si>
    <t>MANSILLA TITO, DANIEL FELIX</t>
  </si>
  <si>
    <t>MAQUERA ARCATA, FRANK LENNIN</t>
  </si>
  <si>
    <t>MEDINA MAQUERHUA, YESENIA ARACELY</t>
  </si>
  <si>
    <t>MEJIA GIRON, JOSE ALONSO</t>
  </si>
  <si>
    <t>NEYRA CACERES, DIEGO SEBASTIAN</t>
  </si>
  <si>
    <t>OCOLA GUILLEN, BERLI DENNIS</t>
  </si>
  <si>
    <t>PACHECO LUQUE, SERGIO</t>
  </si>
  <si>
    <t>PALOMINO CHAMBILLA, JUNIOR ANDERSON</t>
  </si>
  <si>
    <t>PEREZ RODRIGUEZ, PIERO ARNEL</t>
  </si>
  <si>
    <t>RODRIGUEZ BROWN VELARDE, CAMILA ALEJANDRA</t>
  </si>
  <si>
    <t>RODRIGUEZ VALDIVIESO, FABIAN ANDRES</t>
  </si>
  <si>
    <t>ALCOCER PARI, CARLOS ALONSO</t>
  </si>
  <si>
    <t>ALOSILLA SANCHEZ MORENO, GUILLERMO</t>
  </si>
  <si>
    <t>ALVAREZ AGUILAR, LUIS ALONSO</t>
  </si>
  <si>
    <t>ALVAREZ CRUZ, AAROM ENRIQUE</t>
  </si>
  <si>
    <t>ANCCO CALLOAPAZA, MARGARET ALEXIA</t>
  </si>
  <si>
    <t>APAZA MAMANI, EDSON WILMER</t>
  </si>
  <si>
    <t>ARANIBAR CASTILLO, AYRTON DAVID</t>
  </si>
  <si>
    <t>ARANIBAR DIAZ, CARLOS EDUARDO</t>
  </si>
  <si>
    <t>ARCE PINTO, JEAN PIERE</t>
  </si>
  <si>
    <t>ARPI ADCO, DANTE GUILLERMO</t>
  </si>
  <si>
    <t>BELIZARIO ORTIZ, FABIAN GUILLERMO</t>
  </si>
  <si>
    <t>CALCINA TICLLA, LUIS FERNANDO</t>
  </si>
  <si>
    <t>CALLA GAMBOA, ALEXANDER PAUL</t>
  </si>
  <si>
    <t>CANDIA BARRIGA, JOAQUIN ALONSO</t>
  </si>
  <si>
    <t>CARBAJAL LOZA, JAMES LIZARDO</t>
  </si>
  <si>
    <t>COANQUI QUISPE, KEVIN RONALD</t>
  </si>
  <si>
    <t>CORNEJO PEREZ, FABRICIO JAVIER</t>
  </si>
  <si>
    <t>CORNEJO TEJADA, DIEGO SEBASTIAN</t>
  </si>
  <si>
    <t>DEL CARPIO BERRIO, DANIEL SERAFIN</t>
  </si>
  <si>
    <t>DELGADO RIVERA, RICARDO MAURICIO</t>
  </si>
  <si>
    <t>DIAZ LOVON, DIEGO FERNANDO</t>
  </si>
  <si>
    <t>DIAZ ZEGARRA, PEDRO FRANCISCO</t>
  </si>
  <si>
    <t>GARIFA CCAPIRA, ROSARIO BEATRIZ</t>
  </si>
  <si>
    <t>GUEVARA FERIA, KEVIN JOEL</t>
  </si>
  <si>
    <t>IDME CALDERON, ROMEL DUDIKOFF</t>
  </si>
  <si>
    <t>LAZARTE DIAZ, CLAUDIA NIKOL</t>
  </si>
  <si>
    <t>LAZO ACUÑA, FRANCO ALFREDO</t>
  </si>
  <si>
    <t>LLERENA SARCCO, PAOLA ALEXANDRA</t>
  </si>
  <si>
    <t>MACHACA HILASACA, RONALD FABIANY</t>
  </si>
  <si>
    <t>MAMANI HOLGUINO, LUIS ANGEL</t>
  </si>
  <si>
    <t>MAMANI PACCORI, RAY JOSE ENRIQUE</t>
  </si>
  <si>
    <t>MANRIQUE CALLATA, DANNY MANUEL</t>
  </si>
  <si>
    <t>MANRIQUE TEJADA, MARIO JESUS</t>
  </si>
  <si>
    <t>MEJIA MAYTA, LUIS DANTE</t>
  </si>
  <si>
    <t>MEJIA VILCA, GISELLE SOLEDAD</t>
  </si>
  <si>
    <t>MENA RIVAS, ANDREE RAUL</t>
  </si>
  <si>
    <t>MEZA CARPIO, LUIS ANGEL</t>
  </si>
  <si>
    <t>MONJE BOLIVAR, RONALDO ALEJANDRO</t>
  </si>
  <si>
    <t>MONROY PAREDES, XTOBAL ALBERTO ANDROSS</t>
  </si>
  <si>
    <t>MONTENEGRO CRUZ, MARY CARMEN</t>
  </si>
  <si>
    <t>ORCOAPAZA DIANDERAS, GABRIEL CARLOS</t>
  </si>
  <si>
    <t>ORTEGA ALLCA, ESTRELLA PIERINA</t>
  </si>
  <si>
    <t>ORTIZ ANCCO, MILTON DAVID</t>
  </si>
  <si>
    <t>PRENTICE SARAYA, MARTIN HERNAN</t>
  </si>
  <si>
    <t>PUMACAYO GUTIERREZ, CRISTHIAN LUIS</t>
  </si>
  <si>
    <t>QUIÑONES GAMERO, JORGE MIGUEL</t>
  </si>
  <si>
    <t>QUISPE TACO, GIANCARLO</t>
  </si>
  <si>
    <t>REATEGUI ÑAUPAC, RICARDO BENJAMIN</t>
  </si>
  <si>
    <t>RENJIFO QUISPE, DANIEL MIGUEL</t>
  </si>
  <si>
    <t>RODRIGUEZ CARDEÑA, KELLY VERONICA</t>
  </si>
  <si>
    <t>RODRIGUEZ LOPEZ, PAOLO CALAYO</t>
  </si>
  <si>
    <t>RODRIGUEZ ZUÑIGA, JOSE CHRISTIAN</t>
  </si>
  <si>
    <t>SAICO QQUELLHUA, LUIS VICTOR</t>
  </si>
  <si>
    <t>SALAS TALAVERA, JASMIN ADRIANA</t>
  </si>
  <si>
    <t>SALAS ZEVALLOS, BRUNO RODRIGO</t>
  </si>
  <si>
    <t>SANCHEZ COILA, ARNOLD BRYAN</t>
  </si>
  <si>
    <t>SULLCAPUMA GONZALES, MAURICIO MARCELO</t>
  </si>
  <si>
    <t>TICONA ZEGARRA, JOSUE JUVEL</t>
  </si>
  <si>
    <t>VASQUEZ BALDARRAGO, BRANDON ANDRE</t>
  </si>
  <si>
    <t>VASQUEZ BLANCO, ALVARO HUGO</t>
  </si>
  <si>
    <t>VERA ALEGRE, ADOLFO ABINADI</t>
  </si>
  <si>
    <t>VERA CORDOVA, RENZO JESUS OMAR</t>
  </si>
  <si>
    <t>VILCA CARDENAS, SCOTH ANTHONY</t>
  </si>
  <si>
    <t>VILLAFUERTE PEREZ, ALAN JOSUE</t>
  </si>
  <si>
    <t>YAÑEZ SAAVEDRA, JHAIR STEVIE</t>
  </si>
  <si>
    <t>YLAQUITA ATENCIO, JORGE MAURICIO</t>
  </si>
  <si>
    <t>ZEGARRA DELGADO, ALONSO ROBERTO</t>
  </si>
  <si>
    <t>ZUÑIGA MAYTA, JOSE</t>
  </si>
  <si>
    <t>APAZA QUISPE, LUIS RODRIGO</t>
  </si>
  <si>
    <t>BRICEÃO VERA, JESUS ALBERTO</t>
  </si>
  <si>
    <t>CAMA CACERES, DENNYS JIORDAN</t>
  </si>
  <si>
    <t>CARABALLO PEREZ, ALONSO RAFAEL</t>
  </si>
  <si>
    <t>CARBAJAL GOMEZ, ANDERSON DIEGO</t>
  </si>
  <si>
    <t>CARDENAS BECERRA, JOHAN EDU RICARDO</t>
  </si>
  <si>
    <t>CARPIO FIGUEROA, GRECIA SOFIA</t>
  </si>
  <si>
    <t>CCAMA PALOMINO, LEAO DARWIN</t>
  </si>
  <si>
    <t>CCASO MAMANI, ANDRES ISAIAS</t>
  </si>
  <si>
    <t>CHIRINOS COARITE, PIERO</t>
  </si>
  <si>
    <t>COLCA CALLATA, LUIS MIGUEL</t>
  </si>
  <si>
    <t>COYOCHE MAMANI, MARILUNA JEANETH</t>
  </si>
  <si>
    <t>Participación</t>
  </si>
  <si>
    <t>flipGrip TMM</t>
  </si>
  <si>
    <t>FlipGrip Hab Blandas</t>
  </si>
  <si>
    <t>buling y reciclaje</t>
  </si>
  <si>
    <t>Pensamiento Lateral</t>
  </si>
  <si>
    <t>10 principios</t>
  </si>
  <si>
    <t>VIVEROS GUZMAN</t>
  </si>
  <si>
    <t>DIEGO</t>
  </si>
  <si>
    <t>La Grieta</t>
  </si>
  <si>
    <t>Semana1</t>
  </si>
  <si>
    <t>Semana Santa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</si>
  <si>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</si>
  <si>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</si>
  <si>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</si>
  <si>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</si>
  <si>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</si>
  <si>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</si>
  <si>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</si>
  <si>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</si>
  <si>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Semana10</t>
  </si>
  <si>
    <t>Semana11</t>
  </si>
  <si>
    <t>Semana12</t>
  </si>
  <si>
    <t>Semana13</t>
  </si>
  <si>
    <t>Semana14</t>
  </si>
  <si>
    <t>Semana15</t>
  </si>
  <si>
    <t>Semana16</t>
  </si>
  <si>
    <t>Semana17</t>
  </si>
  <si>
    <t>Exam3</t>
  </si>
  <si>
    <t>Exam1</t>
  </si>
  <si>
    <t>Exam2</t>
  </si>
  <si>
    <t>Silabo y Examen Entrada e Introd</t>
  </si>
  <si>
    <t>Testing Caja Blanca</t>
  </si>
  <si>
    <t>Tester y modelo V</t>
  </si>
  <si>
    <t xml:space="preserve">Testing Manual/Automat, Unidad/Integracion/Testing, Sanity/Smoke, Regresion, </t>
  </si>
  <si>
    <t>Documentación</t>
  </si>
  <si>
    <t>Técnicas de testing</t>
  </si>
  <si>
    <t>Plan de pruebas</t>
  </si>
  <si>
    <t>Defectos</t>
  </si>
  <si>
    <t>Desarrollo Agil</t>
  </si>
  <si>
    <t>Expos1</t>
  </si>
  <si>
    <t>Testing de Performance, Prueba Escalabilidad, Prueba de resistencia</t>
  </si>
  <si>
    <t>Expos2</t>
  </si>
  <si>
    <t>3 y 4</t>
  </si>
  <si>
    <t>11 y 12</t>
  </si>
  <si>
    <t>13, 14</t>
  </si>
  <si>
    <t>y 15</t>
  </si>
  <si>
    <t>Kahoot T1.0</t>
  </si>
  <si>
    <t>Temas Exposición</t>
  </si>
  <si>
    <r>
      <t>●</t>
    </r>
    <r>
      <rPr>
        <sz val="20"/>
        <color rgb="FF000000"/>
        <rFont val="Rockwell"/>
        <family val="1"/>
      </rPr>
      <t>Métricas de Testing de Software</t>
    </r>
  </si>
  <si>
    <r>
      <t>●</t>
    </r>
    <r>
      <rPr>
        <sz val="20"/>
        <color rgb="FF000000"/>
        <rFont val="Rockwell"/>
        <family val="1"/>
      </rPr>
      <t>Testing de Mutación</t>
    </r>
  </si>
  <si>
    <r>
      <t>●</t>
    </r>
    <r>
      <rPr>
        <sz val="20"/>
        <color rgb="FF000000"/>
        <rFont val="Rockwell"/>
        <family val="1"/>
      </rPr>
      <t>Testing como Servicio (TaaS)</t>
    </r>
  </si>
  <si>
    <r>
      <t>●</t>
    </r>
    <r>
      <rPr>
        <sz val="20"/>
        <color rgb="FF000000"/>
        <rFont val="Rockwell"/>
        <family val="1"/>
      </rPr>
      <t>Modelo de Maduración de Test (TMM)</t>
    </r>
  </si>
  <si>
    <r>
      <t>●</t>
    </r>
    <r>
      <rPr>
        <sz val="20"/>
        <color rgb="FF000000"/>
        <rFont val="Rockwell"/>
        <family val="1"/>
      </rPr>
      <t>Alpha Testing vs. Beta Testing</t>
    </r>
  </si>
  <si>
    <r>
      <t>●</t>
    </r>
    <r>
      <rPr>
        <sz val="20"/>
        <color rgb="FF000000"/>
        <rFont val="Rockwell"/>
        <family val="1"/>
      </rPr>
      <t>Pruebas de aplicaciones web: Lista de verificación de pruebas de aplicaciones web</t>
    </r>
  </si>
  <si>
    <r>
      <t>●</t>
    </r>
    <r>
      <rPr>
        <sz val="20"/>
        <color rgb="FF000000"/>
        <rFont val="Rockwell"/>
        <family val="1"/>
      </rPr>
      <t>Pruebas de aplicaciones de dominio bancario y de comercio electrónico</t>
    </r>
  </si>
  <si>
    <r>
      <t>●</t>
    </r>
    <r>
      <rPr>
        <sz val="20"/>
        <color rgb="FF000000"/>
        <rFont val="Rockwell"/>
        <family val="1"/>
      </rPr>
      <t>Pruebas de pasarela de pago y de mainframe</t>
    </r>
  </si>
  <si>
    <r>
      <t>●</t>
    </r>
    <r>
      <rPr>
        <sz val="20"/>
        <color rgb="FF000000"/>
        <rFont val="Rockwell"/>
        <family val="1"/>
      </rPr>
      <t>Pruebas de sistemas de punto de venta minorista (POS)</t>
    </r>
  </si>
  <si>
    <r>
      <t>●</t>
    </r>
    <r>
      <rPr>
        <sz val="20"/>
        <color rgb="FF000000"/>
        <rFont val="Rockwell"/>
        <family val="1"/>
      </rPr>
      <t>Pruebas de dominio de Cuidados de salud y de aplicaciones de dominio de seguro</t>
    </r>
  </si>
  <si>
    <r>
      <t>●</t>
    </r>
    <r>
      <rPr>
        <sz val="20"/>
        <color rgb="FF000000"/>
        <rFont val="Rockwell"/>
        <family val="1"/>
      </rPr>
      <t>Pruebas de dominio de telecomunicaciones y de inteligencia empresarial</t>
    </r>
  </si>
  <si>
    <t>Grupo Expo</t>
  </si>
  <si>
    <t>Grupo</t>
  </si>
  <si>
    <t>OSI</t>
  </si>
  <si>
    <t>EC1</t>
  </si>
  <si>
    <t>PROM1</t>
  </si>
  <si>
    <t>DUEÑAS VASQUEZ</t>
  </si>
  <si>
    <t>ORTIZ DE ZEVALLOS NUÑEZ</t>
  </si>
  <si>
    <t>EXAM1</t>
  </si>
  <si>
    <t>PCal1</t>
  </si>
  <si>
    <t>Asist</t>
  </si>
  <si>
    <t>PROM</t>
  </si>
  <si>
    <t>Lab1</t>
  </si>
  <si>
    <t>ALCCA VIZCARRA, FERNANDO RENATO</t>
  </si>
  <si>
    <t>Lab2</t>
  </si>
  <si>
    <t>Act6</t>
  </si>
  <si>
    <t>Act5</t>
  </si>
  <si>
    <t>Act4</t>
  </si>
  <si>
    <t>Act3</t>
  </si>
  <si>
    <t>Act2</t>
  </si>
  <si>
    <t>Act1</t>
  </si>
  <si>
    <t>Prom1</t>
  </si>
  <si>
    <t>Lab3</t>
  </si>
  <si>
    <t>Lab4</t>
  </si>
  <si>
    <t>Kahoot T1.05</t>
  </si>
  <si>
    <t>Junit y otros</t>
  </si>
  <si>
    <t>Grupos Guerra Tester</t>
  </si>
  <si>
    <t>A</t>
  </si>
  <si>
    <t>B</t>
  </si>
  <si>
    <t>C</t>
  </si>
  <si>
    <t>D</t>
  </si>
  <si>
    <t>Inventario</t>
  </si>
  <si>
    <t>Compras</t>
  </si>
  <si>
    <t>Facturación</t>
  </si>
  <si>
    <t>A vs C</t>
  </si>
  <si>
    <t>B vs D</t>
  </si>
  <si>
    <t>PacketTracer</t>
  </si>
  <si>
    <t>Inventarios</t>
  </si>
  <si>
    <t>TinkerCad</t>
  </si>
  <si>
    <t>TinketCad</t>
  </si>
  <si>
    <t>Facturacion</t>
  </si>
  <si>
    <t>Ventas</t>
  </si>
  <si>
    <t>Prog1</t>
  </si>
  <si>
    <t>Covid</t>
  </si>
  <si>
    <t>Kahoot 8.1</t>
  </si>
  <si>
    <t>Kahoot 8.2</t>
  </si>
  <si>
    <t>Cambio kahoot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</si>
</sst>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Microsoft Sans Serif"/>
      <family val="2"/>
    </font>
    <font>
      <sz val="8"/>
      <name val="Calibri"/>
      <family val="2"/>
      <scheme val="minor"/>
    </font>
    <font>
      <sz val="12"/>
      <color theme="1"/>
      <name val="Microsoft Sans Serif"/>
      <family val="2"/>
    </font>
    <font>
      <sz val="5.4"/>
      <color rgb="FF000000"/>
      <name val="StarSymbol"/>
    </font>
    <font>
      <sz val="20"/>
      <color rgb="FF000000"/>
      <name val="Rockwell"/>
      <family val="1"/>
    </font>
    <font>
      <sz val="10"/>
      <color rgb="FF000000"/>
      <name val="Helvetica Neue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6">
    <xf numFmtId="0" fontId="0" fillId="0" borderId="0" xfId="0"/>
    <xf numFmtId="0" fontId="18" fillId="0" borderId="0" xfId="0" applyFont="1"/>
    <xf numFmtId="0" fontId="0" fillId="0" borderId="0" xfId="0" applyNumberFormat="1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14" fontId="18" fillId="0" borderId="10" xfId="0" applyNumberFormat="1" applyFont="1" applyBorder="1"/>
    <xf numFmtId="0" fontId="0" fillId="0" borderId="10" xfId="0" applyNumberFormat="1" applyBorder="1"/>
    <xf numFmtId="0" fontId="18" fillId="0" borderId="10" xfId="0" applyNumberFormat="1" applyFont="1" applyBorder="1"/>
    <xf numFmtId="0" fontId="0" fillId="0" borderId="10" xfId="0" applyFill="1" applyBorder="1"/>
    <xf numFmtId="1" fontId="0" fillId="0" borderId="10" xfId="0" applyNumberFormat="1" applyBorder="1"/>
    <xf numFmtId="1" fontId="18" fillId="0" borderId="10" xfId="0" applyNumberFormat="1" applyFont="1" applyBorder="1"/>
    <xf numFmtId="1" fontId="0" fillId="0" borderId="0" xfId="0" applyNumberFormat="1"/>
    <xf numFmtId="0" fontId="20" fillId="0" borderId="10" xfId="0" applyFont="1" applyBorder="1"/>
    <xf numFmtId="0" fontId="18" fillId="0" borderId="0" xfId="0" applyFont="1" applyFill="1" applyBorder="1"/>
    <xf numFmtId="0" fontId="21" fillId="0" borderId="0" xfId="0" applyFont="1" applyAlignment="1">
      <alignment horizontal="left" vertical="center" indent="1" readingOrder="1"/>
    </xf>
    <xf numFmtId="0" fontId="16" fillId="33" borderId="10" xfId="0" applyFont="1" applyFill="1" applyBorder="1"/>
    <xf numFmtId="0" fontId="0" fillId="33" borderId="0" xfId="0" applyFill="1"/>
    <xf numFmtId="0" fontId="16" fillId="0" borderId="0" xfId="0" applyFont="1"/>
    <xf numFmtId="1" fontId="18" fillId="0" borderId="0" xfId="0" applyNumberFormat="1" applyFont="1"/>
    <xf numFmtId="0" fontId="23" fillId="0" borderId="0" xfId="0" applyFont="1"/>
    <xf numFmtId="1" fontId="0" fillId="33" borderId="10" xfId="0" applyNumberFormat="1" applyFill="1" applyBorder="1"/>
    <xf numFmtId="1" fontId="0" fillId="33" borderId="0" xfId="0" applyNumberFormat="1" applyFill="1"/>
    <xf numFmtId="1" fontId="0" fillId="0" borderId="11" xfId="0" applyNumberFormat="1" applyFill="1" applyBorder="1"/>
    <xf numFmtId="1" fontId="18" fillId="0" borderId="11" xfId="0" applyNumberFormat="1" applyFont="1" applyFill="1" applyBorder="1"/>
    <xf numFmtId="0" fontId="0" fillId="0" borderId="11" xfId="0" applyFill="1" applyBorder="1"/>
    <xf numFmtId="0" fontId="16" fillId="0" borderId="10" xfId="0" applyNumberFormat="1" applyFont="1" applyBorder="1"/>
    <xf numFmtId="0" fontId="20" fillId="0" borderId="11" xfId="0" applyFont="1" applyFill="1" applyBorder="1"/>
    <xf numFmtId="0" fontId="18" fillId="0" borderId="11" xfId="0" applyFont="1" applyFill="1" applyBorder="1"/>
    <xf numFmtId="1" fontId="18" fillId="0" borderId="0" xfId="0" applyNumberFormat="1" applyFont="1" applyFill="1" applyBorder="1"/>
    <xf numFmtId="0" fontId="0" fillId="0" borderId="0" xfId="0" applyFill="1" applyBorder="1"/>
    <xf numFmtId="164" fontId="0" fillId="33" borderId="10" xfId="0" applyNumberFormat="1" applyFill="1" applyBorder="1"/>
    <xf numFmtId="164" fontId="16" fillId="33" borderId="10" xfId="0" applyNumberFormat="1" applyFont="1" applyFill="1" applyBorder="1"/>
    <xf numFmtId="164" fontId="0" fillId="33" borderId="0" xfId="0" applyNumberFormat="1" applyFill="1"/>
    <xf numFmtId="9" fontId="0" fillId="0" borderId="0" xfId="0" applyNumberFormat="1"/>
    <xf numFmtId="9" fontId="0" fillId="0" borderId="10" xfId="0" applyNumberFormat="1" applyBorder="1"/>
    <xf numFmtId="0" fontId="18" fillId="34" borderId="10" xfId="0" applyFont="1" applyFill="1" applyBorder="1"/>
    <xf numFmtId="0" fontId="0" fillId="34" borderId="10" xfId="0" applyNumberFormat="1" applyFill="1" applyBorder="1"/>
    <xf numFmtId="0" fontId="0" fillId="34" borderId="10" xfId="0" applyFill="1" applyBorder="1"/>
    <xf numFmtId="1" fontId="18" fillId="34" borderId="10" xfId="0" applyNumberFormat="1" applyFont="1" applyFill="1" applyBorder="1"/>
    <xf numFmtId="0" fontId="23" fillId="34" borderId="0" xfId="0" applyFont="1" applyFill="1"/>
    <xf numFmtId="164" fontId="0" fillId="34" borderId="10" xfId="0" applyNumberFormat="1" applyFill="1" applyBorder="1"/>
    <xf numFmtId="9" fontId="0" fillId="34" borderId="10" xfId="0" applyNumberFormat="1" applyFill="1" applyBorder="1"/>
    <xf numFmtId="0" fontId="0" fillId="34" borderId="0" xfId="0" applyFill="1"/>
    <xf numFmtId="0" fontId="18" fillId="34" borderId="10" xfId="0" applyNumberFormat="1" applyFont="1" applyFill="1" applyBorder="1"/>
    <xf numFmtId="0" fontId="18" fillId="35" borderId="10" xfId="0" applyFont="1" applyFill="1" applyBorder="1"/>
    <xf numFmtId="0" fontId="18" fillId="35" borderId="10" xfId="0" applyNumberFormat="1" applyFont="1" applyFill="1" applyBorder="1"/>
    <xf numFmtId="0" fontId="0" fillId="35" borderId="10" xfId="0" applyFill="1" applyBorder="1"/>
    <xf numFmtId="1" fontId="18" fillId="35" borderId="10" xfId="0" applyNumberFormat="1" applyFont="1" applyFill="1" applyBorder="1"/>
    <xf numFmtId="0" fontId="23" fillId="35" borderId="0" xfId="0" applyFont="1" applyFill="1"/>
    <xf numFmtId="164" fontId="0" fillId="35" borderId="10" xfId="0" applyNumberFormat="1" applyFill="1" applyBorder="1"/>
    <xf numFmtId="9" fontId="0" fillId="35" borderId="10" xfId="0" applyNumberFormat="1" applyFill="1" applyBorder="1"/>
    <xf numFmtId="0" fontId="0" fillId="35" borderId="0" xfId="0" applyFill="1"/>
    <xf numFmtId="0" fontId="18" fillId="36" borderId="10" xfId="0" applyFont="1" applyFill="1" applyBorder="1"/>
    <xf numFmtId="0" fontId="0" fillId="36" borderId="10" xfId="0" applyNumberFormat="1" applyFill="1" applyBorder="1"/>
    <xf numFmtId="0" fontId="0" fillId="36" borderId="10" xfId="0" applyFill="1" applyBorder="1"/>
    <xf numFmtId="1" fontId="18" fillId="36" borderId="10" xfId="0" applyNumberFormat="1" applyFont="1" applyFill="1" applyBorder="1"/>
    <xf numFmtId="0" fontId="23" fillId="36" borderId="0" xfId="0" applyFont="1" applyFill="1"/>
    <xf numFmtId="164" fontId="0" fillId="36" borderId="10" xfId="0" applyNumberFormat="1" applyFill="1" applyBorder="1"/>
    <xf numFmtId="9" fontId="0" fillId="36" borderId="10" xfId="0" applyNumberFormat="1" applyFill="1" applyBorder="1"/>
    <xf numFmtId="0" fontId="0" fillId="36" borderId="0" xfId="0" applyFill="1"/>
    <xf numFmtId="0" fontId="18" fillId="36" borderId="10" xfId="0" applyNumberFormat="1" applyFont="1" applyFill="1" applyBorder="1"/>
    <xf numFmtId="0" fontId="18" fillId="37" borderId="10" xfId="0" applyFont="1" applyFill="1" applyBorder="1"/>
    <xf numFmtId="1" fontId="18" fillId="37" borderId="10" xfId="0" applyNumberFormat="1" applyFont="1" applyFill="1" applyBorder="1"/>
    <xf numFmtId="0" fontId="0" fillId="37" borderId="10" xfId="0" applyFill="1" applyBorder="1"/>
    <xf numFmtId="0" fontId="23" fillId="37" borderId="0" xfId="0" applyFont="1" applyFill="1"/>
    <xf numFmtId="164" fontId="0" fillId="37" borderId="10" xfId="0" applyNumberFormat="1" applyFill="1" applyBorder="1"/>
    <xf numFmtId="0" fontId="0" fillId="37" borderId="0" xfId="0" applyFill="1"/>
    <xf numFmtId="9" fontId="0" fillId="37" borderId="10" xfId="0" applyNumberFormat="1" applyFill="1" applyBorder="1"/>
    <xf numFmtId="0" fontId="18" fillId="38" borderId="10" xfId="0" applyFont="1" applyFill="1" applyBorder="1"/>
    <xf numFmtId="1" fontId="18" fillId="38" borderId="10" xfId="0" applyNumberFormat="1" applyFont="1" applyFill="1" applyBorder="1"/>
    <xf numFmtId="0" fontId="0" fillId="38" borderId="10" xfId="0" applyFill="1" applyBorder="1"/>
    <xf numFmtId="0" fontId="23" fillId="38" borderId="0" xfId="0" applyFont="1" applyFill="1"/>
    <xf numFmtId="164" fontId="0" fillId="38" borderId="10" xfId="0" applyNumberFormat="1" applyFill="1" applyBorder="1"/>
    <xf numFmtId="0" fontId="0" fillId="38" borderId="0" xfId="0" applyFill="1"/>
    <xf numFmtId="9" fontId="0" fillId="38" borderId="1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37"/>
  <sheetViews>
    <sheetView zoomScale="130" zoomScaleNormal="130" workbookViewId="0">
      <selection activeCell="V3" sqref="V3"/>
    </sheetView>
  </sheetViews>
  <sheetFormatPr baseColWidth="10" defaultRowHeight="16"/>
  <cols>
    <col min="2" max="2" width="24.6640625" bestFit="1" customWidth="1"/>
    <col min="3" max="3" width="22.33203125" bestFit="1" customWidth="1"/>
    <col min="4" max="17" width="4.83203125" customWidth="1"/>
    <col min="18" max="18" width="7.33203125" style="33" bestFit="1" customWidth="1"/>
    <col min="19" max="19" width="7.33203125" style="33" customWidth="1"/>
    <col min="20" max="52" width="4.83203125" customWidth="1"/>
  </cols>
  <sheetData>
    <row r="2" spans="1:43">
      <c r="P2">
        <v>85</v>
      </c>
      <c r="Q2">
        <v>15</v>
      </c>
    </row>
    <row r="3" spans="1:43">
      <c r="A3" s="3"/>
      <c r="B3" s="4" t="s">
        <v>66</v>
      </c>
      <c r="C3" s="4" t="s">
        <v>65</v>
      </c>
      <c r="D3" s="4" t="s">
        <v>179</v>
      </c>
      <c r="E3" s="4" t="s">
        <v>181</v>
      </c>
      <c r="F3" s="4" t="s">
        <v>182</v>
      </c>
      <c r="G3" s="4" t="s">
        <v>183</v>
      </c>
      <c r="H3" s="4" t="s">
        <v>184</v>
      </c>
      <c r="I3" s="4" t="s">
        <v>187</v>
      </c>
      <c r="J3" s="4" t="s">
        <v>257</v>
      </c>
      <c r="K3" s="4" t="s">
        <v>256</v>
      </c>
      <c r="L3" s="4" t="s">
        <v>255</v>
      </c>
      <c r="M3" s="4" t="s">
        <v>254</v>
      </c>
      <c r="N3" s="4" t="s">
        <v>253</v>
      </c>
      <c r="O3" s="4" t="s">
        <v>252</v>
      </c>
      <c r="P3" s="4" t="s">
        <v>241</v>
      </c>
      <c r="Q3" s="4" t="s">
        <v>247</v>
      </c>
      <c r="R3" s="32" t="s">
        <v>242</v>
      </c>
      <c r="S3" s="32" t="s">
        <v>258</v>
      </c>
      <c r="T3" s="4" t="s">
        <v>240</v>
      </c>
      <c r="U3" s="4" t="s">
        <v>273</v>
      </c>
      <c r="V3" s="4" t="s">
        <v>275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>
      <c r="A4" s="3">
        <v>1</v>
      </c>
      <c r="B4" s="3" t="s">
        <v>0</v>
      </c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>
        <v>0</v>
      </c>
      <c r="P4" s="3">
        <f>SUM(D4:I4)*2</f>
        <v>0</v>
      </c>
      <c r="Q4" s="20">
        <v>18</v>
      </c>
      <c r="R4" s="31">
        <f>+Q4*0.15+P4*0.85</f>
        <v>2.6999999999999997</v>
      </c>
      <c r="S4" s="31">
        <f t="shared" ref="S4:S12" si="0">+Q4*0.15+(AVERAGE(J4:O4)*0.35+(SUM(D4:I4)*2*0.5))</f>
        <v>2.6999999999999997</v>
      </c>
      <c r="T4" s="3">
        <v>1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>
      <c r="A5" s="3">
        <v>2</v>
      </c>
      <c r="B5" s="3" t="s">
        <v>2</v>
      </c>
      <c r="C5" s="3" t="s">
        <v>3</v>
      </c>
      <c r="D5" s="3">
        <v>1</v>
      </c>
      <c r="E5" s="3"/>
      <c r="F5" s="3"/>
      <c r="G5" s="3"/>
      <c r="H5" s="3">
        <v>2</v>
      </c>
      <c r="I5" s="3"/>
      <c r="J5" s="3"/>
      <c r="K5" s="3"/>
      <c r="L5" s="3"/>
      <c r="M5" s="3">
        <v>0</v>
      </c>
      <c r="N5" s="3"/>
      <c r="O5" s="3"/>
      <c r="P5" s="3">
        <f>SUM(D5:I5)*2</f>
        <v>6</v>
      </c>
      <c r="Q5" s="20">
        <v>14</v>
      </c>
      <c r="R5" s="31">
        <f t="shared" ref="R5:R37" si="1">+Q5*0.15+P5*0.85</f>
        <v>7.1999999999999993</v>
      </c>
      <c r="S5" s="31">
        <f t="shared" si="0"/>
        <v>5.0999999999999996</v>
      </c>
      <c r="T5" s="3"/>
      <c r="U5" s="3">
        <v>3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>
      <c r="A6" s="3">
        <v>3</v>
      </c>
      <c r="B6" s="3" t="s">
        <v>4</v>
      </c>
      <c r="C6" s="3" t="s">
        <v>5</v>
      </c>
      <c r="D6" s="3">
        <v>1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/>
      <c r="K6" s="3">
        <v>0</v>
      </c>
      <c r="L6" s="3"/>
      <c r="M6" s="3"/>
      <c r="N6" s="3"/>
      <c r="O6" s="3"/>
      <c r="P6" s="3">
        <v>20</v>
      </c>
      <c r="Q6" s="20">
        <v>18</v>
      </c>
      <c r="R6" s="31">
        <f t="shared" si="1"/>
        <v>19.7</v>
      </c>
      <c r="S6" s="31">
        <f t="shared" si="0"/>
        <v>13.7</v>
      </c>
      <c r="T6" s="3">
        <v>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3">
        <v>4</v>
      </c>
      <c r="B7" s="3" t="s">
        <v>6</v>
      </c>
      <c r="C7" s="3" t="s">
        <v>7</v>
      </c>
      <c r="D7" s="3"/>
      <c r="E7" s="3"/>
      <c r="F7" s="3"/>
      <c r="G7" s="3"/>
      <c r="H7" s="3"/>
      <c r="I7" s="3"/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f t="shared" ref="P7:P36" si="2">SUM(D7:I7)*2</f>
        <v>0</v>
      </c>
      <c r="Q7" s="20">
        <v>0</v>
      </c>
      <c r="R7" s="31">
        <f t="shared" si="1"/>
        <v>0</v>
      </c>
      <c r="S7" s="31">
        <f t="shared" si="0"/>
        <v>0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>
      <c r="A8" s="3">
        <v>5</v>
      </c>
      <c r="B8" s="3" t="s">
        <v>8</v>
      </c>
      <c r="C8" s="3" t="s">
        <v>9</v>
      </c>
      <c r="D8" s="3">
        <v>1</v>
      </c>
      <c r="E8" s="3">
        <v>2</v>
      </c>
      <c r="F8" s="3"/>
      <c r="G8" s="3"/>
      <c r="H8" s="3">
        <v>1</v>
      </c>
      <c r="I8" s="3">
        <v>2</v>
      </c>
      <c r="J8" s="3">
        <v>16</v>
      </c>
      <c r="K8" s="3"/>
      <c r="L8" s="3"/>
      <c r="M8" s="3"/>
      <c r="N8" s="3"/>
      <c r="O8" s="3"/>
      <c r="P8" s="3">
        <f t="shared" si="2"/>
        <v>12</v>
      </c>
      <c r="Q8" s="20">
        <v>20</v>
      </c>
      <c r="R8" s="31">
        <f t="shared" si="1"/>
        <v>13.2</v>
      </c>
      <c r="S8" s="31">
        <f t="shared" si="0"/>
        <v>14.6</v>
      </c>
      <c r="T8" s="3">
        <v>1</v>
      </c>
      <c r="U8" s="3">
        <v>1</v>
      </c>
      <c r="V8" s="3">
        <v>1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>
      <c r="A9" s="3">
        <v>6</v>
      </c>
      <c r="B9" s="3" t="s">
        <v>10</v>
      </c>
      <c r="C9" s="3" t="s">
        <v>11</v>
      </c>
      <c r="D9" s="3"/>
      <c r="E9" s="3"/>
      <c r="F9" s="3"/>
      <c r="G9" s="3"/>
      <c r="H9" s="3">
        <v>2</v>
      </c>
      <c r="I9" s="3">
        <v>2</v>
      </c>
      <c r="J9" s="3">
        <v>0</v>
      </c>
      <c r="K9" s="3">
        <v>0</v>
      </c>
      <c r="L9" s="3"/>
      <c r="M9" s="3"/>
      <c r="N9" s="3"/>
      <c r="O9" s="3"/>
      <c r="P9" s="3">
        <f t="shared" si="2"/>
        <v>8</v>
      </c>
      <c r="Q9" s="20">
        <v>12</v>
      </c>
      <c r="R9" s="31">
        <f t="shared" si="1"/>
        <v>8.6</v>
      </c>
      <c r="S9" s="31">
        <f t="shared" si="0"/>
        <v>5.8</v>
      </c>
      <c r="T9" s="3">
        <v>1</v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>
      <c r="A10" s="3">
        <v>7</v>
      </c>
      <c r="B10" s="3" t="s">
        <v>12</v>
      </c>
      <c r="C10" s="3" t="s">
        <v>13</v>
      </c>
      <c r="D10" s="3">
        <v>1</v>
      </c>
      <c r="E10" s="3"/>
      <c r="F10" s="3">
        <v>2</v>
      </c>
      <c r="G10" s="3"/>
      <c r="H10" s="3">
        <v>2</v>
      </c>
      <c r="I10" s="3">
        <v>2</v>
      </c>
      <c r="J10" s="3"/>
      <c r="K10" s="3">
        <v>0</v>
      </c>
      <c r="L10" s="3"/>
      <c r="M10" s="3"/>
      <c r="N10" s="3"/>
      <c r="O10" s="3"/>
      <c r="P10" s="3">
        <f t="shared" si="2"/>
        <v>14</v>
      </c>
      <c r="Q10" s="20">
        <v>14</v>
      </c>
      <c r="R10" s="31">
        <f t="shared" si="1"/>
        <v>14</v>
      </c>
      <c r="S10" s="31">
        <f t="shared" si="0"/>
        <v>9.1</v>
      </c>
      <c r="T10" s="3">
        <v>0</v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>
      <c r="A11" s="3">
        <v>8</v>
      </c>
      <c r="B11" s="3" t="s">
        <v>14</v>
      </c>
      <c r="C11" s="3" t="s">
        <v>15</v>
      </c>
      <c r="D11" s="3"/>
      <c r="E11" s="3">
        <v>2</v>
      </c>
      <c r="F11" s="3"/>
      <c r="G11" s="3">
        <v>2</v>
      </c>
      <c r="H11" s="3">
        <v>2</v>
      </c>
      <c r="I11" s="3"/>
      <c r="J11" s="3">
        <v>16</v>
      </c>
      <c r="K11" s="3"/>
      <c r="L11" s="3"/>
      <c r="M11" s="3"/>
      <c r="N11" s="3"/>
      <c r="O11" s="3"/>
      <c r="P11" s="3">
        <f t="shared" si="2"/>
        <v>12</v>
      </c>
      <c r="Q11" s="20">
        <v>20</v>
      </c>
      <c r="R11" s="31">
        <f t="shared" si="1"/>
        <v>13.2</v>
      </c>
      <c r="S11" s="31">
        <f t="shared" si="0"/>
        <v>14.6</v>
      </c>
      <c r="T11" s="3">
        <v>1</v>
      </c>
      <c r="U11" s="3">
        <v>3</v>
      </c>
      <c r="V11" s="3">
        <v>1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>
      <c r="A12" s="3">
        <v>9</v>
      </c>
      <c r="B12" s="3" t="s">
        <v>16</v>
      </c>
      <c r="C12" s="3" t="s">
        <v>17</v>
      </c>
      <c r="D12" s="3"/>
      <c r="E12" s="3">
        <v>2</v>
      </c>
      <c r="F12" s="3"/>
      <c r="G12" s="3">
        <v>2</v>
      </c>
      <c r="H12" s="3"/>
      <c r="I12" s="3"/>
      <c r="J12" s="3">
        <v>14</v>
      </c>
      <c r="K12" s="3"/>
      <c r="L12" s="3"/>
      <c r="M12" s="3"/>
      <c r="N12" s="3"/>
      <c r="O12" s="3"/>
      <c r="P12" s="3">
        <f t="shared" si="2"/>
        <v>8</v>
      </c>
      <c r="Q12" s="20">
        <v>20</v>
      </c>
      <c r="R12" s="31">
        <f t="shared" si="1"/>
        <v>9.8000000000000007</v>
      </c>
      <c r="S12" s="31">
        <f t="shared" si="0"/>
        <v>11.899999999999999</v>
      </c>
      <c r="T12" s="3">
        <v>1</v>
      </c>
      <c r="U12" s="3">
        <v>2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>
      <c r="A13" s="3">
        <v>10</v>
      </c>
      <c r="B13" s="3" t="s">
        <v>18</v>
      </c>
      <c r="C13" s="3" t="s">
        <v>19</v>
      </c>
      <c r="D13" s="3"/>
      <c r="E13" s="3"/>
      <c r="F13" s="3"/>
      <c r="G13" s="3"/>
      <c r="H13" s="3"/>
      <c r="I13" s="3"/>
      <c r="J13" s="3">
        <v>15</v>
      </c>
      <c r="K13" s="3">
        <v>15</v>
      </c>
      <c r="L13" s="3"/>
      <c r="M13" s="3"/>
      <c r="N13" s="3"/>
      <c r="O13" s="3"/>
      <c r="P13" s="3">
        <f t="shared" si="2"/>
        <v>0</v>
      </c>
      <c r="Q13" s="20">
        <v>16</v>
      </c>
      <c r="R13" s="31">
        <f t="shared" si="1"/>
        <v>2.4</v>
      </c>
      <c r="S13" s="31">
        <f>+Q13*0.15+(AVERAGE(J13:O13)*0.35+(SUM(D13:I13)*2*0.5))</f>
        <v>7.65</v>
      </c>
      <c r="T13" s="3">
        <v>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>
      <c r="A14" s="3">
        <v>11</v>
      </c>
      <c r="B14" s="3" t="s">
        <v>243</v>
      </c>
      <c r="C14" s="3" t="s">
        <v>20</v>
      </c>
      <c r="D14" s="3"/>
      <c r="E14" s="3">
        <v>2</v>
      </c>
      <c r="F14" s="3">
        <v>2</v>
      </c>
      <c r="G14" s="3"/>
      <c r="H14" s="3">
        <v>2</v>
      </c>
      <c r="I14" s="3"/>
      <c r="J14" s="3">
        <v>16</v>
      </c>
      <c r="K14" s="3"/>
      <c r="L14" s="3"/>
      <c r="M14" s="3"/>
      <c r="N14" s="3"/>
      <c r="O14" s="3"/>
      <c r="P14" s="3">
        <f t="shared" si="2"/>
        <v>12</v>
      </c>
      <c r="Q14" s="20">
        <v>20</v>
      </c>
      <c r="R14" s="31">
        <f t="shared" si="1"/>
        <v>13.2</v>
      </c>
      <c r="S14" s="31">
        <f t="shared" ref="S14:S37" si="3">+Q14*0.15+(AVERAGE(J14:O14)*0.35+(SUM(D14:I14)*2*0.5))</f>
        <v>14.6</v>
      </c>
      <c r="T14" s="3">
        <v>1</v>
      </c>
      <c r="U14" s="3">
        <v>4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>
      <c r="A15" s="3">
        <v>12</v>
      </c>
      <c r="B15" s="3" t="s">
        <v>21</v>
      </c>
      <c r="C15" s="3" t="s">
        <v>22</v>
      </c>
      <c r="D15" s="3"/>
      <c r="E15" s="3"/>
      <c r="F15" s="3"/>
      <c r="G15" s="3"/>
      <c r="H15" s="3"/>
      <c r="I15" s="3"/>
      <c r="J15" s="3"/>
      <c r="K15" s="3"/>
      <c r="L15" s="3"/>
      <c r="M15" s="3">
        <v>0</v>
      </c>
      <c r="N15" s="3"/>
      <c r="O15" s="3"/>
      <c r="P15" s="3">
        <f t="shared" si="2"/>
        <v>0</v>
      </c>
      <c r="Q15" s="20">
        <v>18</v>
      </c>
      <c r="R15" s="31">
        <f t="shared" si="1"/>
        <v>2.6999999999999997</v>
      </c>
      <c r="S15" s="31">
        <f t="shared" si="3"/>
        <v>2.6999999999999997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>
      <c r="A16" s="3">
        <v>13</v>
      </c>
      <c r="B16" s="3" t="s">
        <v>23</v>
      </c>
      <c r="C16" s="3" t="s">
        <v>24</v>
      </c>
      <c r="D16" s="3"/>
      <c r="E16" s="3">
        <v>2</v>
      </c>
      <c r="F16" s="3"/>
      <c r="G16" s="3"/>
      <c r="H16" s="3">
        <v>2</v>
      </c>
      <c r="I16" s="3"/>
      <c r="J16" s="3">
        <v>14</v>
      </c>
      <c r="K16" s="3"/>
      <c r="L16" s="3"/>
      <c r="M16" s="3"/>
      <c r="N16" s="3"/>
      <c r="O16" s="3"/>
      <c r="P16" s="3">
        <f t="shared" si="2"/>
        <v>8</v>
      </c>
      <c r="Q16" s="20">
        <v>20</v>
      </c>
      <c r="R16" s="31">
        <f t="shared" si="1"/>
        <v>9.8000000000000007</v>
      </c>
      <c r="S16" s="31">
        <f t="shared" si="3"/>
        <v>11.899999999999999</v>
      </c>
      <c r="T16" s="3">
        <v>1</v>
      </c>
      <c r="U16" s="3">
        <v>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>
      <c r="A17" s="3">
        <v>14</v>
      </c>
      <c r="B17" s="3" t="s">
        <v>25</v>
      </c>
      <c r="C17" s="3" t="s">
        <v>26</v>
      </c>
      <c r="D17" s="3"/>
      <c r="E17" s="3">
        <v>2</v>
      </c>
      <c r="F17" s="3"/>
      <c r="G17" s="3"/>
      <c r="H17" s="3">
        <v>2</v>
      </c>
      <c r="I17" s="3">
        <v>2</v>
      </c>
      <c r="J17" s="3"/>
      <c r="K17" s="3"/>
      <c r="L17" s="3"/>
      <c r="M17" s="3">
        <v>0</v>
      </c>
      <c r="N17" s="3"/>
      <c r="O17" s="3"/>
      <c r="P17" s="3">
        <f t="shared" si="2"/>
        <v>12</v>
      </c>
      <c r="Q17" s="20">
        <v>20</v>
      </c>
      <c r="R17" s="31">
        <f t="shared" si="1"/>
        <v>13.2</v>
      </c>
      <c r="S17" s="31">
        <f t="shared" si="3"/>
        <v>9</v>
      </c>
      <c r="T17" s="3">
        <v>1</v>
      </c>
      <c r="U17" s="3">
        <v>1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>
      <c r="A18" s="3">
        <v>15</v>
      </c>
      <c r="B18" s="3" t="s">
        <v>27</v>
      </c>
      <c r="C18" s="3" t="s">
        <v>28</v>
      </c>
      <c r="D18" s="3"/>
      <c r="E18" s="3">
        <v>2</v>
      </c>
      <c r="F18" s="3"/>
      <c r="G18" s="3"/>
      <c r="H18" s="3">
        <v>2</v>
      </c>
      <c r="I18" s="3"/>
      <c r="J18" s="3">
        <v>14</v>
      </c>
      <c r="K18" s="3"/>
      <c r="L18" s="3"/>
      <c r="M18" s="3"/>
      <c r="N18" s="3"/>
      <c r="O18" s="3"/>
      <c r="P18" s="3">
        <f t="shared" si="2"/>
        <v>8</v>
      </c>
      <c r="Q18" s="20">
        <v>20</v>
      </c>
      <c r="R18" s="31">
        <f t="shared" si="1"/>
        <v>9.8000000000000007</v>
      </c>
      <c r="S18" s="31">
        <f t="shared" si="3"/>
        <v>11.899999999999999</v>
      </c>
      <c r="T18" s="3">
        <v>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>
      <c r="A19" s="3">
        <v>16</v>
      </c>
      <c r="B19" s="3" t="s">
        <v>29</v>
      </c>
      <c r="C19" s="3" t="s">
        <v>30</v>
      </c>
      <c r="D19" s="3">
        <v>1</v>
      </c>
      <c r="E19" s="3">
        <v>2</v>
      </c>
      <c r="F19" s="3"/>
      <c r="G19" s="3"/>
      <c r="H19" s="3"/>
      <c r="I19" s="3"/>
      <c r="J19" s="3">
        <v>13</v>
      </c>
      <c r="K19" s="3"/>
      <c r="L19" s="3"/>
      <c r="M19" s="3"/>
      <c r="N19" s="3"/>
      <c r="O19" s="3"/>
      <c r="P19" s="3">
        <f t="shared" si="2"/>
        <v>6</v>
      </c>
      <c r="Q19" s="20">
        <v>18</v>
      </c>
      <c r="R19" s="31">
        <f t="shared" si="1"/>
        <v>7.7999999999999989</v>
      </c>
      <c r="S19" s="31">
        <f t="shared" si="3"/>
        <v>10.25</v>
      </c>
      <c r="T19" s="3">
        <v>1</v>
      </c>
      <c r="U19" s="3">
        <v>2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>
      <c r="A20" s="3">
        <v>17</v>
      </c>
      <c r="B20" s="3" t="s">
        <v>31</v>
      </c>
      <c r="C20" s="3" t="s">
        <v>32</v>
      </c>
      <c r="D20" s="3">
        <v>1</v>
      </c>
      <c r="E20" s="3">
        <v>2</v>
      </c>
      <c r="F20" s="3"/>
      <c r="G20" s="3"/>
      <c r="H20" s="3">
        <v>2</v>
      </c>
      <c r="I20" s="3">
        <v>2</v>
      </c>
      <c r="J20" s="3">
        <v>16</v>
      </c>
      <c r="K20" s="3"/>
      <c r="L20" s="3"/>
      <c r="M20" s="3"/>
      <c r="N20" s="3"/>
      <c r="O20" s="3"/>
      <c r="P20" s="3">
        <f t="shared" si="2"/>
        <v>14</v>
      </c>
      <c r="Q20" s="20">
        <v>18</v>
      </c>
      <c r="R20" s="31">
        <f t="shared" si="1"/>
        <v>14.6</v>
      </c>
      <c r="S20" s="31">
        <f t="shared" si="3"/>
        <v>15.299999999999999</v>
      </c>
      <c r="T20" s="3"/>
      <c r="U20" s="3"/>
      <c r="V20" s="3">
        <v>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>
      <c r="A21" s="3">
        <v>18</v>
      </c>
      <c r="B21" s="3" t="s">
        <v>33</v>
      </c>
      <c r="C21" s="3" t="s">
        <v>34</v>
      </c>
      <c r="D21" s="3">
        <v>1</v>
      </c>
      <c r="E21" s="3">
        <v>2</v>
      </c>
      <c r="F21" s="3">
        <v>2</v>
      </c>
      <c r="G21" s="3"/>
      <c r="H21" s="3"/>
      <c r="I21" s="3"/>
      <c r="J21" s="3">
        <v>14</v>
      </c>
      <c r="K21" s="3"/>
      <c r="L21" s="3"/>
      <c r="M21" s="3"/>
      <c r="N21" s="3"/>
      <c r="O21" s="3"/>
      <c r="P21" s="3">
        <f t="shared" si="2"/>
        <v>10</v>
      </c>
      <c r="Q21" s="20">
        <v>20</v>
      </c>
      <c r="R21" s="31">
        <f t="shared" si="1"/>
        <v>11.5</v>
      </c>
      <c r="S21" s="31">
        <f t="shared" si="3"/>
        <v>12.899999999999999</v>
      </c>
      <c r="T21" s="3">
        <v>1</v>
      </c>
      <c r="U21" s="3">
        <v>4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>
      <c r="A22" s="3">
        <v>19</v>
      </c>
      <c r="B22" s="3" t="s">
        <v>244</v>
      </c>
      <c r="C22" s="3" t="s">
        <v>35</v>
      </c>
      <c r="D22" s="3">
        <v>1</v>
      </c>
      <c r="E22" s="3">
        <v>2</v>
      </c>
      <c r="F22" s="3"/>
      <c r="G22" s="3"/>
      <c r="H22" s="3"/>
      <c r="I22" s="3">
        <v>2</v>
      </c>
      <c r="J22" s="3"/>
      <c r="K22" s="3">
        <v>0</v>
      </c>
      <c r="L22" s="3"/>
      <c r="M22" s="3"/>
      <c r="N22" s="3"/>
      <c r="O22" s="3"/>
      <c r="P22" s="3">
        <f t="shared" si="2"/>
        <v>10</v>
      </c>
      <c r="Q22" s="20">
        <v>20</v>
      </c>
      <c r="R22" s="31">
        <f t="shared" si="1"/>
        <v>11.5</v>
      </c>
      <c r="S22" s="31">
        <f t="shared" si="3"/>
        <v>8</v>
      </c>
      <c r="T22" s="3">
        <v>1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>
      <c r="A23" s="3">
        <v>20</v>
      </c>
      <c r="B23" s="3" t="s">
        <v>36</v>
      </c>
      <c r="C23" s="3" t="s">
        <v>37</v>
      </c>
      <c r="D23" s="3"/>
      <c r="E23" s="3">
        <v>2</v>
      </c>
      <c r="F23" s="3"/>
      <c r="G23" s="3">
        <v>2</v>
      </c>
      <c r="H23" s="3">
        <v>2</v>
      </c>
      <c r="I23" s="3"/>
      <c r="J23" s="3">
        <v>16</v>
      </c>
      <c r="K23" s="3"/>
      <c r="L23" s="3"/>
      <c r="M23" s="3"/>
      <c r="N23" s="3"/>
      <c r="O23" s="3"/>
      <c r="P23" s="3">
        <f t="shared" si="2"/>
        <v>12</v>
      </c>
      <c r="Q23" s="20">
        <v>20</v>
      </c>
      <c r="R23" s="31">
        <f t="shared" si="1"/>
        <v>13.2</v>
      </c>
      <c r="S23" s="31">
        <f t="shared" si="3"/>
        <v>14.6</v>
      </c>
      <c r="T23" s="3">
        <v>1</v>
      </c>
      <c r="U23" s="3">
        <v>4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>
      <c r="A24" s="3">
        <v>21</v>
      </c>
      <c r="B24" s="3" t="s">
        <v>38</v>
      </c>
      <c r="C24" s="3" t="s">
        <v>39</v>
      </c>
      <c r="D24" s="3"/>
      <c r="E24" s="3"/>
      <c r="F24" s="3"/>
      <c r="G24" s="3"/>
      <c r="H24" s="3">
        <v>2</v>
      </c>
      <c r="I24" s="3"/>
      <c r="J24" s="3"/>
      <c r="K24" s="3">
        <v>0</v>
      </c>
      <c r="L24" s="3"/>
      <c r="M24" s="3"/>
      <c r="N24" s="3"/>
      <c r="O24" s="3"/>
      <c r="P24" s="3">
        <f t="shared" si="2"/>
        <v>4</v>
      </c>
      <c r="Q24" s="20">
        <v>20</v>
      </c>
      <c r="R24" s="31">
        <f t="shared" si="1"/>
        <v>6.4</v>
      </c>
      <c r="S24" s="31">
        <f t="shared" si="3"/>
        <v>5</v>
      </c>
      <c r="T24" s="3">
        <v>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>
      <c r="A25" s="3">
        <v>22</v>
      </c>
      <c r="B25" s="3" t="s">
        <v>40</v>
      </c>
      <c r="C25" s="3" t="s">
        <v>41</v>
      </c>
      <c r="D25" s="3"/>
      <c r="E25" s="3">
        <v>2</v>
      </c>
      <c r="F25" s="3"/>
      <c r="G25" s="3"/>
      <c r="H25" s="3"/>
      <c r="I25" s="3"/>
      <c r="J25" s="3">
        <v>18</v>
      </c>
      <c r="K25" s="3">
        <v>16</v>
      </c>
      <c r="L25" s="3"/>
      <c r="M25" s="3"/>
      <c r="N25" s="3"/>
      <c r="O25" s="3"/>
      <c r="P25" s="3">
        <f t="shared" si="2"/>
        <v>4</v>
      </c>
      <c r="Q25" s="20">
        <v>20</v>
      </c>
      <c r="R25" s="31">
        <f t="shared" si="1"/>
        <v>6.4</v>
      </c>
      <c r="S25" s="31">
        <f t="shared" si="3"/>
        <v>10.95</v>
      </c>
      <c r="T25" s="3">
        <v>1</v>
      </c>
      <c r="U25" s="3">
        <v>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>
      <c r="A26" s="3">
        <v>23</v>
      </c>
      <c r="B26" s="3" t="s">
        <v>42</v>
      </c>
      <c r="C26" s="3" t="s">
        <v>43</v>
      </c>
      <c r="D26" s="3">
        <v>1</v>
      </c>
      <c r="E26" s="3">
        <v>2</v>
      </c>
      <c r="F26" s="3"/>
      <c r="G26" s="3"/>
      <c r="H26" s="3"/>
      <c r="I26" s="3"/>
      <c r="J26" s="3"/>
      <c r="K26" s="3"/>
      <c r="L26" s="3"/>
      <c r="M26" s="3"/>
      <c r="N26" s="3">
        <v>0</v>
      </c>
      <c r="O26" s="3"/>
      <c r="P26" s="3">
        <f t="shared" si="2"/>
        <v>6</v>
      </c>
      <c r="Q26" s="20">
        <v>16</v>
      </c>
      <c r="R26" s="31">
        <f t="shared" si="1"/>
        <v>7.5</v>
      </c>
      <c r="S26" s="31">
        <f t="shared" si="3"/>
        <v>5.4</v>
      </c>
      <c r="T26" s="3"/>
      <c r="U26" s="3">
        <v>1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>
      <c r="A27" s="3">
        <v>24</v>
      </c>
      <c r="B27" s="3" t="s">
        <v>44</v>
      </c>
      <c r="C27" s="3" t="s">
        <v>45</v>
      </c>
      <c r="D27" s="3">
        <v>1</v>
      </c>
      <c r="E27" s="3"/>
      <c r="F27" s="3"/>
      <c r="G27" s="3"/>
      <c r="H27" s="3">
        <v>2</v>
      </c>
      <c r="I27" s="3"/>
      <c r="J27" s="3">
        <v>13</v>
      </c>
      <c r="K27" s="3"/>
      <c r="L27" s="3"/>
      <c r="M27" s="3"/>
      <c r="N27" s="3"/>
      <c r="O27" s="3"/>
      <c r="P27" s="3">
        <f t="shared" si="2"/>
        <v>6</v>
      </c>
      <c r="Q27" s="20">
        <v>20</v>
      </c>
      <c r="R27" s="31">
        <f t="shared" si="1"/>
        <v>8.1</v>
      </c>
      <c r="S27" s="31">
        <f t="shared" si="3"/>
        <v>10.55</v>
      </c>
      <c r="T27" s="3">
        <v>1</v>
      </c>
      <c r="U27" s="3">
        <v>4</v>
      </c>
      <c r="V27" s="3">
        <v>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>
      <c r="A28" s="3">
        <v>25</v>
      </c>
      <c r="B28" s="3" t="s">
        <v>46</v>
      </c>
      <c r="C28" s="3" t="s">
        <v>47</v>
      </c>
      <c r="D28" s="3"/>
      <c r="E28" s="3">
        <v>2</v>
      </c>
      <c r="F28" s="3"/>
      <c r="G28" s="3">
        <v>2</v>
      </c>
      <c r="H28" s="3"/>
      <c r="I28" s="3"/>
      <c r="J28" s="3">
        <v>13</v>
      </c>
      <c r="K28" s="3"/>
      <c r="L28" s="3"/>
      <c r="M28" s="3"/>
      <c r="N28" s="3"/>
      <c r="O28" s="3"/>
      <c r="P28" s="3">
        <f t="shared" si="2"/>
        <v>8</v>
      </c>
      <c r="Q28" s="20">
        <v>20</v>
      </c>
      <c r="R28" s="31">
        <f t="shared" si="1"/>
        <v>9.8000000000000007</v>
      </c>
      <c r="S28" s="31">
        <f t="shared" si="3"/>
        <v>11.55</v>
      </c>
      <c r="T28" s="3">
        <v>1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>
      <c r="A29" s="3">
        <v>26</v>
      </c>
      <c r="B29" s="3" t="s">
        <v>48</v>
      </c>
      <c r="C29" s="3" t="s">
        <v>49</v>
      </c>
      <c r="D29" s="3"/>
      <c r="E29" s="3"/>
      <c r="F29" s="3"/>
      <c r="G29" s="3"/>
      <c r="H29" s="3"/>
      <c r="I29" s="3"/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f t="shared" si="2"/>
        <v>0</v>
      </c>
      <c r="Q29" s="20">
        <v>8</v>
      </c>
      <c r="R29" s="31">
        <f t="shared" si="1"/>
        <v>1.2</v>
      </c>
      <c r="S29" s="31">
        <f t="shared" si="3"/>
        <v>1.2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>
      <c r="A30" s="3">
        <v>27</v>
      </c>
      <c r="B30" s="3" t="s">
        <v>50</v>
      </c>
      <c r="C30" s="3" t="s">
        <v>51</v>
      </c>
      <c r="D30" s="3"/>
      <c r="E30" s="3">
        <v>2</v>
      </c>
      <c r="F30" s="3"/>
      <c r="G30" s="3"/>
      <c r="H30" s="3">
        <v>2</v>
      </c>
      <c r="I30" s="3">
        <v>2</v>
      </c>
      <c r="J30" s="3">
        <v>16</v>
      </c>
      <c r="K30" s="3"/>
      <c r="L30" s="3"/>
      <c r="M30" s="3"/>
      <c r="N30" s="3"/>
      <c r="O30" s="3"/>
      <c r="P30" s="3">
        <f t="shared" si="2"/>
        <v>12</v>
      </c>
      <c r="Q30" s="20">
        <v>18</v>
      </c>
      <c r="R30" s="31">
        <f t="shared" si="1"/>
        <v>12.899999999999999</v>
      </c>
      <c r="S30" s="31">
        <f t="shared" si="3"/>
        <v>14.299999999999999</v>
      </c>
      <c r="T30" s="3">
        <v>1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>
      <c r="A31" s="3">
        <v>28</v>
      </c>
      <c r="B31" s="3" t="s">
        <v>52</v>
      </c>
      <c r="C31" s="3" t="s">
        <v>53</v>
      </c>
      <c r="D31" s="3"/>
      <c r="E31" s="3"/>
      <c r="F31" s="3"/>
      <c r="G31" s="3">
        <v>2</v>
      </c>
      <c r="H31" s="3"/>
      <c r="I31" s="3">
        <v>2</v>
      </c>
      <c r="J31" s="3"/>
      <c r="K31" s="3">
        <v>0</v>
      </c>
      <c r="L31" s="3"/>
      <c r="M31" s="3">
        <v>0</v>
      </c>
      <c r="N31" s="3"/>
      <c r="O31" s="3"/>
      <c r="P31" s="3">
        <f t="shared" si="2"/>
        <v>8</v>
      </c>
      <c r="Q31" s="20">
        <v>20</v>
      </c>
      <c r="R31" s="31">
        <f t="shared" si="1"/>
        <v>9.8000000000000007</v>
      </c>
      <c r="S31" s="31">
        <f t="shared" si="3"/>
        <v>7</v>
      </c>
      <c r="T31" s="3">
        <v>1</v>
      </c>
      <c r="U31" s="3">
        <v>2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>
      <c r="A32" s="3">
        <v>29</v>
      </c>
      <c r="B32" s="3" t="s">
        <v>54</v>
      </c>
      <c r="C32" s="3" t="s">
        <v>55</v>
      </c>
      <c r="D32" s="3"/>
      <c r="E32" s="3">
        <v>2</v>
      </c>
      <c r="F32" s="3"/>
      <c r="G32" s="3"/>
      <c r="H32" s="3"/>
      <c r="I32" s="3"/>
      <c r="J32" s="3"/>
      <c r="K32" s="3">
        <v>0</v>
      </c>
      <c r="L32" s="3">
        <v>0</v>
      </c>
      <c r="M32" s="3"/>
      <c r="N32" s="3"/>
      <c r="O32" s="3"/>
      <c r="P32" s="3">
        <f t="shared" si="2"/>
        <v>4</v>
      </c>
      <c r="Q32" s="20">
        <v>12</v>
      </c>
      <c r="R32" s="31">
        <f t="shared" si="1"/>
        <v>5.1999999999999993</v>
      </c>
      <c r="S32" s="31">
        <f t="shared" si="3"/>
        <v>3.8</v>
      </c>
      <c r="T32" s="3">
        <v>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>
      <c r="A33" s="3">
        <v>30</v>
      </c>
      <c r="B33" s="3" t="s">
        <v>56</v>
      </c>
      <c r="C33" s="3" t="s">
        <v>57</v>
      </c>
      <c r="D33" s="3"/>
      <c r="E33" s="3">
        <v>2</v>
      </c>
      <c r="F33" s="3"/>
      <c r="G33" s="3">
        <v>2</v>
      </c>
      <c r="H33" s="3"/>
      <c r="I33" s="3"/>
      <c r="J33" s="3">
        <v>14</v>
      </c>
      <c r="K33" s="3"/>
      <c r="L33" s="3"/>
      <c r="M33" s="3"/>
      <c r="N33" s="3"/>
      <c r="O33" s="3"/>
      <c r="P33" s="3">
        <f t="shared" si="2"/>
        <v>8</v>
      </c>
      <c r="Q33" s="20">
        <v>20</v>
      </c>
      <c r="R33" s="31">
        <f t="shared" si="1"/>
        <v>9.8000000000000007</v>
      </c>
      <c r="S33" s="31">
        <f t="shared" si="3"/>
        <v>11.899999999999999</v>
      </c>
      <c r="T33" s="3">
        <v>1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>
      <c r="A34" s="3">
        <v>31</v>
      </c>
      <c r="B34" s="3" t="s">
        <v>58</v>
      </c>
      <c r="C34" s="3" t="s">
        <v>59</v>
      </c>
      <c r="D34" s="3"/>
      <c r="E34" s="3"/>
      <c r="F34" s="3"/>
      <c r="G34" s="3"/>
      <c r="H34" s="3">
        <v>2</v>
      </c>
      <c r="I34" s="3">
        <v>2</v>
      </c>
      <c r="J34" s="3">
        <v>13</v>
      </c>
      <c r="K34" s="3"/>
      <c r="L34" s="3"/>
      <c r="M34" s="3"/>
      <c r="N34" s="3"/>
      <c r="O34" s="3"/>
      <c r="P34" s="3">
        <f t="shared" si="2"/>
        <v>8</v>
      </c>
      <c r="R34" s="31">
        <f t="shared" si="1"/>
        <v>6.8</v>
      </c>
      <c r="S34" s="31">
        <f t="shared" si="3"/>
        <v>8.5500000000000007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>
      <c r="A35" s="3">
        <v>32</v>
      </c>
      <c r="B35" s="9" t="s">
        <v>185</v>
      </c>
      <c r="C35" s="9" t="s">
        <v>186</v>
      </c>
      <c r="D35" s="3"/>
      <c r="E35" s="3"/>
      <c r="F35" s="3"/>
      <c r="G35" s="3"/>
      <c r="H35" s="3">
        <v>2</v>
      </c>
      <c r="I35" s="3"/>
      <c r="J35" s="3">
        <v>0</v>
      </c>
      <c r="K35" s="3">
        <v>0</v>
      </c>
      <c r="L35" s="3">
        <v>0</v>
      </c>
      <c r="M35" s="3"/>
      <c r="N35" s="3"/>
      <c r="O35" s="3"/>
      <c r="P35" s="3">
        <f t="shared" si="2"/>
        <v>4</v>
      </c>
      <c r="Q35" s="20">
        <v>12</v>
      </c>
      <c r="R35" s="31">
        <f t="shared" si="1"/>
        <v>5.1999999999999993</v>
      </c>
      <c r="S35" s="31">
        <f t="shared" si="3"/>
        <v>3.8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>
      <c r="A36" s="3">
        <v>33</v>
      </c>
      <c r="B36" s="3" t="s">
        <v>60</v>
      </c>
      <c r="C36" s="3" t="s">
        <v>61</v>
      </c>
      <c r="D36" s="3"/>
      <c r="E36" s="3">
        <v>2</v>
      </c>
      <c r="F36" s="3"/>
      <c r="G36" s="3"/>
      <c r="H36" s="3">
        <v>2</v>
      </c>
      <c r="I36" s="3"/>
      <c r="J36" s="3">
        <v>14</v>
      </c>
      <c r="K36" s="3"/>
      <c r="L36" s="3"/>
      <c r="M36" s="3"/>
      <c r="N36" s="3"/>
      <c r="O36" s="3"/>
      <c r="P36" s="3">
        <f t="shared" si="2"/>
        <v>8</v>
      </c>
      <c r="Q36" s="20">
        <v>18</v>
      </c>
      <c r="R36" s="31">
        <f t="shared" si="1"/>
        <v>9.5</v>
      </c>
      <c r="S36" s="31">
        <f t="shared" si="3"/>
        <v>11.599999999999998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>
      <c r="A37" s="9">
        <v>34</v>
      </c>
      <c r="B37" s="3" t="s">
        <v>62</v>
      </c>
      <c r="C37" s="3" t="s">
        <v>63</v>
      </c>
      <c r="D37" s="3">
        <v>1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17</v>
      </c>
      <c r="K37" s="3"/>
      <c r="L37" s="3"/>
      <c r="M37" s="3"/>
      <c r="N37" s="3"/>
      <c r="O37" s="3"/>
      <c r="P37" s="3">
        <v>20</v>
      </c>
      <c r="Q37" s="20">
        <v>20</v>
      </c>
      <c r="R37" s="31">
        <f t="shared" si="1"/>
        <v>20</v>
      </c>
      <c r="S37" s="31">
        <f t="shared" si="3"/>
        <v>19.95</v>
      </c>
      <c r="T37" s="3">
        <v>1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</sheetData>
  <sortState xmlns:xlrd2="http://schemas.microsoft.com/office/spreadsheetml/2017/richdata2" ref="B33:H37">
    <sortCondition ref="B33:B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48"/>
  <sheetViews>
    <sheetView topLeftCell="A18" zoomScale="110" zoomScaleNormal="110" workbookViewId="0">
      <selection activeCell="U44" sqref="U44"/>
    </sheetView>
  </sheetViews>
  <sheetFormatPr baseColWidth="10" defaultRowHeight="16"/>
  <cols>
    <col min="2" max="2" width="39.1640625" customWidth="1"/>
    <col min="3" max="3" width="5" customWidth="1"/>
    <col min="4" max="16" width="5.1640625" customWidth="1"/>
    <col min="17" max="17" width="7.33203125" style="33" bestFit="1" customWidth="1"/>
    <col min="18" max="18" width="7.33203125" style="33" customWidth="1"/>
    <col min="19" max="39" width="5.1640625" customWidth="1"/>
  </cols>
  <sheetData>
    <row r="2" spans="1:38">
      <c r="H2">
        <v>0</v>
      </c>
      <c r="O2">
        <v>85</v>
      </c>
      <c r="P2">
        <v>15</v>
      </c>
    </row>
    <row r="3" spans="1:38">
      <c r="A3" s="3"/>
      <c r="B3" s="4" t="s">
        <v>64</v>
      </c>
      <c r="C3" s="4" t="s">
        <v>179</v>
      </c>
      <c r="D3" s="4" t="s">
        <v>181</v>
      </c>
      <c r="E3" s="4" t="s">
        <v>182</v>
      </c>
      <c r="F3" s="4" t="s">
        <v>183</v>
      </c>
      <c r="G3" s="3" t="s">
        <v>184</v>
      </c>
      <c r="H3" s="4" t="s">
        <v>187</v>
      </c>
      <c r="I3" s="4" t="s">
        <v>257</v>
      </c>
      <c r="J3" s="4" t="s">
        <v>256</v>
      </c>
      <c r="K3" s="4" t="s">
        <v>255</v>
      </c>
      <c r="L3" s="4" t="s">
        <v>254</v>
      </c>
      <c r="M3" s="4" t="s">
        <v>253</v>
      </c>
      <c r="N3" s="4" t="s">
        <v>252</v>
      </c>
      <c r="O3" s="4" t="s">
        <v>241</v>
      </c>
      <c r="P3" s="4" t="s">
        <v>247</v>
      </c>
      <c r="Q3" s="32" t="s">
        <v>242</v>
      </c>
      <c r="R3" s="32" t="s">
        <v>258</v>
      </c>
      <c r="S3" s="4" t="s">
        <v>240</v>
      </c>
      <c r="T3" s="4" t="s">
        <v>273</v>
      </c>
      <c r="U3" s="4" t="s">
        <v>276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>
      <c r="A4" s="3">
        <v>1</v>
      </c>
      <c r="B4" s="3" t="s">
        <v>167</v>
      </c>
      <c r="C4" s="13">
        <v>1</v>
      </c>
      <c r="D4" s="13"/>
      <c r="E4" s="13">
        <v>1</v>
      </c>
      <c r="F4" s="13">
        <v>2</v>
      </c>
      <c r="G4" s="13"/>
      <c r="H4" s="3"/>
      <c r="I4" s="3">
        <v>14</v>
      </c>
      <c r="J4" s="3"/>
      <c r="K4" s="3"/>
      <c r="L4" s="3"/>
      <c r="M4" s="3"/>
      <c r="N4" s="3"/>
      <c r="O4" s="3">
        <f>SUM(C4:H4)*2+2</f>
        <v>10</v>
      </c>
      <c r="P4" s="20">
        <v>20</v>
      </c>
      <c r="Q4" s="31">
        <f>+P4*0.15+O4*0.85</f>
        <v>11.5</v>
      </c>
      <c r="R4" s="31">
        <f t="shared" ref="R4:R48" si="0">+P4*0.15+(AVERAGE(I4:N4)*0.35+(SUM(C4:H4)*2*0.5))</f>
        <v>11.899999999999999</v>
      </c>
      <c r="S4" s="3"/>
      <c r="T4" s="13"/>
      <c r="U4" s="13"/>
      <c r="V4" s="13"/>
      <c r="W4" s="13"/>
      <c r="X4" s="1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3">
        <v>2</v>
      </c>
      <c r="B5" s="3" t="s">
        <v>168</v>
      </c>
      <c r="C5" s="13"/>
      <c r="D5" s="13">
        <v>2</v>
      </c>
      <c r="E5" s="13">
        <v>2</v>
      </c>
      <c r="F5" s="5">
        <v>2</v>
      </c>
      <c r="G5" s="13"/>
      <c r="H5" s="13"/>
      <c r="I5" s="13">
        <v>17</v>
      </c>
      <c r="J5" s="13"/>
      <c r="K5" s="13"/>
      <c r="L5" s="13"/>
      <c r="M5" s="13"/>
      <c r="N5" s="13"/>
      <c r="O5" s="3">
        <f t="shared" ref="O5:O48" si="1">SUM(C5:H5)*2+2</f>
        <v>14</v>
      </c>
      <c r="P5" s="20">
        <v>20</v>
      </c>
      <c r="Q5" s="31">
        <f t="shared" ref="Q5:Q48" si="2">+P5*0.15+O5*0.85</f>
        <v>14.9</v>
      </c>
      <c r="R5" s="31">
        <f t="shared" si="0"/>
        <v>14.95</v>
      </c>
      <c r="S5" s="13"/>
      <c r="T5" s="13"/>
      <c r="U5" s="13"/>
      <c r="V5" s="13"/>
      <c r="W5" s="13"/>
      <c r="X5" s="1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3">
        <v>3</v>
      </c>
      <c r="B6" s="3" t="s">
        <v>169</v>
      </c>
      <c r="C6" s="13"/>
      <c r="D6" s="13"/>
      <c r="E6" s="13"/>
      <c r="F6" s="13"/>
      <c r="G6" s="13"/>
      <c r="H6" s="13"/>
      <c r="I6" s="13">
        <v>0</v>
      </c>
      <c r="J6" s="13"/>
      <c r="K6" s="13"/>
      <c r="L6" s="13"/>
      <c r="M6" s="13"/>
      <c r="N6" s="13"/>
      <c r="O6" s="3">
        <f t="shared" si="1"/>
        <v>2</v>
      </c>
      <c r="P6" s="20">
        <v>18</v>
      </c>
      <c r="Q6" s="31">
        <f t="shared" si="2"/>
        <v>4.3999999999999995</v>
      </c>
      <c r="R6" s="31">
        <f t="shared" si="0"/>
        <v>2.6999999999999997</v>
      </c>
      <c r="S6" s="13">
        <v>1</v>
      </c>
      <c r="T6" s="13"/>
      <c r="U6" s="13"/>
      <c r="V6" s="13"/>
      <c r="W6" s="13"/>
      <c r="X6" s="1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3">
        <v>4</v>
      </c>
      <c r="B7" s="3" t="s">
        <v>170</v>
      </c>
      <c r="C7" s="13"/>
      <c r="D7" s="13">
        <v>2</v>
      </c>
      <c r="E7" s="13">
        <v>2</v>
      </c>
      <c r="F7" s="13"/>
      <c r="G7" s="13">
        <v>2</v>
      </c>
      <c r="H7" s="13"/>
      <c r="I7" s="13">
        <v>17</v>
      </c>
      <c r="J7" s="13"/>
      <c r="K7" s="13"/>
      <c r="L7" s="13"/>
      <c r="M7" s="13"/>
      <c r="N7" s="13"/>
      <c r="O7" s="3">
        <f t="shared" si="1"/>
        <v>14</v>
      </c>
      <c r="P7" s="20">
        <v>18</v>
      </c>
      <c r="Q7" s="31">
        <f t="shared" si="2"/>
        <v>14.6</v>
      </c>
      <c r="R7" s="31">
        <f t="shared" si="0"/>
        <v>14.649999999999999</v>
      </c>
      <c r="S7" s="13"/>
      <c r="T7" s="13"/>
      <c r="U7" s="13"/>
      <c r="V7" s="13"/>
      <c r="W7" s="13"/>
      <c r="X7" s="1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3">
        <v>5</v>
      </c>
      <c r="B8" s="3" t="s">
        <v>171</v>
      </c>
      <c r="C8" s="13"/>
      <c r="D8" s="13">
        <v>2</v>
      </c>
      <c r="E8" s="13"/>
      <c r="F8" s="13"/>
      <c r="G8" s="13"/>
      <c r="H8" s="13"/>
      <c r="I8" s="13">
        <v>12</v>
      </c>
      <c r="J8" s="13"/>
      <c r="K8" s="13"/>
      <c r="L8" s="13"/>
      <c r="M8" s="13"/>
      <c r="N8" s="13"/>
      <c r="O8" s="3">
        <f t="shared" si="1"/>
        <v>6</v>
      </c>
      <c r="P8" s="20">
        <v>20</v>
      </c>
      <c r="Q8" s="31">
        <f t="shared" si="2"/>
        <v>8.1</v>
      </c>
      <c r="R8" s="31">
        <f t="shared" si="0"/>
        <v>9.1999999999999993</v>
      </c>
      <c r="S8" s="13"/>
      <c r="T8" s="13"/>
      <c r="U8" s="13"/>
      <c r="V8" s="13"/>
      <c r="W8" s="13"/>
      <c r="X8" s="1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3">
        <v>6</v>
      </c>
      <c r="B9" s="3" t="s">
        <v>172</v>
      </c>
      <c r="C9" s="13"/>
      <c r="D9" s="13">
        <v>2</v>
      </c>
      <c r="E9" s="13"/>
      <c r="F9" s="5">
        <v>2</v>
      </c>
      <c r="G9" s="13"/>
      <c r="H9" s="13"/>
      <c r="I9" s="13">
        <v>13</v>
      </c>
      <c r="J9" s="13"/>
      <c r="K9" s="13"/>
      <c r="L9" s="13"/>
      <c r="M9" s="13"/>
      <c r="N9" s="13"/>
      <c r="O9" s="3">
        <f t="shared" si="1"/>
        <v>10</v>
      </c>
      <c r="P9" s="20">
        <v>20</v>
      </c>
      <c r="Q9" s="31">
        <f t="shared" si="2"/>
        <v>11.5</v>
      </c>
      <c r="R9" s="31">
        <f t="shared" si="0"/>
        <v>11.55</v>
      </c>
      <c r="S9" s="13">
        <v>1</v>
      </c>
      <c r="T9" s="13"/>
      <c r="U9" s="13"/>
      <c r="V9" s="13"/>
      <c r="W9" s="13"/>
      <c r="X9" s="1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3">
        <v>7</v>
      </c>
      <c r="B10" s="3" t="s">
        <v>173</v>
      </c>
      <c r="C10" s="13"/>
      <c r="D10" s="13">
        <v>2</v>
      </c>
      <c r="E10" s="13"/>
      <c r="F10" s="5">
        <v>2</v>
      </c>
      <c r="G10" s="13">
        <v>2</v>
      </c>
      <c r="H10" s="13"/>
      <c r="I10" s="13">
        <v>17</v>
      </c>
      <c r="J10" s="13"/>
      <c r="K10" s="13"/>
      <c r="L10" s="13"/>
      <c r="M10" s="13"/>
      <c r="N10" s="13"/>
      <c r="O10" s="3">
        <f t="shared" si="1"/>
        <v>14</v>
      </c>
      <c r="P10" s="20">
        <v>20</v>
      </c>
      <c r="Q10" s="31">
        <f t="shared" si="2"/>
        <v>14.9</v>
      </c>
      <c r="R10" s="31">
        <f t="shared" si="0"/>
        <v>14.95</v>
      </c>
      <c r="S10" s="13"/>
      <c r="T10" s="13">
        <v>2</v>
      </c>
      <c r="U10" s="13">
        <v>3</v>
      </c>
      <c r="V10" s="13"/>
      <c r="W10" s="13"/>
      <c r="X10" s="1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3">
        <v>8</v>
      </c>
      <c r="B11" s="3" t="s">
        <v>174</v>
      </c>
      <c r="C11" s="13"/>
      <c r="D11" s="13"/>
      <c r="E11" s="13"/>
      <c r="F11" s="13"/>
      <c r="G11" s="13"/>
      <c r="H11" s="13"/>
      <c r="I11" s="13">
        <v>0</v>
      </c>
      <c r="J11" s="13"/>
      <c r="K11" s="13"/>
      <c r="L11" s="13"/>
      <c r="M11" s="13">
        <v>0</v>
      </c>
      <c r="N11" s="13"/>
      <c r="O11" s="3">
        <f t="shared" si="1"/>
        <v>2</v>
      </c>
      <c r="P11" s="20">
        <v>16</v>
      </c>
      <c r="Q11" s="31">
        <f t="shared" si="2"/>
        <v>4.0999999999999996</v>
      </c>
      <c r="R11" s="31">
        <f t="shared" si="0"/>
        <v>2.4</v>
      </c>
      <c r="S11" s="13">
        <v>1</v>
      </c>
      <c r="T11" s="13"/>
      <c r="U11" s="13"/>
      <c r="V11" s="13"/>
      <c r="W11" s="13"/>
      <c r="X11" s="1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3">
        <v>9</v>
      </c>
      <c r="B12" s="3" t="s">
        <v>175</v>
      </c>
      <c r="C12" s="13"/>
      <c r="D12" s="13"/>
      <c r="E12" s="13">
        <v>2</v>
      </c>
      <c r="F12" s="5">
        <v>2</v>
      </c>
      <c r="G12" s="13"/>
      <c r="H12" s="13"/>
      <c r="I12" s="13">
        <v>13</v>
      </c>
      <c r="J12" s="13"/>
      <c r="K12" s="13"/>
      <c r="L12" s="13"/>
      <c r="M12" s="13"/>
      <c r="N12" s="13"/>
      <c r="O12" s="3">
        <f t="shared" si="1"/>
        <v>10</v>
      </c>
      <c r="P12" s="20">
        <v>20</v>
      </c>
      <c r="Q12" s="31">
        <f t="shared" si="2"/>
        <v>11.5</v>
      </c>
      <c r="R12" s="31">
        <f t="shared" si="0"/>
        <v>11.55</v>
      </c>
      <c r="S12" s="13">
        <v>1</v>
      </c>
      <c r="T12" s="13"/>
      <c r="U12" s="13">
        <v>3</v>
      </c>
      <c r="V12" s="13"/>
      <c r="W12" s="13"/>
      <c r="X12" s="1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>
      <c r="A13" s="3">
        <v>10</v>
      </c>
      <c r="B13" s="3" t="s">
        <v>176</v>
      </c>
      <c r="C13" s="13"/>
      <c r="D13" s="13">
        <v>2</v>
      </c>
      <c r="E13" s="13"/>
      <c r="F13" s="5">
        <v>2</v>
      </c>
      <c r="G13" s="13"/>
      <c r="H13" s="13"/>
      <c r="I13" s="13"/>
      <c r="J13" s="13">
        <v>0</v>
      </c>
      <c r="K13" s="13"/>
      <c r="L13" s="13"/>
      <c r="M13" s="13"/>
      <c r="N13" s="13"/>
      <c r="O13" s="3">
        <f t="shared" si="1"/>
        <v>10</v>
      </c>
      <c r="P13" s="20">
        <v>20</v>
      </c>
      <c r="Q13" s="31">
        <f t="shared" si="2"/>
        <v>11.5</v>
      </c>
      <c r="R13" s="31">
        <f t="shared" si="0"/>
        <v>7</v>
      </c>
      <c r="S13" s="13"/>
      <c r="T13" s="13"/>
      <c r="U13" s="13"/>
      <c r="V13" s="13"/>
      <c r="W13" s="13"/>
      <c r="X13" s="1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>
      <c r="A14" s="3">
        <v>11</v>
      </c>
      <c r="B14" s="3" t="s">
        <v>177</v>
      </c>
      <c r="C14" s="13"/>
      <c r="D14" s="13"/>
      <c r="E14" s="13"/>
      <c r="F14" s="13"/>
      <c r="G14" s="13"/>
      <c r="H14" s="13"/>
      <c r="I14" s="13"/>
      <c r="J14" s="13">
        <v>0</v>
      </c>
      <c r="K14" s="13"/>
      <c r="L14" s="13"/>
      <c r="M14" s="13"/>
      <c r="N14" s="13"/>
      <c r="O14" s="3">
        <f t="shared" si="1"/>
        <v>2</v>
      </c>
      <c r="P14" s="20">
        <v>17</v>
      </c>
      <c r="Q14" s="31">
        <f t="shared" si="2"/>
        <v>4.25</v>
      </c>
      <c r="R14" s="31">
        <f t="shared" si="0"/>
        <v>2.5499999999999998</v>
      </c>
      <c r="S14" s="13"/>
      <c r="T14" s="13"/>
      <c r="U14" s="13"/>
      <c r="V14" s="13"/>
      <c r="W14" s="13"/>
      <c r="X14" s="1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>
      <c r="A15" s="3">
        <v>12</v>
      </c>
      <c r="B15" s="3" t="s">
        <v>178</v>
      </c>
      <c r="C15" s="13"/>
      <c r="D15" s="13">
        <v>2</v>
      </c>
      <c r="E15" s="13">
        <v>2</v>
      </c>
      <c r="F15" s="13"/>
      <c r="G15" s="13"/>
      <c r="H15" s="13"/>
      <c r="I15" s="13">
        <v>13</v>
      </c>
      <c r="J15" s="13"/>
      <c r="K15" s="13"/>
      <c r="L15" s="13"/>
      <c r="M15" s="13"/>
      <c r="N15" s="13"/>
      <c r="O15" s="3">
        <f t="shared" si="1"/>
        <v>10</v>
      </c>
      <c r="P15" s="20">
        <v>20</v>
      </c>
      <c r="Q15" s="31">
        <f t="shared" si="2"/>
        <v>11.5</v>
      </c>
      <c r="R15" s="31">
        <f t="shared" si="0"/>
        <v>11.55</v>
      </c>
      <c r="S15" s="13">
        <v>1</v>
      </c>
      <c r="T15" s="13">
        <v>4</v>
      </c>
      <c r="U15" s="13">
        <v>6</v>
      </c>
      <c r="V15" s="13"/>
      <c r="W15" s="13"/>
      <c r="X15" s="1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>
      <c r="A16" s="3">
        <v>13</v>
      </c>
      <c r="B16" s="5" t="s">
        <v>76</v>
      </c>
      <c r="C16" s="6"/>
      <c r="D16" s="13">
        <v>2</v>
      </c>
      <c r="E16" s="13"/>
      <c r="F16" s="5">
        <v>2</v>
      </c>
      <c r="G16" s="13">
        <v>2</v>
      </c>
      <c r="H16" s="13"/>
      <c r="I16" s="13">
        <v>17</v>
      </c>
      <c r="J16" s="13"/>
      <c r="K16" s="13"/>
      <c r="L16" s="13"/>
      <c r="M16" s="13"/>
      <c r="N16" s="13"/>
      <c r="O16" s="3">
        <f t="shared" si="1"/>
        <v>14</v>
      </c>
      <c r="P16" s="20">
        <v>20</v>
      </c>
      <c r="Q16" s="31">
        <f t="shared" si="2"/>
        <v>14.9</v>
      </c>
      <c r="R16" s="31">
        <f t="shared" si="0"/>
        <v>14.95</v>
      </c>
      <c r="S16" s="13">
        <v>1</v>
      </c>
      <c r="T16" s="13">
        <v>2</v>
      </c>
      <c r="U16" s="13">
        <v>6</v>
      </c>
      <c r="V16" s="13"/>
      <c r="W16" s="13"/>
      <c r="X16" s="1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>
      <c r="A17" s="3">
        <v>14</v>
      </c>
      <c r="B17" s="5" t="s">
        <v>77</v>
      </c>
      <c r="C17" s="5"/>
      <c r="D17" s="5">
        <v>2</v>
      </c>
      <c r="E17" s="13"/>
      <c r="F17" s="5">
        <v>2</v>
      </c>
      <c r="G17" s="13"/>
      <c r="H17" s="13"/>
      <c r="I17" s="13">
        <v>13</v>
      </c>
      <c r="J17" s="13"/>
      <c r="K17" s="13"/>
      <c r="L17" s="13"/>
      <c r="M17" s="13"/>
      <c r="N17" s="13"/>
      <c r="O17" s="3">
        <f t="shared" si="1"/>
        <v>10</v>
      </c>
      <c r="P17" s="20">
        <v>20</v>
      </c>
      <c r="Q17" s="31">
        <f t="shared" si="2"/>
        <v>11.5</v>
      </c>
      <c r="R17" s="31">
        <f t="shared" si="0"/>
        <v>11.55</v>
      </c>
      <c r="S17" s="13">
        <v>1</v>
      </c>
      <c r="T17" s="13"/>
      <c r="U17" s="13"/>
      <c r="V17" s="13"/>
      <c r="W17" s="13"/>
      <c r="X17" s="1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>
      <c r="A18" s="3">
        <v>15</v>
      </c>
      <c r="B18" s="5" t="s">
        <v>78</v>
      </c>
      <c r="C18" s="5"/>
      <c r="D18" s="5"/>
      <c r="E18" s="13"/>
      <c r="F18" s="6"/>
      <c r="G18" s="13"/>
      <c r="H18" s="13"/>
      <c r="I18" s="13"/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3">
        <f t="shared" si="1"/>
        <v>2</v>
      </c>
      <c r="P18" s="20">
        <v>16</v>
      </c>
      <c r="Q18" s="31">
        <f t="shared" si="2"/>
        <v>4.0999999999999996</v>
      </c>
      <c r="R18" s="31">
        <f t="shared" si="0"/>
        <v>2.4</v>
      </c>
      <c r="S18" s="13"/>
      <c r="T18" s="13"/>
      <c r="U18" s="13"/>
      <c r="V18" s="13"/>
      <c r="W18" s="13"/>
      <c r="X18" s="1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>
      <c r="A19" s="3">
        <v>16</v>
      </c>
      <c r="B19" s="5" t="s">
        <v>79</v>
      </c>
      <c r="C19" s="5"/>
      <c r="D19" s="5"/>
      <c r="E19" s="13"/>
      <c r="F19" s="6"/>
      <c r="G19" s="13"/>
      <c r="H19" s="13"/>
      <c r="I19" s="13">
        <v>0</v>
      </c>
      <c r="J19" s="13"/>
      <c r="K19" s="13"/>
      <c r="L19" s="13"/>
      <c r="M19" s="13"/>
      <c r="N19" s="13"/>
      <c r="O19" s="3">
        <f t="shared" si="1"/>
        <v>2</v>
      </c>
      <c r="P19" s="20">
        <v>19</v>
      </c>
      <c r="Q19" s="31">
        <f t="shared" si="2"/>
        <v>4.55</v>
      </c>
      <c r="R19" s="31">
        <f t="shared" si="0"/>
        <v>2.85</v>
      </c>
      <c r="S19" s="13"/>
      <c r="T19" s="13"/>
      <c r="U19" s="13"/>
      <c r="V19" s="13"/>
      <c r="W19" s="13"/>
      <c r="X19" s="1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>
      <c r="A20" s="3">
        <v>17</v>
      </c>
      <c r="B20" s="5" t="s">
        <v>80</v>
      </c>
      <c r="C20" s="5"/>
      <c r="D20" s="5">
        <v>2</v>
      </c>
      <c r="E20" s="13">
        <v>2</v>
      </c>
      <c r="F20" s="5">
        <v>2</v>
      </c>
      <c r="G20" s="13">
        <v>2</v>
      </c>
      <c r="H20" s="13"/>
      <c r="I20" s="13">
        <v>18</v>
      </c>
      <c r="J20" s="13"/>
      <c r="K20" s="13"/>
      <c r="L20" s="13"/>
      <c r="M20" s="13"/>
      <c r="N20" s="13"/>
      <c r="O20" s="3">
        <f t="shared" si="1"/>
        <v>18</v>
      </c>
      <c r="P20" s="20">
        <v>19</v>
      </c>
      <c r="Q20" s="31">
        <f t="shared" si="2"/>
        <v>18.149999999999999</v>
      </c>
      <c r="R20" s="31">
        <f t="shared" si="0"/>
        <v>17.150000000000002</v>
      </c>
      <c r="S20" s="13">
        <v>1</v>
      </c>
      <c r="T20" s="13">
        <v>2</v>
      </c>
      <c r="U20" s="13"/>
      <c r="V20" s="13"/>
      <c r="W20" s="13"/>
      <c r="X20" s="1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>
      <c r="A21" s="3">
        <v>18</v>
      </c>
      <c r="B21" s="5" t="s">
        <v>81</v>
      </c>
      <c r="C21" s="5"/>
      <c r="D21" s="5"/>
      <c r="E21" s="13"/>
      <c r="F21" s="6"/>
      <c r="G21" s="13"/>
      <c r="H21" s="13"/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/>
      <c r="O21" s="3">
        <f t="shared" si="1"/>
        <v>2</v>
      </c>
      <c r="P21" s="20">
        <v>4</v>
      </c>
      <c r="Q21" s="31">
        <f t="shared" si="2"/>
        <v>2.2999999999999998</v>
      </c>
      <c r="R21" s="31">
        <f t="shared" si="0"/>
        <v>0.6</v>
      </c>
      <c r="S21" s="13">
        <v>1</v>
      </c>
      <c r="T21" s="13"/>
      <c r="U21" s="13">
        <v>3</v>
      </c>
      <c r="V21" s="13"/>
      <c r="W21" s="13"/>
      <c r="X21" s="1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>
      <c r="A22" s="3">
        <v>19</v>
      </c>
      <c r="B22" s="5" t="s">
        <v>82</v>
      </c>
      <c r="C22" s="5"/>
      <c r="D22" s="5">
        <v>2</v>
      </c>
      <c r="E22" s="13"/>
      <c r="F22" s="5">
        <v>2</v>
      </c>
      <c r="G22" s="13">
        <v>2</v>
      </c>
      <c r="H22" s="13"/>
      <c r="I22" s="13">
        <v>17</v>
      </c>
      <c r="J22" s="13"/>
      <c r="K22" s="13"/>
      <c r="L22" s="13"/>
      <c r="M22" s="13"/>
      <c r="N22" s="13"/>
      <c r="O22" s="3">
        <f t="shared" si="1"/>
        <v>14</v>
      </c>
      <c r="P22" s="20">
        <v>20</v>
      </c>
      <c r="Q22" s="31">
        <f t="shared" si="2"/>
        <v>14.9</v>
      </c>
      <c r="R22" s="31">
        <f t="shared" si="0"/>
        <v>14.95</v>
      </c>
      <c r="S22" s="13"/>
      <c r="T22" s="13">
        <v>2</v>
      </c>
      <c r="U22" s="13"/>
      <c r="V22" s="13"/>
      <c r="W22" s="13"/>
      <c r="X22" s="1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>
      <c r="A23" s="3">
        <v>20</v>
      </c>
      <c r="B23" s="5" t="s">
        <v>83</v>
      </c>
      <c r="C23" s="5">
        <v>1</v>
      </c>
      <c r="D23" s="5">
        <v>2</v>
      </c>
      <c r="E23" s="5">
        <v>2</v>
      </c>
      <c r="F23" s="5">
        <v>2</v>
      </c>
      <c r="G23" s="13">
        <v>2</v>
      </c>
      <c r="H23" s="13"/>
      <c r="I23" s="13">
        <v>19</v>
      </c>
      <c r="J23" s="13"/>
      <c r="K23" s="13"/>
      <c r="L23" s="13"/>
      <c r="M23" s="13"/>
      <c r="N23" s="13"/>
      <c r="O23" s="3">
        <f t="shared" si="1"/>
        <v>20</v>
      </c>
      <c r="P23" s="20">
        <v>20</v>
      </c>
      <c r="Q23" s="31">
        <f t="shared" si="2"/>
        <v>20</v>
      </c>
      <c r="R23" s="31">
        <f t="shared" si="0"/>
        <v>18.649999999999999</v>
      </c>
      <c r="S23" s="13">
        <v>1</v>
      </c>
      <c r="T23" s="13"/>
      <c r="U23" s="13"/>
      <c r="V23" s="13"/>
      <c r="W23" s="13"/>
      <c r="X23" s="1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>
      <c r="A24" s="3">
        <v>21</v>
      </c>
      <c r="B24" s="5" t="s">
        <v>84</v>
      </c>
      <c r="C24" s="5"/>
      <c r="D24" s="5"/>
      <c r="E24" s="13"/>
      <c r="F24" s="6"/>
      <c r="G24" s="13"/>
      <c r="H24" s="13"/>
      <c r="I24" s="13">
        <v>19</v>
      </c>
      <c r="J24" s="13">
        <v>17</v>
      </c>
      <c r="K24" s="13"/>
      <c r="L24" s="13"/>
      <c r="M24" s="13"/>
      <c r="N24" s="13"/>
      <c r="O24" s="3">
        <f t="shared" si="1"/>
        <v>2</v>
      </c>
      <c r="P24" s="20">
        <v>20</v>
      </c>
      <c r="Q24" s="31">
        <f t="shared" si="2"/>
        <v>4.7</v>
      </c>
      <c r="R24" s="31">
        <f t="shared" si="0"/>
        <v>9.3000000000000007</v>
      </c>
      <c r="S24" s="13"/>
      <c r="T24" s="13">
        <v>2</v>
      </c>
      <c r="U24" s="13">
        <v>1</v>
      </c>
      <c r="V24" s="13"/>
      <c r="W24" s="13"/>
      <c r="X24" s="1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>
      <c r="A25" s="3">
        <v>22</v>
      </c>
      <c r="B25" s="5" t="s">
        <v>85</v>
      </c>
      <c r="C25" s="5"/>
      <c r="D25" s="5"/>
      <c r="E25" s="13"/>
      <c r="F25" s="6"/>
      <c r="G25" s="13"/>
      <c r="H25" s="13"/>
      <c r="I25" s="13"/>
      <c r="J25" s="13">
        <v>0</v>
      </c>
      <c r="K25" s="13"/>
      <c r="L25" s="13"/>
      <c r="M25" s="13"/>
      <c r="N25" s="13">
        <v>0</v>
      </c>
      <c r="O25" s="3">
        <f t="shared" si="1"/>
        <v>2</v>
      </c>
      <c r="P25" s="20">
        <v>20</v>
      </c>
      <c r="Q25" s="31">
        <f t="shared" si="2"/>
        <v>4.7</v>
      </c>
      <c r="R25" s="31">
        <f t="shared" si="0"/>
        <v>3</v>
      </c>
      <c r="S25" s="13"/>
      <c r="T25" s="13"/>
      <c r="U25" s="13"/>
      <c r="V25" s="13"/>
      <c r="W25" s="13"/>
      <c r="X25" s="1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>
      <c r="A26" s="3">
        <v>23</v>
      </c>
      <c r="B26" s="5" t="s">
        <v>86</v>
      </c>
      <c r="C26" s="5"/>
      <c r="D26" s="5">
        <v>2</v>
      </c>
      <c r="E26" s="13"/>
      <c r="F26" s="5">
        <v>2</v>
      </c>
      <c r="G26" s="13">
        <v>2</v>
      </c>
      <c r="H26" s="13"/>
      <c r="I26" s="13">
        <v>17</v>
      </c>
      <c r="J26" s="13"/>
      <c r="K26" s="13"/>
      <c r="L26" s="13"/>
      <c r="M26" s="13"/>
      <c r="N26" s="13"/>
      <c r="O26" s="3">
        <f t="shared" si="1"/>
        <v>14</v>
      </c>
      <c r="P26" s="20">
        <v>20</v>
      </c>
      <c r="Q26" s="31">
        <f t="shared" si="2"/>
        <v>14.9</v>
      </c>
      <c r="R26" s="31">
        <f t="shared" si="0"/>
        <v>14.95</v>
      </c>
      <c r="S26" s="13">
        <v>1</v>
      </c>
      <c r="T26" s="13">
        <v>4</v>
      </c>
      <c r="U26" s="13">
        <v>2</v>
      </c>
      <c r="V26" s="13"/>
      <c r="W26" s="13"/>
      <c r="X26" s="1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>
      <c r="A27" s="3">
        <v>24</v>
      </c>
      <c r="B27" s="5" t="s">
        <v>87</v>
      </c>
      <c r="C27" s="5"/>
      <c r="D27" s="5">
        <v>2</v>
      </c>
      <c r="E27" s="13"/>
      <c r="F27" s="5">
        <v>2</v>
      </c>
      <c r="G27" s="13">
        <v>2</v>
      </c>
      <c r="H27" s="13"/>
      <c r="I27" s="13">
        <v>17</v>
      </c>
      <c r="J27" s="13"/>
      <c r="K27" s="13"/>
      <c r="L27" s="13"/>
      <c r="M27" s="13"/>
      <c r="N27" s="13"/>
      <c r="O27" s="3">
        <f t="shared" si="1"/>
        <v>14</v>
      </c>
      <c r="P27" s="20">
        <v>20</v>
      </c>
      <c r="Q27" s="31">
        <f t="shared" si="2"/>
        <v>14.9</v>
      </c>
      <c r="R27" s="31">
        <f t="shared" si="0"/>
        <v>14.95</v>
      </c>
      <c r="S27" s="13">
        <v>1</v>
      </c>
      <c r="T27" s="13">
        <v>4</v>
      </c>
      <c r="U27" s="13">
        <v>5</v>
      </c>
      <c r="V27" s="13"/>
      <c r="W27" s="13"/>
      <c r="X27" s="1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>
      <c r="A28" s="3">
        <v>25</v>
      </c>
      <c r="B28" s="5" t="s">
        <v>88</v>
      </c>
      <c r="C28" s="5"/>
      <c r="D28" s="5"/>
      <c r="E28" s="13"/>
      <c r="F28" s="5">
        <v>2</v>
      </c>
      <c r="G28" s="13">
        <v>2</v>
      </c>
      <c r="H28" s="13"/>
      <c r="I28" s="13">
        <v>0</v>
      </c>
      <c r="J28" s="13">
        <v>0</v>
      </c>
      <c r="K28" s="13"/>
      <c r="L28" s="13"/>
      <c r="M28" s="13"/>
      <c r="N28" s="13"/>
      <c r="O28" s="3">
        <f t="shared" si="1"/>
        <v>10</v>
      </c>
      <c r="P28" s="20">
        <v>20</v>
      </c>
      <c r="Q28" s="31">
        <f t="shared" si="2"/>
        <v>11.5</v>
      </c>
      <c r="R28" s="31">
        <f t="shared" si="0"/>
        <v>7</v>
      </c>
      <c r="S28" s="13">
        <v>1</v>
      </c>
      <c r="T28" s="13">
        <v>4</v>
      </c>
      <c r="U28" s="13"/>
      <c r="V28" s="13"/>
      <c r="W28" s="13"/>
      <c r="X28" s="1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>
      <c r="A29" s="3">
        <v>26</v>
      </c>
      <c r="B29" s="5" t="s">
        <v>89</v>
      </c>
      <c r="C29" s="5"/>
      <c r="D29" s="5"/>
      <c r="E29" s="13"/>
      <c r="F29" s="6"/>
      <c r="G29" s="13"/>
      <c r="H29" s="13"/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3">
        <f t="shared" si="1"/>
        <v>2</v>
      </c>
      <c r="P29" s="20">
        <v>2</v>
      </c>
      <c r="Q29" s="31">
        <f t="shared" si="2"/>
        <v>2</v>
      </c>
      <c r="R29" s="31">
        <f t="shared" si="0"/>
        <v>0.3</v>
      </c>
      <c r="S29" s="13"/>
      <c r="T29" s="13"/>
      <c r="U29" s="13"/>
      <c r="V29" s="13"/>
      <c r="W29" s="13"/>
      <c r="X29" s="1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>
      <c r="A30" s="3">
        <v>27</v>
      </c>
      <c r="B30" s="5" t="s">
        <v>90</v>
      </c>
      <c r="C30" s="5"/>
      <c r="D30" s="5"/>
      <c r="E30" s="13"/>
      <c r="F30" s="5">
        <v>2</v>
      </c>
      <c r="G30" s="13"/>
      <c r="H30" s="13"/>
      <c r="I30" s="13">
        <v>12</v>
      </c>
      <c r="J30" s="13"/>
      <c r="K30" s="13"/>
      <c r="L30" s="13"/>
      <c r="M30" s="13"/>
      <c r="N30" s="13"/>
      <c r="O30" s="3">
        <f t="shared" si="1"/>
        <v>6</v>
      </c>
      <c r="P30" s="20">
        <v>16</v>
      </c>
      <c r="Q30" s="31">
        <f t="shared" si="2"/>
        <v>7.5</v>
      </c>
      <c r="R30" s="31">
        <f t="shared" si="0"/>
        <v>8.6</v>
      </c>
      <c r="S30" s="13"/>
      <c r="T30" s="13"/>
      <c r="U30" s="13"/>
      <c r="V30" s="13"/>
      <c r="W30" s="13"/>
      <c r="X30" s="1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>
      <c r="A31" s="3">
        <v>28</v>
      </c>
      <c r="B31" s="5" t="s">
        <v>91</v>
      </c>
      <c r="C31" s="5"/>
      <c r="D31" s="5">
        <v>2</v>
      </c>
      <c r="E31" s="13"/>
      <c r="F31" s="5">
        <v>2</v>
      </c>
      <c r="G31" s="13"/>
      <c r="H31" s="13"/>
      <c r="I31" s="13">
        <v>13</v>
      </c>
      <c r="J31" s="13"/>
      <c r="K31" s="13"/>
      <c r="L31" s="13"/>
      <c r="M31" s="13"/>
      <c r="N31" s="13"/>
      <c r="O31" s="3">
        <f t="shared" si="1"/>
        <v>10</v>
      </c>
      <c r="P31" s="20">
        <v>20</v>
      </c>
      <c r="Q31" s="31">
        <f t="shared" si="2"/>
        <v>11.5</v>
      </c>
      <c r="R31" s="31">
        <f t="shared" si="0"/>
        <v>11.55</v>
      </c>
      <c r="S31" s="13">
        <v>1</v>
      </c>
      <c r="T31" s="13">
        <v>2</v>
      </c>
      <c r="U31" s="13">
        <v>4</v>
      </c>
      <c r="V31" s="13"/>
      <c r="W31" s="13"/>
      <c r="X31" s="1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>
      <c r="A32" s="3">
        <v>29</v>
      </c>
      <c r="B32" s="5" t="s">
        <v>92</v>
      </c>
      <c r="C32" s="5"/>
      <c r="D32" s="5">
        <v>2</v>
      </c>
      <c r="E32" s="13">
        <v>2</v>
      </c>
      <c r="F32" s="5">
        <v>2</v>
      </c>
      <c r="G32" s="13"/>
      <c r="H32" s="13"/>
      <c r="I32" s="13">
        <v>17</v>
      </c>
      <c r="J32" s="13"/>
      <c r="K32" s="13"/>
      <c r="L32" s="13"/>
      <c r="M32" s="13"/>
      <c r="N32" s="13"/>
      <c r="O32" s="3">
        <f t="shared" si="1"/>
        <v>14</v>
      </c>
      <c r="P32" s="20">
        <v>20</v>
      </c>
      <c r="Q32" s="31">
        <f t="shared" si="2"/>
        <v>14.9</v>
      </c>
      <c r="R32" s="31">
        <f t="shared" si="0"/>
        <v>14.95</v>
      </c>
      <c r="S32" s="13"/>
      <c r="T32" s="13"/>
      <c r="U32" s="13">
        <v>3</v>
      </c>
      <c r="V32" s="13"/>
      <c r="W32" s="13"/>
      <c r="X32" s="1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A33" s="3">
        <v>30</v>
      </c>
      <c r="B33" s="5" t="s">
        <v>93</v>
      </c>
      <c r="C33" s="5"/>
      <c r="D33" s="5"/>
      <c r="E33" s="13"/>
      <c r="F33" s="6"/>
      <c r="G33" s="13"/>
      <c r="H33" s="13"/>
      <c r="I33" s="13">
        <v>20</v>
      </c>
      <c r="J33" s="13">
        <v>17</v>
      </c>
      <c r="K33" s="13"/>
      <c r="L33" s="13"/>
      <c r="M33" s="13"/>
      <c r="N33" s="13"/>
      <c r="O33" s="3">
        <f t="shared" si="1"/>
        <v>2</v>
      </c>
      <c r="P33" s="20">
        <v>18</v>
      </c>
      <c r="Q33" s="31">
        <f t="shared" si="2"/>
        <v>4.3999999999999995</v>
      </c>
      <c r="R33" s="31">
        <f t="shared" si="0"/>
        <v>9.1749999999999989</v>
      </c>
      <c r="S33" s="13">
        <v>1</v>
      </c>
      <c r="T33" s="13"/>
      <c r="U33" s="13"/>
      <c r="V33" s="13"/>
      <c r="W33" s="13"/>
      <c r="X33" s="1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s="3">
        <v>31</v>
      </c>
      <c r="B34" s="5" t="s">
        <v>94</v>
      </c>
      <c r="C34" s="5">
        <v>1</v>
      </c>
      <c r="D34" s="5">
        <v>2</v>
      </c>
      <c r="E34" s="13"/>
      <c r="F34" s="5">
        <v>2</v>
      </c>
      <c r="G34" s="13"/>
      <c r="H34" s="13"/>
      <c r="I34" s="13">
        <v>16</v>
      </c>
      <c r="J34" s="13"/>
      <c r="K34" s="13"/>
      <c r="L34" s="13"/>
      <c r="M34" s="13"/>
      <c r="N34" s="13"/>
      <c r="O34" s="3">
        <f t="shared" si="1"/>
        <v>12</v>
      </c>
      <c r="P34" s="20">
        <v>19</v>
      </c>
      <c r="Q34" s="31">
        <f t="shared" si="2"/>
        <v>13.049999999999999</v>
      </c>
      <c r="R34" s="31">
        <f t="shared" si="0"/>
        <v>13.45</v>
      </c>
      <c r="S34" s="13">
        <v>1</v>
      </c>
      <c r="T34" s="13"/>
      <c r="U34" s="13">
        <v>1</v>
      </c>
      <c r="V34" s="13"/>
      <c r="W34" s="13"/>
      <c r="X34" s="1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>
      <c r="A35" s="3">
        <v>32</v>
      </c>
      <c r="B35" s="5" t="s">
        <v>95</v>
      </c>
      <c r="C35" s="5"/>
      <c r="D35" s="5">
        <v>2</v>
      </c>
      <c r="E35" s="13">
        <v>2</v>
      </c>
      <c r="F35" s="5">
        <v>2</v>
      </c>
      <c r="G35" s="13"/>
      <c r="H35" s="13"/>
      <c r="I35" s="13">
        <v>17</v>
      </c>
      <c r="J35" s="13"/>
      <c r="K35" s="13"/>
      <c r="L35" s="13"/>
      <c r="M35" s="13"/>
      <c r="N35" s="13"/>
      <c r="O35" s="3">
        <f t="shared" si="1"/>
        <v>14</v>
      </c>
      <c r="P35" s="20">
        <v>20</v>
      </c>
      <c r="Q35" s="31">
        <f t="shared" si="2"/>
        <v>14.9</v>
      </c>
      <c r="R35" s="31">
        <f t="shared" si="0"/>
        <v>14.95</v>
      </c>
      <c r="S35" s="13"/>
      <c r="T35" s="13">
        <v>2</v>
      </c>
      <c r="U35" s="13"/>
      <c r="V35" s="13"/>
      <c r="W35" s="13"/>
      <c r="X35" s="1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>
      <c r="A36" s="3">
        <v>33</v>
      </c>
      <c r="B36" s="5" t="s">
        <v>96</v>
      </c>
      <c r="C36" s="5"/>
      <c r="D36" s="5"/>
      <c r="E36" s="13">
        <v>2</v>
      </c>
      <c r="F36" s="5">
        <v>2</v>
      </c>
      <c r="G36" s="13"/>
      <c r="H36" s="13"/>
      <c r="I36" s="13">
        <v>13</v>
      </c>
      <c r="J36" s="13"/>
      <c r="K36" s="13"/>
      <c r="L36" s="13"/>
      <c r="M36" s="13"/>
      <c r="N36" s="13"/>
      <c r="O36" s="3">
        <f t="shared" si="1"/>
        <v>10</v>
      </c>
      <c r="P36" s="20">
        <v>20</v>
      </c>
      <c r="Q36" s="31">
        <f t="shared" si="2"/>
        <v>11.5</v>
      </c>
      <c r="R36" s="31">
        <f t="shared" si="0"/>
        <v>11.55</v>
      </c>
      <c r="S36" s="13">
        <v>1</v>
      </c>
      <c r="T36" s="13">
        <v>2</v>
      </c>
      <c r="U36" s="13">
        <v>4</v>
      </c>
      <c r="V36" s="13"/>
      <c r="W36" s="13"/>
      <c r="X36" s="1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>
      <c r="A37" s="3">
        <v>34</v>
      </c>
      <c r="B37" s="5" t="s">
        <v>97</v>
      </c>
      <c r="C37" s="5"/>
      <c r="D37" s="5">
        <v>2</v>
      </c>
      <c r="E37" s="13"/>
      <c r="F37" s="5">
        <v>2</v>
      </c>
      <c r="G37" s="13"/>
      <c r="H37" s="13"/>
      <c r="I37" s="13">
        <v>0</v>
      </c>
      <c r="J37" s="13"/>
      <c r="K37" s="13"/>
      <c r="L37" s="13">
        <v>0</v>
      </c>
      <c r="M37" s="13"/>
      <c r="N37" s="13"/>
      <c r="O37" s="3">
        <f t="shared" si="1"/>
        <v>10</v>
      </c>
      <c r="P37" s="20">
        <v>20</v>
      </c>
      <c r="Q37" s="31">
        <f t="shared" si="2"/>
        <v>11.5</v>
      </c>
      <c r="R37" s="31">
        <f t="shared" si="0"/>
        <v>7</v>
      </c>
      <c r="S37" s="13">
        <v>1</v>
      </c>
      <c r="T37" s="13"/>
      <c r="U37" s="13"/>
      <c r="V37" s="13"/>
      <c r="W37" s="13"/>
      <c r="X37" s="1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s="3">
        <v>35</v>
      </c>
      <c r="B38" s="5" t="s">
        <v>98</v>
      </c>
      <c r="C38" s="5">
        <v>1</v>
      </c>
      <c r="D38" s="5">
        <v>2</v>
      </c>
      <c r="E38" s="13"/>
      <c r="F38" s="5">
        <v>2</v>
      </c>
      <c r="G38" s="13">
        <v>2</v>
      </c>
      <c r="H38" s="13"/>
      <c r="I38" s="13">
        <v>18</v>
      </c>
      <c r="J38" s="13"/>
      <c r="K38" s="13"/>
      <c r="L38" s="13"/>
      <c r="M38" s="13"/>
      <c r="N38" s="13"/>
      <c r="O38" s="3">
        <f t="shared" si="1"/>
        <v>16</v>
      </c>
      <c r="P38" s="20">
        <v>19</v>
      </c>
      <c r="Q38" s="31">
        <f t="shared" si="2"/>
        <v>16.45</v>
      </c>
      <c r="R38" s="31">
        <f t="shared" si="0"/>
        <v>16.150000000000002</v>
      </c>
      <c r="S38" s="13">
        <v>1</v>
      </c>
      <c r="T38" s="13"/>
      <c r="U38" s="13"/>
      <c r="V38" s="13"/>
      <c r="W38" s="13"/>
      <c r="X38" s="1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>
      <c r="A39" s="3">
        <v>36</v>
      </c>
      <c r="B39" s="5" t="s">
        <v>67</v>
      </c>
      <c r="C39" s="5">
        <v>1</v>
      </c>
      <c r="D39" s="13"/>
      <c r="E39" s="13">
        <v>2</v>
      </c>
      <c r="F39" s="5">
        <v>2</v>
      </c>
      <c r="G39" s="13">
        <v>2</v>
      </c>
      <c r="H39" s="13"/>
      <c r="I39" s="13">
        <v>18</v>
      </c>
      <c r="J39" s="13"/>
      <c r="K39" s="13"/>
      <c r="L39" s="13"/>
      <c r="M39" s="13"/>
      <c r="N39" s="13"/>
      <c r="O39" s="3">
        <f t="shared" si="1"/>
        <v>16</v>
      </c>
      <c r="P39" s="20">
        <v>20</v>
      </c>
      <c r="Q39" s="31">
        <f t="shared" si="2"/>
        <v>16.600000000000001</v>
      </c>
      <c r="R39" s="31">
        <f t="shared" si="0"/>
        <v>16.3</v>
      </c>
      <c r="S39" s="13">
        <v>1</v>
      </c>
      <c r="T39" s="13">
        <v>2</v>
      </c>
      <c r="U39" s="13"/>
      <c r="V39" s="13"/>
      <c r="W39" s="13"/>
      <c r="X39" s="1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>
      <c r="A40" s="3">
        <v>37</v>
      </c>
      <c r="B40" s="5" t="s">
        <v>68</v>
      </c>
      <c r="C40" s="5">
        <v>1</v>
      </c>
      <c r="D40" s="5">
        <v>2</v>
      </c>
      <c r="E40" s="13"/>
      <c r="F40" s="6"/>
      <c r="G40" s="13"/>
      <c r="H40" s="13"/>
      <c r="I40" s="13">
        <v>13</v>
      </c>
      <c r="J40" s="13"/>
      <c r="K40" s="13"/>
      <c r="L40" s="13"/>
      <c r="M40" s="13"/>
      <c r="N40" s="13"/>
      <c r="O40" s="3">
        <f t="shared" si="1"/>
        <v>8</v>
      </c>
      <c r="P40" s="20">
        <v>20</v>
      </c>
      <c r="Q40" s="31">
        <f t="shared" si="2"/>
        <v>9.8000000000000007</v>
      </c>
      <c r="R40" s="31">
        <f t="shared" si="0"/>
        <v>10.55</v>
      </c>
      <c r="S40" s="13"/>
      <c r="T40" s="13">
        <v>2</v>
      </c>
      <c r="U40" s="13">
        <v>5</v>
      </c>
      <c r="V40" s="13"/>
      <c r="W40" s="13"/>
      <c r="X40" s="1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A41" s="3">
        <v>38</v>
      </c>
      <c r="B41" s="5" t="s">
        <v>69</v>
      </c>
      <c r="C41" s="5"/>
      <c r="D41" s="5">
        <v>2</v>
      </c>
      <c r="E41" s="13"/>
      <c r="F41" s="5">
        <v>2</v>
      </c>
      <c r="G41" s="13">
        <v>2</v>
      </c>
      <c r="H41" s="13"/>
      <c r="I41" s="13"/>
      <c r="J41" s="13"/>
      <c r="K41" s="13">
        <v>0</v>
      </c>
      <c r="L41" s="13"/>
      <c r="M41" s="13"/>
      <c r="N41" s="13"/>
      <c r="O41" s="3">
        <f t="shared" si="1"/>
        <v>14</v>
      </c>
      <c r="P41" s="20">
        <v>16</v>
      </c>
      <c r="Q41" s="31">
        <f t="shared" si="2"/>
        <v>14.3</v>
      </c>
      <c r="R41" s="31">
        <f t="shared" si="0"/>
        <v>8.4</v>
      </c>
      <c r="S41" s="13">
        <v>1</v>
      </c>
      <c r="T41" s="13"/>
      <c r="U41" s="13"/>
      <c r="V41" s="13"/>
      <c r="W41" s="13"/>
      <c r="X41" s="1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>
      <c r="A42" s="3">
        <v>39</v>
      </c>
      <c r="B42" s="5" t="s">
        <v>70</v>
      </c>
      <c r="C42" s="5">
        <v>1</v>
      </c>
      <c r="D42" s="5">
        <v>2</v>
      </c>
      <c r="E42" s="13"/>
      <c r="F42" s="5">
        <v>2</v>
      </c>
      <c r="G42" s="13">
        <v>2</v>
      </c>
      <c r="H42" s="13"/>
      <c r="I42" s="13">
        <v>18</v>
      </c>
      <c r="J42" s="13"/>
      <c r="K42" s="13"/>
      <c r="L42" s="13"/>
      <c r="M42" s="13"/>
      <c r="N42" s="13"/>
      <c r="O42" s="3">
        <f t="shared" si="1"/>
        <v>16</v>
      </c>
      <c r="P42" s="20">
        <v>20</v>
      </c>
      <c r="Q42" s="31">
        <f t="shared" si="2"/>
        <v>16.600000000000001</v>
      </c>
      <c r="R42" s="31">
        <f t="shared" si="0"/>
        <v>16.3</v>
      </c>
      <c r="S42" s="13">
        <v>1</v>
      </c>
      <c r="T42" s="13">
        <v>2</v>
      </c>
      <c r="U42" s="13">
        <v>4</v>
      </c>
      <c r="V42" s="13"/>
      <c r="W42" s="13"/>
      <c r="X42" s="1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>
      <c r="A43" s="3">
        <v>40</v>
      </c>
      <c r="B43" s="5" t="s">
        <v>71</v>
      </c>
      <c r="C43" s="5"/>
      <c r="D43" s="5"/>
      <c r="E43" s="13"/>
      <c r="F43" s="6"/>
      <c r="G43" s="13"/>
      <c r="H43" s="13"/>
      <c r="I43" s="13"/>
      <c r="J43" s="13">
        <v>0</v>
      </c>
      <c r="K43" s="13"/>
      <c r="L43" s="13"/>
      <c r="M43" s="13"/>
      <c r="N43" s="13"/>
      <c r="O43" s="3">
        <f t="shared" si="1"/>
        <v>2</v>
      </c>
      <c r="P43" s="20">
        <v>16</v>
      </c>
      <c r="Q43" s="31">
        <f t="shared" si="2"/>
        <v>4.0999999999999996</v>
      </c>
      <c r="R43" s="31">
        <f t="shared" si="0"/>
        <v>2.4</v>
      </c>
      <c r="S43" s="13"/>
      <c r="T43" s="13">
        <v>2</v>
      </c>
      <c r="U43" s="13">
        <v>1</v>
      </c>
      <c r="V43" s="13"/>
      <c r="W43" s="13"/>
      <c r="X43" s="1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>
      <c r="A44" s="3">
        <v>41</v>
      </c>
      <c r="B44" s="5" t="s">
        <v>72</v>
      </c>
      <c r="C44" s="5"/>
      <c r="D44" s="5"/>
      <c r="E44" s="13"/>
      <c r="F44" s="6"/>
      <c r="G44" s="13">
        <v>2</v>
      </c>
      <c r="H44" s="13"/>
      <c r="I44" s="13">
        <v>0</v>
      </c>
      <c r="J44" s="13">
        <v>0</v>
      </c>
      <c r="K44" s="13"/>
      <c r="L44" s="13"/>
      <c r="M44" s="13"/>
      <c r="N44" s="13"/>
      <c r="O44" s="3">
        <f t="shared" si="1"/>
        <v>6</v>
      </c>
      <c r="P44" s="20">
        <v>16</v>
      </c>
      <c r="Q44" s="31">
        <f t="shared" si="2"/>
        <v>7.5</v>
      </c>
      <c r="R44" s="31">
        <f t="shared" si="0"/>
        <v>4.4000000000000004</v>
      </c>
      <c r="S44" s="13">
        <v>1</v>
      </c>
      <c r="T44" s="13">
        <v>1</v>
      </c>
      <c r="U44" s="13"/>
      <c r="V44" s="13"/>
      <c r="W44" s="13"/>
      <c r="X44" s="1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A45" s="3">
        <v>42</v>
      </c>
      <c r="B45" s="5" t="s">
        <v>73</v>
      </c>
      <c r="C45" s="5">
        <v>1</v>
      </c>
      <c r="D45" s="5">
        <v>2</v>
      </c>
      <c r="E45" s="5">
        <v>2</v>
      </c>
      <c r="F45" s="5">
        <v>2</v>
      </c>
      <c r="G45" s="13">
        <v>2</v>
      </c>
      <c r="H45" s="13"/>
      <c r="I45" s="13">
        <v>19</v>
      </c>
      <c r="J45" s="13"/>
      <c r="K45" s="13"/>
      <c r="L45" s="13"/>
      <c r="M45" s="13"/>
      <c r="N45" s="13"/>
      <c r="O45" s="3">
        <f t="shared" si="1"/>
        <v>20</v>
      </c>
      <c r="P45" s="20">
        <v>20</v>
      </c>
      <c r="Q45" s="31">
        <f t="shared" si="2"/>
        <v>20</v>
      </c>
      <c r="R45" s="31">
        <f t="shared" si="0"/>
        <v>18.649999999999999</v>
      </c>
      <c r="S45" s="13"/>
      <c r="T45" s="13">
        <v>4</v>
      </c>
      <c r="U45" s="13">
        <v>4</v>
      </c>
      <c r="V45" s="13"/>
      <c r="W45" s="13"/>
      <c r="X45" s="1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>
      <c r="A46" s="3">
        <v>43</v>
      </c>
      <c r="B46" s="5" t="s">
        <v>74</v>
      </c>
      <c r="C46" s="5"/>
      <c r="D46" s="5">
        <v>2</v>
      </c>
      <c r="E46" s="13">
        <v>2</v>
      </c>
      <c r="F46" s="6"/>
      <c r="G46" s="13"/>
      <c r="H46" s="13"/>
      <c r="I46" s="13">
        <v>14</v>
      </c>
      <c r="J46" s="13"/>
      <c r="K46" s="13"/>
      <c r="L46" s="13"/>
      <c r="M46" s="13"/>
      <c r="N46" s="13"/>
      <c r="O46" s="3">
        <f t="shared" si="1"/>
        <v>10</v>
      </c>
      <c r="P46" s="20">
        <v>18</v>
      </c>
      <c r="Q46" s="31">
        <f t="shared" si="2"/>
        <v>11.2</v>
      </c>
      <c r="R46" s="31">
        <f t="shared" si="0"/>
        <v>11.599999999999998</v>
      </c>
      <c r="S46" s="13">
        <v>1</v>
      </c>
      <c r="T46" s="13"/>
      <c r="U46" s="13"/>
      <c r="V46" s="13"/>
      <c r="W46" s="13"/>
      <c r="X46" s="1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>
      <c r="A47" s="3">
        <v>44</v>
      </c>
      <c r="B47" s="5" t="s">
        <v>75</v>
      </c>
      <c r="C47" s="5"/>
      <c r="D47" s="5">
        <v>2</v>
      </c>
      <c r="E47" s="13"/>
      <c r="F47" s="13"/>
      <c r="G47" s="13">
        <v>2</v>
      </c>
      <c r="H47" s="13"/>
      <c r="I47" s="13">
        <v>14</v>
      </c>
      <c r="J47" s="13"/>
      <c r="K47" s="13"/>
      <c r="L47" s="13"/>
      <c r="M47" s="13"/>
      <c r="N47" s="13"/>
      <c r="O47" s="3">
        <f t="shared" si="1"/>
        <v>10</v>
      </c>
      <c r="P47" s="20">
        <v>18</v>
      </c>
      <c r="Q47" s="31">
        <f t="shared" si="2"/>
        <v>11.2</v>
      </c>
      <c r="R47" s="31">
        <f t="shared" si="0"/>
        <v>11.599999999999998</v>
      </c>
      <c r="S47" s="13">
        <v>1</v>
      </c>
      <c r="T47" s="13">
        <v>4</v>
      </c>
      <c r="U47" s="13"/>
      <c r="V47" s="13"/>
      <c r="W47" s="13"/>
      <c r="X47" s="1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>
      <c r="C48">
        <v>1</v>
      </c>
      <c r="D48" s="28">
        <v>2</v>
      </c>
      <c r="E48">
        <v>2</v>
      </c>
      <c r="F48">
        <v>2</v>
      </c>
      <c r="G48" s="27">
        <v>2</v>
      </c>
      <c r="H48">
        <v>0</v>
      </c>
      <c r="I48">
        <v>20</v>
      </c>
      <c r="J48">
        <v>20</v>
      </c>
      <c r="O48" s="3">
        <f t="shared" si="1"/>
        <v>20</v>
      </c>
      <c r="P48" s="20">
        <v>20</v>
      </c>
      <c r="Q48" s="31">
        <f t="shared" si="2"/>
        <v>20</v>
      </c>
      <c r="R48" s="31">
        <f t="shared" si="0"/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56AB-1496-BB48-AF01-ABBBC867F500}">
  <dimension ref="A1:C17"/>
  <sheetViews>
    <sheetView zoomScale="130" zoomScaleNormal="130" workbookViewId="0">
      <selection activeCell="B4" sqref="B4"/>
    </sheetView>
  </sheetViews>
  <sheetFormatPr baseColWidth="10" defaultRowHeight="16"/>
  <cols>
    <col min="2" max="2" width="69.83203125" bestFit="1" customWidth="1"/>
  </cols>
  <sheetData>
    <row r="1" spans="1:3">
      <c r="A1" t="s">
        <v>188</v>
      </c>
      <c r="B1" t="s">
        <v>189</v>
      </c>
    </row>
    <row r="2" spans="1:3">
      <c r="A2" t="s">
        <v>190</v>
      </c>
      <c r="B2" t="s">
        <v>209</v>
      </c>
      <c r="C2">
        <v>1</v>
      </c>
    </row>
    <row r="3" spans="1:3">
      <c r="A3" t="s">
        <v>191</v>
      </c>
      <c r="B3" t="s">
        <v>211</v>
      </c>
      <c r="C3">
        <v>2</v>
      </c>
    </row>
    <row r="4" spans="1:3">
      <c r="A4" t="s">
        <v>192</v>
      </c>
      <c r="B4" t="s">
        <v>212</v>
      </c>
      <c r="C4" t="s">
        <v>221</v>
      </c>
    </row>
    <row r="5" spans="1:3">
      <c r="A5" t="s">
        <v>193</v>
      </c>
      <c r="B5" t="s">
        <v>213</v>
      </c>
      <c r="C5">
        <v>5</v>
      </c>
    </row>
    <row r="6" spans="1:3">
      <c r="A6" t="s">
        <v>194</v>
      </c>
      <c r="B6" t="s">
        <v>207</v>
      </c>
    </row>
    <row r="7" spans="1:3">
      <c r="A7" t="s">
        <v>195</v>
      </c>
      <c r="B7" t="s">
        <v>214</v>
      </c>
      <c r="C7">
        <v>6</v>
      </c>
    </row>
    <row r="8" spans="1:3">
      <c r="A8" t="s">
        <v>196</v>
      </c>
      <c r="B8" t="s">
        <v>215</v>
      </c>
      <c r="C8">
        <v>7</v>
      </c>
    </row>
    <row r="9" spans="1:3">
      <c r="A9" t="s">
        <v>197</v>
      </c>
      <c r="B9" t="s">
        <v>216</v>
      </c>
      <c r="C9">
        <v>8</v>
      </c>
    </row>
    <row r="10" spans="1:3">
      <c r="A10" t="s">
        <v>198</v>
      </c>
      <c r="B10" t="s">
        <v>217</v>
      </c>
      <c r="C10">
        <v>9</v>
      </c>
    </row>
    <row r="11" spans="1:3">
      <c r="A11" t="s">
        <v>199</v>
      </c>
      <c r="B11" t="s">
        <v>208</v>
      </c>
    </row>
    <row r="12" spans="1:3">
      <c r="A12" t="s">
        <v>200</v>
      </c>
      <c r="B12" t="s">
        <v>218</v>
      </c>
      <c r="C12">
        <v>10</v>
      </c>
    </row>
    <row r="13" spans="1:3">
      <c r="A13" t="s">
        <v>201</v>
      </c>
      <c r="B13" t="s">
        <v>210</v>
      </c>
      <c r="C13" t="s">
        <v>222</v>
      </c>
    </row>
    <row r="14" spans="1:3">
      <c r="A14" t="s">
        <v>202</v>
      </c>
      <c r="B14" t="s">
        <v>219</v>
      </c>
      <c r="C14" t="s">
        <v>223</v>
      </c>
    </row>
    <row r="15" spans="1:3">
      <c r="A15" t="s">
        <v>203</v>
      </c>
      <c r="B15" t="s">
        <v>219</v>
      </c>
      <c r="C15" t="s">
        <v>224</v>
      </c>
    </row>
    <row r="16" spans="1:3">
      <c r="A16" t="s">
        <v>204</v>
      </c>
      <c r="B16" t="s">
        <v>220</v>
      </c>
      <c r="C16">
        <v>16</v>
      </c>
    </row>
    <row r="17" spans="1:2">
      <c r="A17" t="s">
        <v>205</v>
      </c>
      <c r="B17" t="s">
        <v>206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U116"/>
  <sheetViews>
    <sheetView topLeftCell="A46" zoomScale="120" zoomScaleNormal="120" workbookViewId="0">
      <selection activeCell="B26" sqref="B26"/>
    </sheetView>
  </sheetViews>
  <sheetFormatPr baseColWidth="10" defaultRowHeight="16"/>
  <cols>
    <col min="1" max="1" width="5.83203125" customWidth="1"/>
    <col min="2" max="2" width="48.1640625" customWidth="1"/>
    <col min="3" max="5" width="6.33203125" customWidth="1"/>
    <col min="6" max="6" width="6.33203125" style="17" customWidth="1"/>
    <col min="7" max="28" width="6.33203125" customWidth="1"/>
  </cols>
  <sheetData>
    <row r="2" spans="1:21">
      <c r="C2">
        <v>20</v>
      </c>
      <c r="D2">
        <v>60</v>
      </c>
      <c r="E2">
        <v>20</v>
      </c>
    </row>
    <row r="3" spans="1:21" s="18" customFormat="1">
      <c r="A3" s="4"/>
      <c r="B3" s="4" t="s">
        <v>65</v>
      </c>
      <c r="C3" s="4" t="s">
        <v>225</v>
      </c>
      <c r="D3" s="4" t="s">
        <v>245</v>
      </c>
      <c r="E3" s="4" t="s">
        <v>247</v>
      </c>
      <c r="F3" s="16" t="s">
        <v>248</v>
      </c>
      <c r="G3" s="4" t="s">
        <v>261</v>
      </c>
      <c r="H3" s="4" t="s">
        <v>281</v>
      </c>
      <c r="I3" s="4" t="s">
        <v>282</v>
      </c>
      <c r="J3" s="4"/>
      <c r="K3" s="4"/>
      <c r="L3" s="4"/>
      <c r="M3" s="4"/>
      <c r="N3" s="4"/>
      <c r="O3" s="4"/>
      <c r="P3" s="4" t="s">
        <v>238</v>
      </c>
      <c r="Q3" s="4"/>
      <c r="R3" s="4"/>
      <c r="S3" s="4"/>
      <c r="T3" s="4"/>
      <c r="U3" s="4"/>
    </row>
    <row r="4" spans="1:21">
      <c r="A4" s="5">
        <v>1</v>
      </c>
      <c r="B4" s="5" t="s">
        <v>99</v>
      </c>
      <c r="C4" s="10">
        <v>18</v>
      </c>
      <c r="D4" s="10">
        <v>18</v>
      </c>
      <c r="E4" s="20">
        <v>20</v>
      </c>
      <c r="F4" s="21">
        <f>+E4*0.2+D4*0.6+C4*0.2</f>
        <v>18.399999999999999</v>
      </c>
      <c r="G4" s="10">
        <v>10</v>
      </c>
      <c r="H4" s="10">
        <v>14</v>
      </c>
      <c r="I4" s="10">
        <v>14</v>
      </c>
      <c r="J4" s="10"/>
      <c r="K4" s="10"/>
      <c r="L4" s="10"/>
      <c r="M4" s="10"/>
      <c r="N4" s="10"/>
      <c r="O4" s="10"/>
      <c r="P4" s="3">
        <v>6</v>
      </c>
      <c r="Q4" s="3"/>
      <c r="R4" s="3"/>
      <c r="S4" s="3"/>
      <c r="T4" s="3"/>
      <c r="U4" s="3"/>
    </row>
    <row r="5" spans="1:21">
      <c r="A5" s="5">
        <v>2</v>
      </c>
      <c r="B5" s="5" t="s">
        <v>100</v>
      </c>
      <c r="C5" s="10">
        <v>20</v>
      </c>
      <c r="D5" s="11">
        <v>18</v>
      </c>
      <c r="E5" s="20">
        <v>20</v>
      </c>
      <c r="F5" s="21">
        <f t="shared" ref="F5:F68" si="0">+E5*0.2+D5*0.6+C5*0.2</f>
        <v>18.799999999999997</v>
      </c>
      <c r="G5" s="10">
        <v>16</v>
      </c>
      <c r="H5" s="10">
        <v>18</v>
      </c>
      <c r="I5" s="10">
        <v>10</v>
      </c>
      <c r="J5" s="10"/>
      <c r="K5" s="10"/>
      <c r="L5" s="10"/>
      <c r="M5" s="10"/>
      <c r="N5" s="10"/>
      <c r="O5" s="10"/>
      <c r="P5" s="3">
        <v>7</v>
      </c>
      <c r="Q5" s="3"/>
      <c r="R5" s="3"/>
      <c r="S5" s="3"/>
      <c r="T5" s="3"/>
      <c r="U5" s="3"/>
    </row>
    <row r="6" spans="1:21">
      <c r="A6" s="5">
        <v>3</v>
      </c>
      <c r="B6" s="5" t="s">
        <v>101</v>
      </c>
      <c r="C6" s="10">
        <v>20</v>
      </c>
      <c r="D6" s="11">
        <v>18</v>
      </c>
      <c r="E6" s="20">
        <v>12</v>
      </c>
      <c r="F6" s="21">
        <f t="shared" si="0"/>
        <v>17.2</v>
      </c>
      <c r="G6" s="10">
        <v>16</v>
      </c>
      <c r="H6" s="10">
        <v>18</v>
      </c>
      <c r="I6" s="10">
        <v>12</v>
      </c>
      <c r="J6" s="10"/>
      <c r="K6" s="10"/>
      <c r="L6" s="10"/>
      <c r="M6" s="10"/>
      <c r="N6" s="10"/>
      <c r="O6" s="10"/>
      <c r="P6" s="3">
        <v>7</v>
      </c>
      <c r="Q6" s="3"/>
      <c r="R6" s="3"/>
      <c r="S6" s="3"/>
      <c r="T6" s="3"/>
      <c r="U6" s="3"/>
    </row>
    <row r="7" spans="1:21">
      <c r="A7" s="5">
        <v>4</v>
      </c>
      <c r="B7" s="5" t="s">
        <v>102</v>
      </c>
      <c r="C7" s="10">
        <v>18</v>
      </c>
      <c r="D7" s="11">
        <v>18</v>
      </c>
      <c r="E7" s="20">
        <v>20</v>
      </c>
      <c r="F7" s="21">
        <f t="shared" si="0"/>
        <v>18.399999999999999</v>
      </c>
      <c r="G7" s="10">
        <v>8</v>
      </c>
      <c r="H7" s="10"/>
      <c r="I7" s="10">
        <v>16</v>
      </c>
      <c r="J7" s="10"/>
      <c r="K7" s="10"/>
      <c r="L7" s="10"/>
      <c r="M7" s="10"/>
      <c r="N7" s="10"/>
      <c r="O7" s="10"/>
      <c r="P7" s="3">
        <v>6</v>
      </c>
      <c r="Q7" s="3"/>
      <c r="R7" s="3"/>
      <c r="S7" s="3"/>
      <c r="T7" s="3"/>
      <c r="U7" s="3"/>
    </row>
    <row r="8" spans="1:21">
      <c r="A8" s="5">
        <v>5</v>
      </c>
      <c r="B8" s="5" t="s">
        <v>103</v>
      </c>
      <c r="C8" s="10">
        <v>14</v>
      </c>
      <c r="D8" s="11">
        <v>12</v>
      </c>
      <c r="E8" s="20">
        <v>20</v>
      </c>
      <c r="F8" s="21">
        <f t="shared" si="0"/>
        <v>14</v>
      </c>
      <c r="G8" s="10">
        <v>15</v>
      </c>
      <c r="H8" s="10">
        <v>18</v>
      </c>
      <c r="I8" s="10">
        <v>16</v>
      </c>
      <c r="J8" s="10"/>
      <c r="K8" s="10"/>
      <c r="L8" s="10"/>
      <c r="M8" s="10"/>
      <c r="N8" s="10"/>
      <c r="O8" s="10"/>
      <c r="P8" s="3">
        <v>5</v>
      </c>
      <c r="Q8" s="3"/>
      <c r="R8" s="3"/>
      <c r="S8" s="3"/>
      <c r="T8" s="3"/>
      <c r="U8" s="3"/>
    </row>
    <row r="9" spans="1:21">
      <c r="A9" s="5">
        <v>6</v>
      </c>
      <c r="B9" s="5" t="s">
        <v>104</v>
      </c>
      <c r="C9" s="10">
        <v>20</v>
      </c>
      <c r="D9" s="11">
        <v>20</v>
      </c>
      <c r="E9" s="20">
        <v>20</v>
      </c>
      <c r="F9" s="21">
        <f t="shared" si="0"/>
        <v>20</v>
      </c>
      <c r="G9" s="10">
        <v>20</v>
      </c>
      <c r="H9" s="10">
        <v>18</v>
      </c>
      <c r="I9" s="10">
        <v>14</v>
      </c>
      <c r="J9" s="10"/>
      <c r="K9" s="10"/>
      <c r="L9" s="10"/>
      <c r="M9" s="10"/>
      <c r="N9" s="10"/>
      <c r="O9" s="10"/>
      <c r="P9" s="3">
        <v>1</v>
      </c>
      <c r="Q9" s="3"/>
      <c r="R9" s="3"/>
      <c r="S9" s="3"/>
      <c r="T9" s="3"/>
      <c r="U9" s="3"/>
    </row>
    <row r="10" spans="1:21">
      <c r="A10" s="5">
        <v>7</v>
      </c>
      <c r="B10" s="5" t="s">
        <v>105</v>
      </c>
      <c r="C10" s="10">
        <v>20</v>
      </c>
      <c r="D10" s="11">
        <v>8</v>
      </c>
      <c r="E10" s="20">
        <v>20</v>
      </c>
      <c r="F10" s="21">
        <f t="shared" si="0"/>
        <v>12.8</v>
      </c>
      <c r="G10" s="10">
        <v>12</v>
      </c>
      <c r="H10" s="10">
        <v>10</v>
      </c>
      <c r="I10" s="10">
        <v>10</v>
      </c>
      <c r="J10" s="10"/>
      <c r="K10" s="10"/>
      <c r="L10" s="10"/>
      <c r="M10" s="10"/>
      <c r="N10" s="10"/>
      <c r="O10" s="10"/>
      <c r="P10" s="3">
        <v>5</v>
      </c>
      <c r="Q10" s="3"/>
      <c r="R10" s="3"/>
      <c r="S10" s="3"/>
      <c r="T10" s="3"/>
      <c r="U10" s="3"/>
    </row>
    <row r="11" spans="1:21">
      <c r="A11" s="5">
        <v>8</v>
      </c>
      <c r="B11" s="5" t="s">
        <v>106</v>
      </c>
      <c r="C11" s="10">
        <v>11</v>
      </c>
      <c r="D11" s="11">
        <v>14</v>
      </c>
      <c r="E11" s="20">
        <v>14</v>
      </c>
      <c r="F11" s="21">
        <f t="shared" si="0"/>
        <v>13.400000000000002</v>
      </c>
      <c r="G11" s="10">
        <v>13</v>
      </c>
      <c r="H11" s="10"/>
      <c r="I11" s="10"/>
      <c r="J11" s="10"/>
      <c r="K11" s="10"/>
      <c r="L11" s="10"/>
      <c r="M11" s="10"/>
      <c r="N11" s="10"/>
      <c r="O11" s="10"/>
      <c r="P11" s="3">
        <v>9</v>
      </c>
      <c r="Q11" s="3"/>
      <c r="R11" s="3"/>
      <c r="S11" s="3"/>
      <c r="T11" s="3"/>
      <c r="U11" s="3"/>
    </row>
    <row r="12" spans="1:21">
      <c r="A12" s="5">
        <v>9</v>
      </c>
      <c r="B12" s="5" t="s">
        <v>107</v>
      </c>
      <c r="C12" s="10">
        <v>20</v>
      </c>
      <c r="D12" s="11">
        <v>6</v>
      </c>
      <c r="E12" s="20">
        <v>20</v>
      </c>
      <c r="F12" s="21">
        <f t="shared" si="0"/>
        <v>11.6</v>
      </c>
      <c r="G12" s="10">
        <v>12</v>
      </c>
      <c r="H12" s="10">
        <v>16</v>
      </c>
      <c r="I12" s="10">
        <v>10</v>
      </c>
      <c r="J12" s="10"/>
      <c r="K12" s="10"/>
      <c r="L12" s="10" t="s">
        <v>283</v>
      </c>
      <c r="M12" s="10"/>
      <c r="N12" s="10"/>
      <c r="O12" s="10"/>
      <c r="P12" s="3">
        <v>5</v>
      </c>
      <c r="Q12" s="3"/>
      <c r="R12" s="3"/>
      <c r="S12" s="3"/>
      <c r="T12" s="3"/>
      <c r="U12" s="3"/>
    </row>
    <row r="13" spans="1:21">
      <c r="A13" s="5">
        <v>10</v>
      </c>
      <c r="B13" s="5" t="s">
        <v>108</v>
      </c>
      <c r="C13" s="10">
        <v>20</v>
      </c>
      <c r="D13" s="11">
        <v>18</v>
      </c>
      <c r="E13" s="20">
        <v>20</v>
      </c>
      <c r="F13" s="21">
        <f t="shared" si="0"/>
        <v>18.799999999999997</v>
      </c>
      <c r="G13" s="10">
        <v>20</v>
      </c>
      <c r="H13" s="10">
        <v>20</v>
      </c>
      <c r="I13" s="10">
        <v>12</v>
      </c>
      <c r="J13" s="10"/>
      <c r="K13" s="10"/>
      <c r="L13" s="10"/>
      <c r="M13" s="10"/>
      <c r="N13" s="10"/>
      <c r="O13" s="10"/>
      <c r="P13" s="3">
        <v>1</v>
      </c>
      <c r="Q13" s="3"/>
      <c r="R13" s="3"/>
      <c r="S13" s="3"/>
      <c r="T13" s="3"/>
      <c r="U13" s="3"/>
    </row>
    <row r="14" spans="1:21">
      <c r="A14" s="5">
        <v>11</v>
      </c>
      <c r="B14" s="5" t="s">
        <v>109</v>
      </c>
      <c r="C14" s="10">
        <v>20</v>
      </c>
      <c r="D14" s="11">
        <v>12</v>
      </c>
      <c r="E14" s="20">
        <v>20</v>
      </c>
      <c r="F14" s="21">
        <f t="shared" si="0"/>
        <v>15.2</v>
      </c>
      <c r="G14" s="10">
        <v>14</v>
      </c>
      <c r="H14" s="10">
        <v>12</v>
      </c>
      <c r="I14" s="10">
        <v>16</v>
      </c>
      <c r="J14" s="10"/>
      <c r="K14" s="10"/>
      <c r="L14" s="10"/>
      <c r="M14" s="10"/>
      <c r="N14" s="10"/>
      <c r="O14" s="10"/>
      <c r="P14" s="3">
        <v>8</v>
      </c>
      <c r="Q14" s="3"/>
      <c r="R14" s="3"/>
      <c r="S14" s="3"/>
      <c r="T14" s="3"/>
      <c r="U14" s="3"/>
    </row>
    <row r="15" spans="1:21">
      <c r="A15" s="5">
        <v>12</v>
      </c>
      <c r="B15" s="5" t="s">
        <v>110</v>
      </c>
      <c r="C15" s="10">
        <v>14</v>
      </c>
      <c r="D15" s="11">
        <v>14</v>
      </c>
      <c r="E15" s="20">
        <v>18</v>
      </c>
      <c r="F15" s="21">
        <f t="shared" si="0"/>
        <v>14.8</v>
      </c>
      <c r="G15" s="10"/>
      <c r="H15" s="10">
        <v>18</v>
      </c>
      <c r="I15" s="10">
        <v>12</v>
      </c>
      <c r="J15" s="10"/>
      <c r="K15" s="10"/>
      <c r="L15" s="10"/>
      <c r="M15" s="10"/>
      <c r="N15" s="10"/>
      <c r="O15" s="10"/>
      <c r="P15" s="3">
        <v>4</v>
      </c>
      <c r="Q15" s="3"/>
      <c r="R15" s="3"/>
      <c r="S15" s="3"/>
      <c r="T15" s="3"/>
      <c r="U15" s="3"/>
    </row>
    <row r="16" spans="1:21">
      <c r="A16" s="5">
        <v>13</v>
      </c>
      <c r="B16" s="5" t="s">
        <v>111</v>
      </c>
      <c r="C16" s="10">
        <v>20</v>
      </c>
      <c r="D16" s="11">
        <v>16</v>
      </c>
      <c r="E16" s="20">
        <v>18</v>
      </c>
      <c r="F16" s="21">
        <f t="shared" si="0"/>
        <v>17.2</v>
      </c>
      <c r="G16" s="10">
        <v>8</v>
      </c>
      <c r="H16" s="10">
        <v>12</v>
      </c>
      <c r="I16" s="10">
        <v>16</v>
      </c>
      <c r="J16" s="10"/>
      <c r="K16" s="10"/>
      <c r="L16" s="10"/>
      <c r="M16" s="10"/>
      <c r="N16" s="10"/>
      <c r="O16" s="10"/>
      <c r="P16" s="3">
        <v>3</v>
      </c>
      <c r="Q16" s="3"/>
      <c r="R16" s="3"/>
      <c r="S16" s="3"/>
      <c r="T16" s="3"/>
      <c r="U16" s="3"/>
    </row>
    <row r="17" spans="1:21">
      <c r="A17" s="5">
        <v>14</v>
      </c>
      <c r="B17" s="5" t="s">
        <v>112</v>
      </c>
      <c r="C17" s="10">
        <v>18</v>
      </c>
      <c r="D17" s="11">
        <v>6</v>
      </c>
      <c r="E17" s="20">
        <v>20</v>
      </c>
      <c r="F17" s="21">
        <f t="shared" si="0"/>
        <v>11.2</v>
      </c>
      <c r="G17" s="10">
        <v>15</v>
      </c>
      <c r="H17" s="10">
        <v>14</v>
      </c>
      <c r="I17" s="10">
        <v>12</v>
      </c>
      <c r="J17" s="10"/>
      <c r="K17" s="10"/>
      <c r="L17" s="10"/>
      <c r="M17" s="10"/>
      <c r="N17" s="10"/>
      <c r="O17" s="10"/>
      <c r="P17" s="3">
        <v>8</v>
      </c>
      <c r="Q17" s="3"/>
      <c r="R17" s="3"/>
      <c r="S17" s="3"/>
      <c r="T17" s="3"/>
      <c r="U17" s="3"/>
    </row>
    <row r="18" spans="1:21">
      <c r="A18" s="5">
        <v>15</v>
      </c>
      <c r="B18" s="5" t="s">
        <v>113</v>
      </c>
      <c r="C18" s="10"/>
      <c r="D18" s="11"/>
      <c r="E18" s="20">
        <v>4</v>
      </c>
      <c r="F18" s="21">
        <f t="shared" si="0"/>
        <v>0.8</v>
      </c>
      <c r="G18" s="10"/>
      <c r="H18" s="10"/>
      <c r="I18" s="10"/>
      <c r="J18" s="10"/>
      <c r="K18" s="10"/>
      <c r="L18" s="10"/>
      <c r="M18" s="10"/>
      <c r="N18" s="10"/>
      <c r="O18" s="10"/>
      <c r="P18" s="3"/>
      <c r="Q18" s="3"/>
      <c r="R18" s="3"/>
      <c r="S18" s="3"/>
      <c r="T18" s="3"/>
      <c r="U18" s="3"/>
    </row>
    <row r="19" spans="1:21">
      <c r="A19" s="5">
        <v>16</v>
      </c>
      <c r="B19" s="5" t="s">
        <v>114</v>
      </c>
      <c r="C19" s="10">
        <v>16</v>
      </c>
      <c r="D19" s="11">
        <v>8</v>
      </c>
      <c r="E19" s="20">
        <v>8</v>
      </c>
      <c r="F19" s="21">
        <f t="shared" si="0"/>
        <v>9.6000000000000014</v>
      </c>
      <c r="G19" s="10">
        <v>0</v>
      </c>
      <c r="H19" s="10"/>
      <c r="I19" s="10"/>
      <c r="J19" s="10"/>
      <c r="K19" s="10"/>
      <c r="L19" s="10"/>
      <c r="M19" s="10"/>
      <c r="N19" s="10"/>
      <c r="O19" s="10"/>
      <c r="P19" s="3">
        <v>9</v>
      </c>
      <c r="Q19" s="3"/>
      <c r="R19" s="3"/>
      <c r="S19" s="3"/>
      <c r="T19" s="3"/>
      <c r="U19" s="3"/>
    </row>
    <row r="20" spans="1:21">
      <c r="A20" s="5">
        <v>17</v>
      </c>
      <c r="B20" s="5" t="s">
        <v>115</v>
      </c>
      <c r="C20" s="10"/>
      <c r="D20" s="11"/>
      <c r="E20" s="20">
        <v>0</v>
      </c>
      <c r="F20" s="21">
        <f t="shared" si="0"/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3"/>
      <c r="Q20" s="3"/>
      <c r="R20" s="3"/>
      <c r="S20" s="3"/>
      <c r="T20" s="3"/>
      <c r="U20" s="3"/>
    </row>
    <row r="21" spans="1:21">
      <c r="A21" s="5">
        <v>18</v>
      </c>
      <c r="B21" s="5" t="s">
        <v>116</v>
      </c>
      <c r="C21" s="10">
        <v>20</v>
      </c>
      <c r="D21" s="11">
        <v>14.2</v>
      </c>
      <c r="E21" s="20">
        <v>20</v>
      </c>
      <c r="F21" s="21">
        <f t="shared" si="0"/>
        <v>16.52</v>
      </c>
      <c r="G21" s="10">
        <v>20</v>
      </c>
      <c r="H21" s="10">
        <v>20</v>
      </c>
      <c r="I21" s="10">
        <v>15</v>
      </c>
      <c r="J21" s="10"/>
      <c r="K21" s="10"/>
      <c r="L21" s="10"/>
      <c r="M21" s="10"/>
      <c r="N21" s="10"/>
      <c r="O21" s="10"/>
      <c r="P21" s="3">
        <v>2</v>
      </c>
      <c r="Q21" s="3"/>
      <c r="R21" s="3"/>
      <c r="S21" s="3"/>
      <c r="T21" s="3"/>
      <c r="U21" s="3"/>
    </row>
    <row r="22" spans="1:21">
      <c r="A22" s="5">
        <v>19</v>
      </c>
      <c r="B22" s="5" t="s">
        <v>117</v>
      </c>
      <c r="C22" s="10">
        <v>10</v>
      </c>
      <c r="D22" s="11">
        <v>8.5</v>
      </c>
      <c r="E22" s="20">
        <v>20</v>
      </c>
      <c r="F22" s="21">
        <f t="shared" si="0"/>
        <v>11.1</v>
      </c>
      <c r="G22" s="10">
        <v>11</v>
      </c>
      <c r="H22" s="10">
        <v>6</v>
      </c>
      <c r="I22" s="10"/>
      <c r="J22" s="10"/>
      <c r="K22" s="10"/>
      <c r="L22" s="10"/>
      <c r="M22" s="10"/>
      <c r="N22" s="10"/>
      <c r="O22" s="10"/>
      <c r="P22" s="3">
        <v>10</v>
      </c>
      <c r="Q22" s="3"/>
      <c r="R22" s="3"/>
      <c r="S22" s="3"/>
      <c r="T22" s="3"/>
      <c r="U22" s="3"/>
    </row>
    <row r="23" spans="1:21">
      <c r="A23" s="5">
        <v>20</v>
      </c>
      <c r="B23" s="5" t="s">
        <v>118</v>
      </c>
      <c r="C23" s="10">
        <v>20</v>
      </c>
      <c r="D23" s="11">
        <v>12.2</v>
      </c>
      <c r="E23" s="20">
        <v>12</v>
      </c>
      <c r="F23" s="21">
        <f t="shared" si="0"/>
        <v>13.719999999999999</v>
      </c>
      <c r="G23" s="10"/>
      <c r="H23" s="10">
        <v>18</v>
      </c>
      <c r="I23" s="10">
        <v>0</v>
      </c>
      <c r="J23" s="10"/>
      <c r="K23" s="10"/>
      <c r="L23" s="10"/>
      <c r="M23" s="10"/>
      <c r="N23" s="10"/>
      <c r="O23" s="10"/>
      <c r="P23" s="3"/>
      <c r="Q23" s="3"/>
      <c r="R23" s="3"/>
      <c r="S23" s="3"/>
      <c r="T23" s="3"/>
      <c r="U23" s="3"/>
    </row>
    <row r="24" spans="1:21">
      <c r="A24" s="5">
        <v>21</v>
      </c>
      <c r="B24" s="5" t="s">
        <v>119</v>
      </c>
      <c r="C24" s="10">
        <v>20</v>
      </c>
      <c r="D24" s="11">
        <v>10.7</v>
      </c>
      <c r="E24" s="20">
        <v>16</v>
      </c>
      <c r="F24" s="21">
        <f t="shared" si="0"/>
        <v>13.62</v>
      </c>
      <c r="G24" s="10">
        <v>12</v>
      </c>
      <c r="H24" s="10">
        <v>12</v>
      </c>
      <c r="I24" s="10">
        <v>16</v>
      </c>
      <c r="J24" s="10"/>
      <c r="K24" s="10"/>
      <c r="L24" s="10"/>
      <c r="M24" s="10"/>
      <c r="N24" s="10"/>
      <c r="O24" s="10"/>
      <c r="P24" s="3">
        <v>8</v>
      </c>
      <c r="Q24" s="3"/>
      <c r="R24" s="3"/>
      <c r="S24" s="3"/>
      <c r="T24" s="3"/>
      <c r="U24" s="3"/>
    </row>
    <row r="25" spans="1:21">
      <c r="A25" s="5">
        <v>22</v>
      </c>
      <c r="B25" s="5" t="s">
        <v>120</v>
      </c>
      <c r="C25" s="10">
        <v>20</v>
      </c>
      <c r="D25" s="11">
        <v>16</v>
      </c>
      <c r="E25" s="20">
        <v>20</v>
      </c>
      <c r="F25" s="21">
        <f t="shared" si="0"/>
        <v>17.600000000000001</v>
      </c>
      <c r="G25" s="10">
        <v>14</v>
      </c>
      <c r="H25" s="10">
        <v>19</v>
      </c>
      <c r="I25" s="10">
        <v>12</v>
      </c>
      <c r="J25" s="10"/>
      <c r="K25" s="10"/>
      <c r="L25" s="10"/>
      <c r="M25" s="10"/>
      <c r="N25" s="10"/>
      <c r="O25" s="10"/>
      <c r="P25" s="3">
        <v>9</v>
      </c>
      <c r="Q25" s="3"/>
      <c r="R25" s="3"/>
      <c r="S25" s="3"/>
      <c r="T25" s="3"/>
      <c r="U25" s="3"/>
    </row>
    <row r="26" spans="1:21">
      <c r="A26" s="5">
        <v>23</v>
      </c>
      <c r="B26" s="5" t="s">
        <v>121</v>
      </c>
      <c r="C26" s="10">
        <v>7</v>
      </c>
      <c r="D26" s="11">
        <v>14.2</v>
      </c>
      <c r="E26" s="20">
        <v>12</v>
      </c>
      <c r="F26" s="21">
        <f t="shared" si="0"/>
        <v>12.32</v>
      </c>
      <c r="G26" s="10"/>
      <c r="H26" s="10"/>
      <c r="I26" s="10"/>
      <c r="J26" s="10"/>
      <c r="K26" s="10"/>
      <c r="L26" s="10"/>
      <c r="M26" s="10"/>
      <c r="N26" s="10"/>
      <c r="O26" s="10"/>
      <c r="P26" s="3">
        <v>9</v>
      </c>
      <c r="Q26" s="3"/>
      <c r="R26" s="3"/>
      <c r="S26" s="3"/>
      <c r="T26" s="3"/>
      <c r="U26" s="3"/>
    </row>
    <row r="27" spans="1:21">
      <c r="A27" s="5">
        <v>24</v>
      </c>
      <c r="B27" s="5" t="s">
        <v>122</v>
      </c>
      <c r="C27" s="10">
        <v>11</v>
      </c>
      <c r="D27" s="11">
        <v>4.5</v>
      </c>
      <c r="E27" s="20">
        <v>20</v>
      </c>
      <c r="F27" s="21">
        <f t="shared" si="0"/>
        <v>8.8999999999999986</v>
      </c>
      <c r="G27" s="10">
        <v>7</v>
      </c>
      <c r="H27" s="10"/>
      <c r="I27" s="10">
        <v>10</v>
      </c>
      <c r="J27" s="10"/>
      <c r="K27" s="10"/>
      <c r="L27" s="10"/>
      <c r="M27" s="10"/>
      <c r="N27" s="10"/>
      <c r="O27" s="10"/>
      <c r="P27" s="3">
        <v>9</v>
      </c>
      <c r="Q27" s="3"/>
      <c r="R27" s="3"/>
      <c r="S27" s="3"/>
      <c r="T27" s="3"/>
      <c r="U27" s="3"/>
    </row>
    <row r="28" spans="1:21">
      <c r="A28" s="5">
        <v>25</v>
      </c>
      <c r="B28" s="5" t="s">
        <v>123</v>
      </c>
      <c r="C28" s="10">
        <v>11</v>
      </c>
      <c r="D28" s="11">
        <v>12.2</v>
      </c>
      <c r="E28" s="20">
        <v>12</v>
      </c>
      <c r="F28" s="21">
        <f t="shared" si="0"/>
        <v>11.919999999999998</v>
      </c>
      <c r="G28" s="10">
        <v>13</v>
      </c>
      <c r="H28" s="10">
        <v>18</v>
      </c>
      <c r="I28" s="10">
        <v>16</v>
      </c>
      <c r="J28" s="10"/>
      <c r="K28" s="10"/>
      <c r="L28" s="10"/>
      <c r="M28" s="10"/>
      <c r="N28" s="10"/>
      <c r="O28" s="10"/>
      <c r="P28" s="3">
        <v>4</v>
      </c>
      <c r="Q28" s="3"/>
      <c r="R28" s="3"/>
      <c r="S28" s="3"/>
      <c r="T28" s="3"/>
      <c r="U28" s="3"/>
    </row>
    <row r="29" spans="1:21">
      <c r="A29" s="5">
        <v>26</v>
      </c>
      <c r="B29" s="5" t="s">
        <v>124</v>
      </c>
      <c r="C29" s="10">
        <v>20</v>
      </c>
      <c r="D29" s="11">
        <v>14</v>
      </c>
      <c r="E29" s="20">
        <v>20</v>
      </c>
      <c r="F29" s="21">
        <f t="shared" si="0"/>
        <v>16.399999999999999</v>
      </c>
      <c r="G29" s="10">
        <v>18</v>
      </c>
      <c r="H29" s="10">
        <v>18</v>
      </c>
      <c r="I29" s="10">
        <v>12</v>
      </c>
      <c r="J29" s="10"/>
      <c r="K29" s="10"/>
      <c r="L29" s="10"/>
      <c r="M29" s="10"/>
      <c r="N29" s="10"/>
      <c r="O29" s="10"/>
      <c r="P29" s="3">
        <v>2</v>
      </c>
      <c r="Q29" s="3"/>
      <c r="R29" s="3"/>
      <c r="S29" s="3"/>
      <c r="T29" s="3"/>
      <c r="U29" s="3"/>
    </row>
    <row r="30" spans="1:21">
      <c r="A30" s="5">
        <v>27</v>
      </c>
      <c r="B30" s="5" t="s">
        <v>125</v>
      </c>
      <c r="C30" s="10">
        <v>16</v>
      </c>
      <c r="D30" s="11">
        <v>14.2</v>
      </c>
      <c r="E30" s="20">
        <v>20</v>
      </c>
      <c r="F30" s="21">
        <f t="shared" si="0"/>
        <v>15.719999999999999</v>
      </c>
      <c r="G30" s="10">
        <v>12</v>
      </c>
      <c r="H30" s="10">
        <v>19</v>
      </c>
      <c r="I30" s="10">
        <v>12</v>
      </c>
      <c r="J30" s="10"/>
      <c r="K30" s="10"/>
      <c r="L30" s="10"/>
      <c r="M30" s="10"/>
      <c r="N30" s="10"/>
      <c r="O30" s="10"/>
      <c r="P30" s="3">
        <v>7</v>
      </c>
      <c r="Q30" s="3"/>
      <c r="R30" s="3"/>
      <c r="S30" s="3"/>
      <c r="T30" s="3"/>
      <c r="U30" s="3"/>
    </row>
    <row r="31" spans="1:21">
      <c r="A31" s="5">
        <v>28</v>
      </c>
      <c r="B31" s="5" t="s">
        <v>126</v>
      </c>
      <c r="C31" s="10">
        <v>20</v>
      </c>
      <c r="D31" s="11">
        <v>18</v>
      </c>
      <c r="E31" s="20">
        <v>18</v>
      </c>
      <c r="F31" s="21">
        <f t="shared" si="0"/>
        <v>18.399999999999999</v>
      </c>
      <c r="G31" s="10">
        <v>14</v>
      </c>
      <c r="H31" s="10">
        <v>19</v>
      </c>
      <c r="I31" s="10">
        <v>12</v>
      </c>
      <c r="J31" s="10"/>
      <c r="K31" s="10"/>
      <c r="L31" s="10"/>
      <c r="M31" s="10"/>
      <c r="N31" s="10"/>
      <c r="O31" s="10"/>
      <c r="P31" s="3">
        <v>9</v>
      </c>
      <c r="Q31" s="3"/>
      <c r="R31" s="3"/>
      <c r="S31" s="3"/>
      <c r="T31" s="3"/>
      <c r="U31" s="3"/>
    </row>
    <row r="32" spans="1:21">
      <c r="A32" s="5">
        <v>29</v>
      </c>
      <c r="B32" s="5" t="s">
        <v>127</v>
      </c>
      <c r="C32" s="10">
        <v>11</v>
      </c>
      <c r="D32" s="11">
        <v>12</v>
      </c>
      <c r="E32" s="20">
        <v>20</v>
      </c>
      <c r="F32" s="21">
        <f t="shared" si="0"/>
        <v>13.399999999999999</v>
      </c>
      <c r="G32" s="10">
        <v>12</v>
      </c>
      <c r="H32" s="10">
        <v>18</v>
      </c>
      <c r="I32" s="10">
        <v>17</v>
      </c>
      <c r="J32" s="10"/>
      <c r="K32" s="10"/>
      <c r="L32" s="10"/>
      <c r="M32" s="10"/>
      <c r="N32" s="10"/>
      <c r="O32" s="10"/>
      <c r="P32" s="3">
        <v>4</v>
      </c>
      <c r="Q32" s="3"/>
      <c r="R32" s="3"/>
      <c r="S32" s="3"/>
      <c r="T32" s="3"/>
      <c r="U32" s="3"/>
    </row>
    <row r="33" spans="1:21">
      <c r="A33" s="5">
        <v>30</v>
      </c>
      <c r="B33" s="5" t="s">
        <v>128</v>
      </c>
      <c r="C33" s="10">
        <v>20</v>
      </c>
      <c r="D33" s="11">
        <v>16</v>
      </c>
      <c r="E33" s="20">
        <v>20</v>
      </c>
      <c r="F33" s="21">
        <f t="shared" si="0"/>
        <v>17.600000000000001</v>
      </c>
      <c r="G33" s="10">
        <v>7</v>
      </c>
      <c r="H33" s="10">
        <v>16</v>
      </c>
      <c r="I33" s="10">
        <v>16</v>
      </c>
      <c r="J33" s="10"/>
      <c r="K33" s="10"/>
      <c r="L33" s="10"/>
      <c r="M33" s="10"/>
      <c r="N33" s="10"/>
      <c r="O33" s="10"/>
      <c r="P33" s="3">
        <v>3</v>
      </c>
      <c r="Q33" s="3"/>
      <c r="R33" s="3"/>
      <c r="S33" s="3"/>
      <c r="T33" s="3"/>
      <c r="U33" s="3"/>
    </row>
    <row r="34" spans="1:21">
      <c r="A34" s="5">
        <v>31</v>
      </c>
      <c r="B34" s="5" t="s">
        <v>129</v>
      </c>
      <c r="C34" s="10">
        <v>20</v>
      </c>
      <c r="D34" s="11">
        <v>16</v>
      </c>
      <c r="E34" s="20">
        <v>20</v>
      </c>
      <c r="F34" s="21">
        <f t="shared" si="0"/>
        <v>17.600000000000001</v>
      </c>
      <c r="G34" s="10">
        <v>14</v>
      </c>
      <c r="H34" s="10">
        <v>19</v>
      </c>
      <c r="I34" s="10">
        <v>12</v>
      </c>
      <c r="J34" s="10"/>
      <c r="K34" s="10"/>
      <c r="L34" s="10"/>
      <c r="M34" s="10"/>
      <c r="N34" s="10"/>
      <c r="O34" s="10"/>
      <c r="P34" s="3">
        <v>7</v>
      </c>
      <c r="Q34" s="3"/>
      <c r="R34" s="3"/>
      <c r="S34" s="3"/>
      <c r="T34" s="3"/>
      <c r="U34" s="3"/>
    </row>
    <row r="35" spans="1:21">
      <c r="A35" s="5">
        <v>32</v>
      </c>
      <c r="B35" s="5" t="s">
        <v>130</v>
      </c>
      <c r="C35" s="10">
        <v>20</v>
      </c>
      <c r="D35" s="11">
        <v>10.199999999999999</v>
      </c>
      <c r="E35" s="20">
        <v>20</v>
      </c>
      <c r="F35" s="21">
        <f t="shared" si="0"/>
        <v>14.12</v>
      </c>
      <c r="G35" s="10">
        <v>7</v>
      </c>
      <c r="H35" s="10">
        <v>17</v>
      </c>
      <c r="I35" s="10">
        <v>12</v>
      </c>
      <c r="J35" s="10"/>
      <c r="K35" s="10"/>
      <c r="L35" s="10"/>
      <c r="M35" s="10"/>
      <c r="N35" s="10"/>
      <c r="O35" s="10"/>
      <c r="P35" s="3">
        <v>11</v>
      </c>
      <c r="Q35" s="3"/>
      <c r="R35" s="3"/>
      <c r="S35" s="3"/>
      <c r="T35" s="3"/>
      <c r="U35" s="3"/>
    </row>
    <row r="36" spans="1:21">
      <c r="A36" s="5">
        <v>33</v>
      </c>
      <c r="B36" s="5" t="s">
        <v>131</v>
      </c>
      <c r="C36" s="10">
        <v>20</v>
      </c>
      <c r="D36" s="11">
        <v>10</v>
      </c>
      <c r="E36" s="20">
        <v>12</v>
      </c>
      <c r="F36" s="21">
        <f t="shared" si="0"/>
        <v>12.4</v>
      </c>
      <c r="G36" s="10"/>
      <c r="H36" s="10">
        <v>16</v>
      </c>
      <c r="I36" s="10">
        <v>14</v>
      </c>
      <c r="J36" s="10"/>
      <c r="K36" s="10"/>
      <c r="L36" s="10"/>
      <c r="M36" s="10"/>
      <c r="N36" s="10"/>
      <c r="O36" s="10"/>
      <c r="P36" s="3"/>
      <c r="Q36" s="3"/>
      <c r="R36" s="3"/>
      <c r="S36" s="3"/>
      <c r="T36" s="3"/>
      <c r="U36" s="3"/>
    </row>
    <row r="37" spans="1:21">
      <c r="A37" s="5">
        <v>34</v>
      </c>
      <c r="B37" s="5" t="s">
        <v>132</v>
      </c>
      <c r="C37" s="10">
        <v>14</v>
      </c>
      <c r="D37" s="11">
        <v>16</v>
      </c>
      <c r="E37" s="20">
        <v>20</v>
      </c>
      <c r="F37" s="21">
        <f t="shared" si="0"/>
        <v>16.399999999999999</v>
      </c>
      <c r="G37" s="10">
        <v>11</v>
      </c>
      <c r="H37" s="10">
        <v>18</v>
      </c>
      <c r="I37" s="10">
        <v>16</v>
      </c>
      <c r="J37" s="10"/>
      <c r="K37" s="10"/>
      <c r="L37" s="10"/>
      <c r="M37" s="10"/>
      <c r="N37" s="10"/>
      <c r="O37" s="10"/>
      <c r="P37" s="3">
        <v>6</v>
      </c>
      <c r="Q37" s="3"/>
      <c r="R37" s="3"/>
      <c r="S37" s="3"/>
      <c r="T37" s="3"/>
      <c r="U37" s="3"/>
    </row>
    <row r="38" spans="1:21">
      <c r="A38" s="5">
        <v>35</v>
      </c>
      <c r="B38" s="5" t="s">
        <v>133</v>
      </c>
      <c r="C38" s="10">
        <v>9</v>
      </c>
      <c r="D38" s="11">
        <v>12</v>
      </c>
      <c r="E38" s="20">
        <v>20</v>
      </c>
      <c r="F38" s="21">
        <f t="shared" si="0"/>
        <v>13</v>
      </c>
      <c r="G38" s="10">
        <v>11</v>
      </c>
      <c r="H38" s="10">
        <v>16</v>
      </c>
      <c r="I38" s="10">
        <v>14</v>
      </c>
      <c r="J38" s="10"/>
      <c r="K38" s="10"/>
      <c r="L38" s="10"/>
      <c r="M38" s="10"/>
      <c r="N38" s="10"/>
      <c r="O38" s="10"/>
      <c r="P38" s="3">
        <v>4</v>
      </c>
      <c r="Q38" s="3"/>
      <c r="R38" s="3"/>
      <c r="S38" s="3"/>
      <c r="T38" s="3"/>
      <c r="U38" s="3"/>
    </row>
    <row r="39" spans="1:21">
      <c r="A39" s="5">
        <v>36</v>
      </c>
      <c r="B39" s="5" t="s">
        <v>134</v>
      </c>
      <c r="C39" s="10">
        <v>16</v>
      </c>
      <c r="D39" s="11">
        <v>14</v>
      </c>
      <c r="E39" s="20">
        <v>20</v>
      </c>
      <c r="F39" s="21">
        <f t="shared" si="0"/>
        <v>15.600000000000001</v>
      </c>
      <c r="G39" s="10">
        <v>20</v>
      </c>
      <c r="H39" s="10">
        <v>18</v>
      </c>
      <c r="I39" s="10">
        <v>16</v>
      </c>
      <c r="J39" s="10"/>
      <c r="K39" s="10"/>
      <c r="L39" s="10"/>
      <c r="M39" s="10"/>
      <c r="N39" s="10"/>
      <c r="O39" s="10"/>
      <c r="P39" s="3">
        <v>2</v>
      </c>
      <c r="Q39" s="3"/>
      <c r="R39" s="3"/>
      <c r="S39" s="3"/>
      <c r="T39" s="3"/>
      <c r="U39" s="3"/>
    </row>
    <row r="40" spans="1:21">
      <c r="A40" s="5">
        <v>37</v>
      </c>
      <c r="B40" s="5" t="s">
        <v>135</v>
      </c>
      <c r="C40" s="11">
        <v>10</v>
      </c>
      <c r="D40" s="11">
        <v>18</v>
      </c>
      <c r="E40" s="20">
        <v>20</v>
      </c>
      <c r="F40" s="21">
        <f t="shared" si="0"/>
        <v>16.799999999999997</v>
      </c>
      <c r="G40" s="10">
        <v>0</v>
      </c>
      <c r="H40" s="10">
        <v>14</v>
      </c>
      <c r="I40" s="10">
        <v>14</v>
      </c>
      <c r="J40" s="10"/>
      <c r="K40" s="10"/>
      <c r="L40" s="10"/>
      <c r="M40" s="10"/>
      <c r="N40" s="10"/>
      <c r="O40" s="10"/>
      <c r="P40" s="3">
        <v>3</v>
      </c>
      <c r="Q40" s="3"/>
      <c r="R40" s="3"/>
      <c r="S40" s="3"/>
      <c r="T40" s="3"/>
      <c r="U40" s="3"/>
    </row>
    <row r="41" spans="1:21">
      <c r="A41" s="5">
        <v>38</v>
      </c>
      <c r="B41" s="5" t="s">
        <v>136</v>
      </c>
      <c r="C41" s="11">
        <v>11</v>
      </c>
      <c r="D41" s="10">
        <v>10</v>
      </c>
      <c r="E41" s="20">
        <v>20</v>
      </c>
      <c r="F41" s="21">
        <f t="shared" si="0"/>
        <v>12.2</v>
      </c>
      <c r="G41" s="10">
        <v>12</v>
      </c>
      <c r="H41" s="10">
        <v>17</v>
      </c>
      <c r="I41" s="10">
        <v>12</v>
      </c>
      <c r="J41" s="10"/>
      <c r="K41" s="10"/>
      <c r="L41" s="10"/>
      <c r="M41" s="10"/>
      <c r="N41" s="10"/>
      <c r="O41" s="10"/>
      <c r="P41" s="3">
        <v>11</v>
      </c>
      <c r="Q41" s="3"/>
      <c r="R41" s="3"/>
      <c r="S41" s="3"/>
      <c r="T41" s="3"/>
      <c r="U41" s="3"/>
    </row>
    <row r="42" spans="1:21">
      <c r="A42" s="5">
        <v>39</v>
      </c>
      <c r="B42" s="5" t="s">
        <v>137</v>
      </c>
      <c r="C42" s="11">
        <v>18</v>
      </c>
      <c r="D42" s="10">
        <v>10</v>
      </c>
      <c r="E42" s="20">
        <v>20</v>
      </c>
      <c r="F42" s="21">
        <f t="shared" si="0"/>
        <v>13.6</v>
      </c>
      <c r="G42" s="10">
        <v>16</v>
      </c>
      <c r="H42" s="10">
        <v>19</v>
      </c>
      <c r="I42" s="10">
        <v>12</v>
      </c>
      <c r="J42" s="10"/>
      <c r="K42" s="10"/>
      <c r="L42" s="10"/>
      <c r="M42" s="10"/>
      <c r="N42" s="10"/>
      <c r="O42" s="10"/>
      <c r="P42" s="3">
        <v>7</v>
      </c>
      <c r="Q42" s="3"/>
      <c r="R42" s="3"/>
      <c r="S42" s="3"/>
      <c r="T42" s="3"/>
      <c r="U42" s="3"/>
    </row>
    <row r="43" spans="1:21">
      <c r="A43" s="5">
        <v>40</v>
      </c>
      <c r="B43" s="5" t="s">
        <v>138</v>
      </c>
      <c r="C43" s="11"/>
      <c r="D43" s="10">
        <v>10</v>
      </c>
      <c r="E43" s="20">
        <v>20</v>
      </c>
      <c r="F43" s="21">
        <f t="shared" si="0"/>
        <v>10</v>
      </c>
      <c r="G43" s="10">
        <v>7</v>
      </c>
      <c r="H43" s="10">
        <v>10</v>
      </c>
      <c r="I43" s="10">
        <v>12</v>
      </c>
      <c r="J43" s="10"/>
      <c r="K43" s="10"/>
      <c r="L43" s="10"/>
      <c r="M43" s="10"/>
      <c r="N43" s="10"/>
      <c r="O43" s="10"/>
      <c r="P43" s="3">
        <v>10</v>
      </c>
      <c r="Q43" s="3"/>
      <c r="R43" s="3"/>
      <c r="S43" s="3"/>
      <c r="T43" s="3"/>
      <c r="U43" s="3"/>
    </row>
    <row r="44" spans="1:21">
      <c r="A44" s="5">
        <v>41</v>
      </c>
      <c r="B44" s="5" t="s">
        <v>139</v>
      </c>
      <c r="C44" s="11">
        <v>20</v>
      </c>
      <c r="D44" s="10">
        <v>10</v>
      </c>
      <c r="E44" s="20">
        <v>20</v>
      </c>
      <c r="F44" s="21">
        <f t="shared" si="0"/>
        <v>14</v>
      </c>
      <c r="G44" s="10">
        <v>20</v>
      </c>
      <c r="H44" s="10">
        <v>16</v>
      </c>
      <c r="I44" s="10">
        <v>12</v>
      </c>
      <c r="J44" s="10"/>
      <c r="K44" s="10"/>
      <c r="L44" s="10"/>
      <c r="M44" s="10"/>
      <c r="N44" s="10"/>
      <c r="O44" s="10"/>
      <c r="P44" s="3">
        <v>8</v>
      </c>
      <c r="Q44" s="3"/>
      <c r="R44" s="3"/>
      <c r="S44" s="3"/>
      <c r="T44" s="3"/>
      <c r="U44" s="3"/>
    </row>
    <row r="45" spans="1:21">
      <c r="A45" s="5">
        <v>42</v>
      </c>
      <c r="B45" s="5" t="s">
        <v>140</v>
      </c>
      <c r="C45" s="11">
        <v>20</v>
      </c>
      <c r="D45" s="10">
        <v>12</v>
      </c>
      <c r="E45" s="20">
        <v>20</v>
      </c>
      <c r="F45" s="21">
        <f t="shared" si="0"/>
        <v>15.2</v>
      </c>
      <c r="G45" s="10">
        <v>10</v>
      </c>
      <c r="H45" s="10">
        <v>14</v>
      </c>
      <c r="I45" s="10">
        <v>16</v>
      </c>
      <c r="J45" s="10"/>
      <c r="K45" s="10"/>
      <c r="L45" s="10"/>
      <c r="M45" s="10"/>
      <c r="N45" s="10"/>
      <c r="O45" s="10"/>
      <c r="P45" s="3">
        <v>3</v>
      </c>
      <c r="Q45" s="3"/>
      <c r="R45" s="3"/>
      <c r="S45" s="3"/>
      <c r="T45" s="3"/>
      <c r="U45" s="3"/>
    </row>
    <row r="46" spans="1:21">
      <c r="A46" s="5">
        <v>43</v>
      </c>
      <c r="B46" s="5" t="s">
        <v>141</v>
      </c>
      <c r="C46" s="11">
        <v>16</v>
      </c>
      <c r="D46" s="10">
        <v>6</v>
      </c>
      <c r="E46" s="20">
        <v>20</v>
      </c>
      <c r="F46" s="21">
        <f t="shared" si="0"/>
        <v>10.8</v>
      </c>
      <c r="G46" s="10">
        <v>8</v>
      </c>
      <c r="H46" s="10"/>
      <c r="I46" s="10">
        <v>0</v>
      </c>
      <c r="J46" s="10"/>
      <c r="K46" s="10"/>
      <c r="L46" s="10"/>
      <c r="M46" s="10"/>
      <c r="N46" s="10"/>
      <c r="O46" s="10"/>
      <c r="P46" s="3">
        <v>10</v>
      </c>
      <c r="Q46" s="3"/>
      <c r="R46" s="3"/>
      <c r="S46" s="3"/>
      <c r="T46" s="3"/>
      <c r="U46" s="3"/>
    </row>
    <row r="47" spans="1:21">
      <c r="A47" s="5">
        <v>44</v>
      </c>
      <c r="B47" s="5" t="s">
        <v>142</v>
      </c>
      <c r="C47" s="11">
        <v>18</v>
      </c>
      <c r="D47" s="10">
        <v>16</v>
      </c>
      <c r="E47" s="20">
        <v>12</v>
      </c>
      <c r="F47" s="21">
        <f t="shared" si="0"/>
        <v>15.6</v>
      </c>
      <c r="G47" s="10"/>
      <c r="H47" s="10">
        <v>20</v>
      </c>
      <c r="I47" s="10">
        <v>14</v>
      </c>
      <c r="J47" s="10"/>
      <c r="K47" s="10"/>
      <c r="L47" s="10"/>
      <c r="M47" s="10"/>
      <c r="N47" s="10"/>
      <c r="O47" s="10"/>
      <c r="P47" s="3">
        <v>1</v>
      </c>
      <c r="Q47" s="3"/>
      <c r="R47" s="3"/>
      <c r="S47" s="3"/>
      <c r="T47" s="3"/>
      <c r="U47" s="3"/>
    </row>
    <row r="48" spans="1:21">
      <c r="A48" s="5">
        <v>45</v>
      </c>
      <c r="B48" s="5" t="s">
        <v>143</v>
      </c>
      <c r="C48" s="11">
        <v>14</v>
      </c>
      <c r="D48" s="10">
        <v>14</v>
      </c>
      <c r="E48" s="20">
        <v>20</v>
      </c>
      <c r="F48" s="21">
        <f t="shared" si="0"/>
        <v>15.200000000000001</v>
      </c>
      <c r="G48" s="10">
        <v>9</v>
      </c>
      <c r="H48" s="10">
        <v>10</v>
      </c>
      <c r="I48" s="10">
        <v>13</v>
      </c>
      <c r="J48" s="10"/>
      <c r="K48" s="10"/>
      <c r="L48" s="10"/>
      <c r="M48" s="10"/>
      <c r="N48" s="10"/>
      <c r="O48" s="10"/>
      <c r="P48" s="3">
        <v>6</v>
      </c>
      <c r="Q48" s="3"/>
      <c r="R48" s="3"/>
      <c r="S48" s="3"/>
      <c r="T48" s="3"/>
      <c r="U48" s="3"/>
    </row>
    <row r="49" spans="1:21">
      <c r="A49" s="5">
        <v>46</v>
      </c>
      <c r="B49" s="5" t="s">
        <v>144</v>
      </c>
      <c r="C49" s="11">
        <v>11</v>
      </c>
      <c r="D49" s="10">
        <v>16</v>
      </c>
      <c r="E49" s="20">
        <v>20</v>
      </c>
      <c r="F49" s="21">
        <f t="shared" si="0"/>
        <v>15.8</v>
      </c>
      <c r="G49" s="10">
        <v>10</v>
      </c>
      <c r="H49" s="10">
        <v>16</v>
      </c>
      <c r="I49" s="10">
        <v>15</v>
      </c>
      <c r="J49" s="10"/>
      <c r="K49" s="10"/>
      <c r="L49" s="10"/>
      <c r="M49" s="10"/>
      <c r="N49" s="10"/>
      <c r="O49" s="10"/>
      <c r="P49" s="3">
        <v>3</v>
      </c>
      <c r="Q49" s="3"/>
      <c r="R49" s="3"/>
      <c r="S49" s="3"/>
      <c r="T49" s="3"/>
      <c r="U49" s="3"/>
    </row>
    <row r="50" spans="1:21">
      <c r="A50" s="5">
        <v>47</v>
      </c>
      <c r="B50" s="5" t="s">
        <v>145</v>
      </c>
      <c r="C50" s="11">
        <v>18</v>
      </c>
      <c r="D50" s="10">
        <v>12</v>
      </c>
      <c r="E50" s="20">
        <v>20</v>
      </c>
      <c r="F50" s="21">
        <f t="shared" si="0"/>
        <v>14.799999999999999</v>
      </c>
      <c r="G50" s="10">
        <v>8</v>
      </c>
      <c r="H50" s="10">
        <v>16</v>
      </c>
      <c r="I50" s="10">
        <v>17</v>
      </c>
      <c r="J50" s="10"/>
      <c r="K50" s="10"/>
      <c r="L50" s="10"/>
      <c r="M50" s="10"/>
      <c r="N50" s="10"/>
      <c r="O50" s="10"/>
      <c r="P50" s="3">
        <v>3</v>
      </c>
      <c r="Q50" s="3"/>
      <c r="R50" s="3"/>
      <c r="S50" s="3"/>
      <c r="T50" s="3"/>
      <c r="U50" s="3"/>
    </row>
    <row r="51" spans="1:21">
      <c r="A51" s="5">
        <v>48</v>
      </c>
      <c r="B51" s="5" t="s">
        <v>146</v>
      </c>
      <c r="C51" s="11">
        <v>18</v>
      </c>
      <c r="D51" s="10">
        <v>10</v>
      </c>
      <c r="E51" s="20">
        <v>20</v>
      </c>
      <c r="F51" s="21">
        <f t="shared" si="0"/>
        <v>13.6</v>
      </c>
      <c r="G51" s="10">
        <v>13</v>
      </c>
      <c r="H51" s="10">
        <v>19</v>
      </c>
      <c r="I51" s="10">
        <v>12</v>
      </c>
      <c r="J51" s="10"/>
      <c r="K51" s="10"/>
      <c r="L51" s="10"/>
      <c r="M51" s="10"/>
      <c r="N51" s="10"/>
      <c r="O51" s="10"/>
      <c r="P51" s="3">
        <v>5</v>
      </c>
      <c r="Q51" s="3"/>
      <c r="R51" s="3"/>
      <c r="S51" s="3"/>
      <c r="T51" s="3"/>
      <c r="U51" s="3"/>
    </row>
    <row r="52" spans="1:21">
      <c r="A52" s="5">
        <v>49</v>
      </c>
      <c r="B52" s="5" t="s">
        <v>147</v>
      </c>
      <c r="C52" s="11">
        <v>18</v>
      </c>
      <c r="D52" s="10">
        <v>12</v>
      </c>
      <c r="E52" s="20">
        <v>20</v>
      </c>
      <c r="F52" s="21">
        <f t="shared" si="0"/>
        <v>14.799999999999999</v>
      </c>
      <c r="G52" s="10">
        <v>10</v>
      </c>
      <c r="H52" s="10">
        <v>18</v>
      </c>
      <c r="I52" s="10">
        <v>14</v>
      </c>
      <c r="J52" s="10"/>
      <c r="K52" s="10"/>
      <c r="L52" s="10"/>
      <c r="M52" s="10"/>
      <c r="N52" s="10"/>
      <c r="O52" s="10"/>
      <c r="P52" s="3">
        <v>11</v>
      </c>
      <c r="Q52" s="3"/>
      <c r="R52" s="3"/>
      <c r="S52" s="3"/>
      <c r="T52" s="3"/>
      <c r="U52" s="3"/>
    </row>
    <row r="53" spans="1:21">
      <c r="A53" s="5">
        <v>50</v>
      </c>
      <c r="B53" s="5" t="s">
        <v>148</v>
      </c>
      <c r="C53" s="11">
        <v>12</v>
      </c>
      <c r="D53" s="10">
        <v>18</v>
      </c>
      <c r="E53" s="20">
        <v>20</v>
      </c>
      <c r="F53" s="21">
        <f t="shared" si="0"/>
        <v>17.2</v>
      </c>
      <c r="G53" s="10">
        <v>7</v>
      </c>
      <c r="H53" s="10">
        <v>14</v>
      </c>
      <c r="I53" s="10">
        <v>12</v>
      </c>
      <c r="J53" s="10"/>
      <c r="K53" s="10"/>
      <c r="L53" s="10"/>
      <c r="M53" s="10"/>
      <c r="N53" s="10"/>
      <c r="O53" s="10"/>
      <c r="P53" s="3">
        <v>6</v>
      </c>
      <c r="Q53" s="3"/>
      <c r="R53" s="3"/>
      <c r="S53" s="3"/>
      <c r="T53" s="3"/>
      <c r="U53" s="3"/>
    </row>
    <row r="54" spans="1:21">
      <c r="A54" s="5">
        <v>51</v>
      </c>
      <c r="B54" s="5" t="s">
        <v>149</v>
      </c>
      <c r="C54" s="11">
        <v>16</v>
      </c>
      <c r="D54" s="10">
        <v>16</v>
      </c>
      <c r="E54" s="20">
        <v>20</v>
      </c>
      <c r="F54" s="21">
        <f t="shared" si="0"/>
        <v>16.8</v>
      </c>
      <c r="G54" s="10">
        <v>14</v>
      </c>
      <c r="H54" s="10">
        <v>19</v>
      </c>
      <c r="I54" s="10">
        <v>10</v>
      </c>
      <c r="J54" s="10"/>
      <c r="K54" s="10"/>
      <c r="L54" s="10"/>
      <c r="M54" s="10"/>
      <c r="N54" s="10"/>
      <c r="O54" s="10"/>
      <c r="P54" s="3">
        <v>7</v>
      </c>
      <c r="Q54" s="3"/>
      <c r="R54" s="3"/>
      <c r="S54" s="3"/>
      <c r="T54" s="3"/>
      <c r="U54" s="3"/>
    </row>
    <row r="55" spans="1:21">
      <c r="A55" s="5">
        <v>52</v>
      </c>
      <c r="B55" s="5" t="s">
        <v>150</v>
      </c>
      <c r="C55" s="11">
        <v>16</v>
      </c>
      <c r="D55" s="10">
        <v>10.7</v>
      </c>
      <c r="E55" s="20">
        <v>20</v>
      </c>
      <c r="F55" s="21">
        <f t="shared" si="0"/>
        <v>13.619999999999997</v>
      </c>
      <c r="G55" s="10">
        <v>12</v>
      </c>
      <c r="H55" s="10">
        <v>19</v>
      </c>
      <c r="I55" s="10">
        <v>14</v>
      </c>
      <c r="J55" s="10"/>
      <c r="K55" s="10"/>
      <c r="L55" s="10"/>
      <c r="M55" s="10"/>
      <c r="N55" s="10"/>
      <c r="O55" s="10"/>
      <c r="P55" s="3">
        <v>5</v>
      </c>
      <c r="Q55" s="3"/>
      <c r="R55" s="3"/>
      <c r="S55" s="3"/>
      <c r="T55" s="3"/>
      <c r="U55" s="3"/>
    </row>
    <row r="56" spans="1:21">
      <c r="A56" s="5">
        <v>53</v>
      </c>
      <c r="B56" s="5" t="s">
        <v>151</v>
      </c>
      <c r="C56" s="11"/>
      <c r="D56" s="10">
        <v>10.5</v>
      </c>
      <c r="E56" s="20">
        <v>16</v>
      </c>
      <c r="F56" s="21">
        <f t="shared" si="0"/>
        <v>9.5</v>
      </c>
      <c r="G56" s="10">
        <v>20</v>
      </c>
      <c r="H56" s="10">
        <v>18</v>
      </c>
      <c r="I56" s="10">
        <v>12</v>
      </c>
      <c r="J56" s="10"/>
      <c r="K56" s="10"/>
      <c r="L56" s="10"/>
      <c r="M56" s="10"/>
      <c r="N56" s="10"/>
      <c r="O56" s="10"/>
      <c r="P56" s="3">
        <v>8</v>
      </c>
      <c r="Q56" s="3"/>
      <c r="R56" s="3"/>
      <c r="S56" s="3"/>
      <c r="T56" s="3"/>
      <c r="U56" s="3"/>
    </row>
    <row r="57" spans="1:21">
      <c r="A57" s="5">
        <v>54</v>
      </c>
      <c r="B57" s="5" t="s">
        <v>152</v>
      </c>
      <c r="C57" s="11">
        <v>18</v>
      </c>
      <c r="D57" s="10">
        <v>12</v>
      </c>
      <c r="E57" s="20">
        <v>20</v>
      </c>
      <c r="F57" s="21">
        <f t="shared" si="0"/>
        <v>14.799999999999999</v>
      </c>
      <c r="G57" s="10">
        <v>15</v>
      </c>
      <c r="H57" s="10">
        <v>20</v>
      </c>
      <c r="I57" s="10">
        <v>14</v>
      </c>
      <c r="J57" s="10"/>
      <c r="K57" s="10"/>
      <c r="L57" s="10"/>
      <c r="M57" s="10"/>
      <c r="N57" s="10"/>
      <c r="O57" s="10"/>
      <c r="P57" s="3">
        <v>5</v>
      </c>
      <c r="Q57" s="3"/>
      <c r="R57" s="3"/>
      <c r="S57" s="3"/>
      <c r="T57" s="3"/>
      <c r="U57" s="3"/>
    </row>
    <row r="58" spans="1:21">
      <c r="A58" s="5">
        <v>55</v>
      </c>
      <c r="B58" s="5" t="s">
        <v>153</v>
      </c>
      <c r="C58" s="11">
        <v>20</v>
      </c>
      <c r="D58" s="10">
        <v>10.199999999999999</v>
      </c>
      <c r="E58" s="20">
        <v>16</v>
      </c>
      <c r="F58" s="21">
        <f t="shared" si="0"/>
        <v>13.32</v>
      </c>
      <c r="G58" s="10">
        <v>20</v>
      </c>
      <c r="H58" s="10">
        <v>18</v>
      </c>
      <c r="I58" s="10">
        <v>17</v>
      </c>
      <c r="J58" s="10"/>
      <c r="K58" s="10"/>
      <c r="L58" s="10"/>
      <c r="M58" s="10"/>
      <c r="N58" s="10"/>
      <c r="O58" s="10"/>
      <c r="P58" s="3">
        <v>1</v>
      </c>
      <c r="Q58" s="3"/>
      <c r="R58" s="3"/>
      <c r="S58" s="3"/>
      <c r="T58" s="3"/>
      <c r="U58" s="3"/>
    </row>
    <row r="59" spans="1:21">
      <c r="A59" s="5">
        <v>56</v>
      </c>
      <c r="B59" s="5" t="s">
        <v>154</v>
      </c>
      <c r="C59" s="11">
        <v>14</v>
      </c>
      <c r="D59" s="10">
        <v>12.2</v>
      </c>
      <c r="E59" s="20">
        <v>20</v>
      </c>
      <c r="F59" s="21">
        <f t="shared" si="0"/>
        <v>14.120000000000001</v>
      </c>
      <c r="G59" s="10">
        <v>12</v>
      </c>
      <c r="H59" s="10">
        <v>18</v>
      </c>
      <c r="I59" s="10">
        <v>14</v>
      </c>
      <c r="J59" s="10"/>
      <c r="K59" s="10"/>
      <c r="L59" s="10"/>
      <c r="M59" s="10"/>
      <c r="N59" s="10"/>
      <c r="O59" s="10"/>
      <c r="P59" s="3">
        <v>4</v>
      </c>
      <c r="Q59" s="3"/>
      <c r="R59" s="3"/>
      <c r="S59" s="3"/>
      <c r="T59" s="3"/>
      <c r="U59" s="3"/>
    </row>
    <row r="60" spans="1:21">
      <c r="A60" s="5">
        <v>57</v>
      </c>
      <c r="B60" s="5" t="s">
        <v>155</v>
      </c>
      <c r="C60" s="11">
        <v>14</v>
      </c>
      <c r="D60" s="10">
        <v>12</v>
      </c>
      <c r="E60" s="20">
        <v>20</v>
      </c>
      <c r="F60" s="21">
        <f t="shared" si="0"/>
        <v>14</v>
      </c>
      <c r="G60" s="10"/>
      <c r="H60" s="10">
        <v>18</v>
      </c>
      <c r="I60" s="10">
        <v>12</v>
      </c>
      <c r="J60" s="10"/>
      <c r="K60" s="10"/>
      <c r="L60" s="10"/>
      <c r="M60" s="10"/>
      <c r="N60" s="10"/>
      <c r="O60" s="10"/>
      <c r="P60" s="3">
        <v>11</v>
      </c>
      <c r="Q60" s="3"/>
      <c r="R60" s="3"/>
      <c r="S60" s="3"/>
      <c r="T60" s="3"/>
      <c r="U60" s="3"/>
    </row>
    <row r="61" spans="1:21">
      <c r="A61" s="5">
        <v>58</v>
      </c>
      <c r="B61" s="5" t="s">
        <v>156</v>
      </c>
      <c r="C61" s="11">
        <v>16</v>
      </c>
      <c r="D61" s="10">
        <v>10.199999999999999</v>
      </c>
      <c r="E61" s="20">
        <v>20</v>
      </c>
      <c r="F61" s="21">
        <f t="shared" si="0"/>
        <v>13.32</v>
      </c>
      <c r="G61" s="10">
        <v>18</v>
      </c>
      <c r="H61" s="10">
        <v>20</v>
      </c>
      <c r="I61" s="10">
        <v>16</v>
      </c>
      <c r="J61" s="10"/>
      <c r="K61" s="10"/>
      <c r="L61" s="10"/>
      <c r="M61" s="10"/>
      <c r="N61" s="10"/>
      <c r="O61" s="10"/>
      <c r="P61" s="3">
        <v>2</v>
      </c>
      <c r="Q61" s="3"/>
      <c r="R61" s="3"/>
      <c r="S61" s="3"/>
      <c r="T61" s="3"/>
      <c r="U61" s="3"/>
    </row>
    <row r="62" spans="1:21">
      <c r="A62" s="5">
        <v>59</v>
      </c>
      <c r="B62" s="5" t="s">
        <v>157</v>
      </c>
      <c r="C62" s="11">
        <v>20</v>
      </c>
      <c r="D62" s="10">
        <v>12.2</v>
      </c>
      <c r="E62" s="20">
        <v>20</v>
      </c>
      <c r="F62" s="21">
        <f t="shared" si="0"/>
        <v>15.32</v>
      </c>
      <c r="G62" s="10">
        <v>15</v>
      </c>
      <c r="H62" s="10">
        <v>12</v>
      </c>
      <c r="I62" s="10">
        <v>20</v>
      </c>
      <c r="J62" s="10"/>
      <c r="K62" s="10"/>
      <c r="L62" s="10"/>
      <c r="M62" s="10"/>
      <c r="N62" s="10"/>
      <c r="O62" s="10"/>
      <c r="P62" s="3">
        <v>8</v>
      </c>
      <c r="Q62" s="3"/>
      <c r="R62" s="3"/>
      <c r="S62" s="3"/>
      <c r="T62" s="3"/>
      <c r="U62" s="3"/>
    </row>
    <row r="63" spans="1:21">
      <c r="A63" s="5">
        <v>60</v>
      </c>
      <c r="B63" s="5" t="s">
        <v>158</v>
      </c>
      <c r="C63" s="11">
        <v>5</v>
      </c>
      <c r="D63" s="10">
        <v>10</v>
      </c>
      <c r="E63" s="20">
        <v>20</v>
      </c>
      <c r="F63" s="21">
        <f t="shared" si="0"/>
        <v>11</v>
      </c>
      <c r="G63" s="10">
        <v>13</v>
      </c>
      <c r="H63" s="10">
        <v>12</v>
      </c>
      <c r="I63" s="10">
        <v>15</v>
      </c>
      <c r="J63" s="10"/>
      <c r="K63" s="10"/>
      <c r="L63" s="10"/>
      <c r="M63" s="10"/>
      <c r="N63" s="10"/>
      <c r="O63" s="10"/>
      <c r="P63" s="3">
        <v>4</v>
      </c>
      <c r="Q63" s="3"/>
      <c r="R63" s="3"/>
      <c r="S63" s="3"/>
      <c r="T63" s="3"/>
      <c r="U63" s="3"/>
    </row>
    <row r="64" spans="1:21">
      <c r="A64" s="5">
        <v>61</v>
      </c>
      <c r="B64" s="5" t="s">
        <v>159</v>
      </c>
      <c r="C64" s="11">
        <v>20</v>
      </c>
      <c r="D64" s="10">
        <v>14.2</v>
      </c>
      <c r="E64" s="20">
        <v>20</v>
      </c>
      <c r="F64" s="21">
        <f t="shared" si="0"/>
        <v>16.52</v>
      </c>
      <c r="G64" s="10">
        <v>20</v>
      </c>
      <c r="H64" s="10">
        <v>20</v>
      </c>
      <c r="I64" s="10">
        <v>15</v>
      </c>
      <c r="J64" s="10"/>
      <c r="K64" s="10"/>
      <c r="L64" s="10"/>
      <c r="M64" s="10"/>
      <c r="N64" s="10"/>
      <c r="O64" s="10"/>
      <c r="P64" s="3">
        <v>2</v>
      </c>
      <c r="Q64" s="3"/>
      <c r="R64" s="3"/>
      <c r="S64" s="3"/>
      <c r="T64" s="3"/>
      <c r="U64" s="3"/>
    </row>
    <row r="65" spans="1:21">
      <c r="A65" s="5">
        <v>62</v>
      </c>
      <c r="B65" s="5" t="s">
        <v>160</v>
      </c>
      <c r="C65" s="11"/>
      <c r="D65" s="10"/>
      <c r="E65" s="20">
        <v>4</v>
      </c>
      <c r="F65" s="21">
        <f t="shared" si="0"/>
        <v>0.8</v>
      </c>
      <c r="G65" s="10"/>
      <c r="H65" s="10"/>
      <c r="I65" s="10"/>
      <c r="J65" s="10"/>
      <c r="K65" s="10"/>
      <c r="L65" s="10"/>
      <c r="M65" s="10"/>
      <c r="N65" s="10"/>
      <c r="O65" s="10"/>
      <c r="P65" s="3">
        <v>11</v>
      </c>
      <c r="Q65" s="3"/>
      <c r="R65" s="3"/>
      <c r="S65" s="3"/>
      <c r="T65" s="3"/>
      <c r="U65" s="3"/>
    </row>
    <row r="66" spans="1:21">
      <c r="A66" s="5">
        <v>63</v>
      </c>
      <c r="B66" s="5" t="s">
        <v>161</v>
      </c>
      <c r="C66" s="11">
        <v>18</v>
      </c>
      <c r="D66" s="10">
        <v>12.2</v>
      </c>
      <c r="E66" s="20">
        <v>20</v>
      </c>
      <c r="F66" s="21">
        <f t="shared" si="0"/>
        <v>14.92</v>
      </c>
      <c r="G66" s="10">
        <v>12</v>
      </c>
      <c r="H66" s="10">
        <v>18</v>
      </c>
      <c r="I66" s="10">
        <v>12</v>
      </c>
      <c r="J66" s="10"/>
      <c r="K66" s="10"/>
      <c r="L66" s="10"/>
      <c r="M66" s="10"/>
      <c r="N66" s="10"/>
      <c r="O66" s="10"/>
      <c r="P66" s="3">
        <v>1</v>
      </c>
      <c r="Q66" s="3"/>
      <c r="R66" s="3"/>
      <c r="S66" s="3"/>
      <c r="T66" s="3"/>
      <c r="U66" s="3"/>
    </row>
    <row r="67" spans="1:21">
      <c r="A67" s="5">
        <v>64</v>
      </c>
      <c r="B67" s="5" t="s">
        <v>162</v>
      </c>
      <c r="C67" s="11">
        <v>20</v>
      </c>
      <c r="D67" s="10">
        <v>20</v>
      </c>
      <c r="E67" s="20">
        <v>20</v>
      </c>
      <c r="F67" s="21">
        <f t="shared" si="0"/>
        <v>20</v>
      </c>
      <c r="G67" s="10">
        <v>10</v>
      </c>
      <c r="H67" s="10"/>
      <c r="I67" s="10"/>
      <c r="J67" s="10"/>
      <c r="K67" s="10"/>
      <c r="L67" s="10"/>
      <c r="M67" s="10"/>
      <c r="N67" s="10"/>
      <c r="O67" s="10"/>
      <c r="P67" s="3">
        <v>11</v>
      </c>
      <c r="Q67" s="3"/>
      <c r="R67" s="3"/>
      <c r="S67" s="3"/>
      <c r="T67" s="3"/>
      <c r="U67" s="3"/>
    </row>
    <row r="68" spans="1:21">
      <c r="A68" s="5">
        <v>65</v>
      </c>
      <c r="B68" s="5" t="s">
        <v>163</v>
      </c>
      <c r="C68" s="11">
        <v>18</v>
      </c>
      <c r="D68" s="10">
        <v>8.1999999999999993</v>
      </c>
      <c r="E68" s="20">
        <v>20</v>
      </c>
      <c r="F68" s="21">
        <f t="shared" si="0"/>
        <v>12.519999999999998</v>
      </c>
      <c r="G68" s="10">
        <v>20</v>
      </c>
      <c r="H68" s="10">
        <v>18</v>
      </c>
      <c r="I68" s="10">
        <v>14</v>
      </c>
      <c r="J68" s="10"/>
      <c r="K68" s="10"/>
      <c r="L68" s="10"/>
      <c r="M68" s="10"/>
      <c r="N68" s="10"/>
      <c r="O68" s="10"/>
      <c r="P68" s="3">
        <v>1</v>
      </c>
      <c r="Q68" s="3"/>
      <c r="R68" s="3"/>
      <c r="S68" s="3"/>
      <c r="T68" s="3"/>
      <c r="U68" s="3"/>
    </row>
    <row r="69" spans="1:21">
      <c r="A69" s="5">
        <v>66</v>
      </c>
      <c r="B69" s="5" t="s">
        <v>164</v>
      </c>
      <c r="C69" s="11">
        <v>16</v>
      </c>
      <c r="D69" s="10">
        <v>16</v>
      </c>
      <c r="E69" s="20">
        <v>20</v>
      </c>
      <c r="F69" s="21">
        <f t="shared" ref="F69:F71" si="1">+E69*0.2+D69*0.6+C69*0.2</f>
        <v>16.8</v>
      </c>
      <c r="G69" s="10">
        <v>18</v>
      </c>
      <c r="H69" s="10">
        <v>18</v>
      </c>
      <c r="I69" s="10">
        <v>12</v>
      </c>
      <c r="J69" s="10"/>
      <c r="K69" s="10"/>
      <c r="L69" s="10"/>
      <c r="M69" s="10"/>
      <c r="N69" s="10"/>
      <c r="O69" s="10"/>
      <c r="P69" s="3">
        <v>2</v>
      </c>
      <c r="Q69" s="3"/>
      <c r="R69" s="3"/>
      <c r="S69" s="3"/>
      <c r="T69" s="3"/>
      <c r="U69" s="3"/>
    </row>
    <row r="70" spans="1:21">
      <c r="A70" s="5">
        <v>67</v>
      </c>
      <c r="B70" s="5" t="s">
        <v>165</v>
      </c>
      <c r="C70" s="11">
        <v>11</v>
      </c>
      <c r="D70" s="10">
        <v>18</v>
      </c>
      <c r="E70" s="20">
        <v>20</v>
      </c>
      <c r="F70" s="21">
        <f t="shared" si="1"/>
        <v>17</v>
      </c>
      <c r="G70" s="10">
        <v>15</v>
      </c>
      <c r="H70" s="10">
        <v>14</v>
      </c>
      <c r="I70" s="10">
        <v>10</v>
      </c>
      <c r="J70" s="10"/>
      <c r="K70" s="10"/>
      <c r="L70" s="10"/>
      <c r="M70" s="10"/>
      <c r="N70" s="10"/>
      <c r="O70" s="10"/>
      <c r="P70" s="3">
        <v>10</v>
      </c>
      <c r="Q70" s="3"/>
      <c r="R70" s="3"/>
      <c r="S70" s="3"/>
      <c r="T70" s="3"/>
      <c r="U70" s="3"/>
    </row>
    <row r="71" spans="1:21">
      <c r="A71" s="5">
        <v>68</v>
      </c>
      <c r="B71" s="5" t="s">
        <v>166</v>
      </c>
      <c r="C71" s="11">
        <v>16</v>
      </c>
      <c r="D71" s="10">
        <v>16</v>
      </c>
      <c r="E71" s="20">
        <v>20</v>
      </c>
      <c r="F71" s="21">
        <f t="shared" si="1"/>
        <v>16.8</v>
      </c>
      <c r="G71" s="10">
        <v>12</v>
      </c>
      <c r="H71" s="10">
        <v>18</v>
      </c>
      <c r="I71" s="10">
        <v>12</v>
      </c>
      <c r="J71" s="10"/>
      <c r="K71" s="10"/>
      <c r="L71" s="10"/>
      <c r="M71" s="10"/>
      <c r="N71" s="10"/>
      <c r="O71" s="10"/>
      <c r="P71" s="3">
        <v>6</v>
      </c>
      <c r="Q71" s="3"/>
      <c r="R71" s="3"/>
      <c r="S71" s="3"/>
      <c r="T71" s="3"/>
      <c r="U71" s="3"/>
    </row>
    <row r="72" spans="1:21">
      <c r="A72" s="1"/>
      <c r="C72" s="19"/>
      <c r="D72" s="12"/>
      <c r="E72" s="19"/>
      <c r="F72" s="22"/>
      <c r="G72" s="12"/>
      <c r="H72" s="12"/>
      <c r="I72" s="12"/>
      <c r="J72" s="12"/>
      <c r="K72" s="12"/>
      <c r="L72" s="12"/>
      <c r="M72" s="12"/>
      <c r="N72" s="12"/>
      <c r="O72" s="12"/>
    </row>
    <row r="73" spans="1:21">
      <c r="A73" s="1"/>
      <c r="B73" s="14" t="s">
        <v>226</v>
      </c>
      <c r="P73" t="s">
        <v>239</v>
      </c>
    </row>
    <row r="74" spans="1:21" ht="26">
      <c r="A74" s="1">
        <v>1</v>
      </c>
      <c r="B74" s="15" t="s">
        <v>232</v>
      </c>
      <c r="P74">
        <v>4</v>
      </c>
    </row>
    <row r="75" spans="1:21" ht="26">
      <c r="A75" s="1">
        <v>2</v>
      </c>
      <c r="B75" s="15" t="s">
        <v>233</v>
      </c>
      <c r="P75">
        <v>7</v>
      </c>
    </row>
    <row r="76" spans="1:21" ht="26">
      <c r="A76" s="1">
        <v>3</v>
      </c>
      <c r="B76" s="15" t="s">
        <v>234</v>
      </c>
      <c r="P76">
        <v>9</v>
      </c>
    </row>
    <row r="77" spans="1:21" ht="26">
      <c r="A77" s="1">
        <v>4</v>
      </c>
      <c r="B77" s="15" t="s">
        <v>235</v>
      </c>
      <c r="P77">
        <v>6</v>
      </c>
    </row>
    <row r="78" spans="1:21" ht="26">
      <c r="A78" s="1">
        <v>5</v>
      </c>
      <c r="B78" s="15" t="s">
        <v>236</v>
      </c>
      <c r="P78">
        <v>11</v>
      </c>
    </row>
    <row r="79" spans="1:21" ht="26">
      <c r="A79" s="1">
        <v>6</v>
      </c>
      <c r="B79" s="15" t="s">
        <v>237</v>
      </c>
      <c r="P79">
        <v>10</v>
      </c>
    </row>
    <row r="80" spans="1:21">
      <c r="A80" s="1"/>
      <c r="B80" s="15"/>
    </row>
    <row r="81" spans="1:16" ht="26">
      <c r="A81" s="1">
        <v>7</v>
      </c>
      <c r="B81" s="15" t="s">
        <v>227</v>
      </c>
      <c r="P81">
        <v>2</v>
      </c>
    </row>
    <row r="82" spans="1:16" ht="26">
      <c r="A82" s="1">
        <v>8</v>
      </c>
      <c r="B82" s="15" t="s">
        <v>228</v>
      </c>
      <c r="P82">
        <v>8</v>
      </c>
    </row>
    <row r="83" spans="1:16" ht="26">
      <c r="A83" s="1">
        <v>9</v>
      </c>
      <c r="B83" s="15" t="s">
        <v>229</v>
      </c>
      <c r="P83">
        <v>5</v>
      </c>
    </row>
    <row r="84" spans="1:16" ht="26">
      <c r="A84" s="1">
        <v>10</v>
      </c>
      <c r="B84" s="15" t="s">
        <v>230</v>
      </c>
      <c r="P84">
        <v>3</v>
      </c>
    </row>
    <row r="85" spans="1:16" ht="26">
      <c r="A85" s="1">
        <v>11</v>
      </c>
      <c r="B85" s="15" t="s">
        <v>231</v>
      </c>
      <c r="P85">
        <v>1</v>
      </c>
    </row>
    <row r="86" spans="1:16">
      <c r="A86" s="1"/>
    </row>
    <row r="87" spans="1:16">
      <c r="A87" s="1"/>
    </row>
    <row r="88" spans="1:16">
      <c r="A88" s="1"/>
    </row>
    <row r="89" spans="1:16">
      <c r="A89" s="1"/>
    </row>
    <row r="90" spans="1:16">
      <c r="A90" s="1"/>
    </row>
    <row r="91" spans="1:16">
      <c r="A91" s="1"/>
    </row>
    <row r="92" spans="1:16">
      <c r="A92" s="1"/>
    </row>
    <row r="93" spans="1:16">
      <c r="A93" s="1"/>
    </row>
    <row r="94" spans="1:16">
      <c r="A94" s="1"/>
    </row>
    <row r="95" spans="1:16">
      <c r="A95" s="1"/>
    </row>
    <row r="96" spans="1:16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U34"/>
  <sheetViews>
    <sheetView zoomScale="120" zoomScaleNormal="120" workbookViewId="0">
      <selection activeCell="S20" sqref="S20"/>
    </sheetView>
  </sheetViews>
  <sheetFormatPr baseColWidth="10" defaultRowHeight="16"/>
  <cols>
    <col min="2" max="2" width="48.83203125" bestFit="1" customWidth="1"/>
    <col min="3" max="10" width="6" customWidth="1"/>
    <col min="11" max="12" width="6" style="33" customWidth="1"/>
    <col min="13" max="19" width="6" customWidth="1"/>
    <col min="21" max="21" width="4.6640625" bestFit="1" customWidth="1"/>
  </cols>
  <sheetData>
    <row r="2" spans="1:21">
      <c r="A2" s="3"/>
      <c r="B2" s="3"/>
      <c r="C2" s="3">
        <f>2*5</f>
        <v>10</v>
      </c>
      <c r="D2" s="3"/>
      <c r="E2" s="3">
        <v>15</v>
      </c>
      <c r="F2" s="3">
        <v>15</v>
      </c>
      <c r="G2" s="3"/>
      <c r="H2" s="3"/>
      <c r="I2" s="3">
        <v>45</v>
      </c>
      <c r="J2" s="3">
        <v>15</v>
      </c>
      <c r="K2" s="31"/>
      <c r="L2" s="31"/>
      <c r="M2" s="3"/>
      <c r="N2" s="3"/>
      <c r="O2" s="3"/>
      <c r="P2" s="3"/>
      <c r="Q2" s="3"/>
      <c r="R2" s="3"/>
      <c r="S2" s="3"/>
    </row>
    <row r="3" spans="1:21" s="18" customFormat="1">
      <c r="A3" s="4"/>
      <c r="B3" s="4" t="s">
        <v>65</v>
      </c>
      <c r="C3" s="26" t="s">
        <v>180</v>
      </c>
      <c r="D3" s="4"/>
      <c r="E3" s="4" t="s">
        <v>249</v>
      </c>
      <c r="F3" s="4" t="s">
        <v>251</v>
      </c>
      <c r="G3" s="4" t="s">
        <v>259</v>
      </c>
      <c r="H3" s="4" t="s">
        <v>260</v>
      </c>
      <c r="I3" s="4" t="s">
        <v>246</v>
      </c>
      <c r="J3" s="4" t="s">
        <v>247</v>
      </c>
      <c r="K3" s="32" t="s">
        <v>248</v>
      </c>
      <c r="L3" s="32" t="s">
        <v>248</v>
      </c>
      <c r="M3" s="4" t="s">
        <v>262</v>
      </c>
      <c r="N3" s="4"/>
      <c r="O3" s="4"/>
      <c r="P3" s="4"/>
      <c r="Q3" s="4"/>
      <c r="R3" s="4"/>
      <c r="S3" s="4" t="s">
        <v>263</v>
      </c>
      <c r="U3" s="18" t="s">
        <v>279</v>
      </c>
    </row>
    <row r="4" spans="1:21">
      <c r="A4" s="5">
        <v>1</v>
      </c>
      <c r="B4" s="5" t="s">
        <v>100</v>
      </c>
      <c r="C4" s="10">
        <v>2</v>
      </c>
      <c r="D4" s="10"/>
      <c r="E4" s="10">
        <v>12</v>
      </c>
      <c r="F4" s="10">
        <v>12</v>
      </c>
      <c r="G4" s="10"/>
      <c r="H4" s="10"/>
      <c r="I4" s="10">
        <v>16</v>
      </c>
      <c r="J4" s="20">
        <v>20</v>
      </c>
      <c r="K4" s="31">
        <f>+J4*0.15+I4*0.45+F4*0.15+E4*0.15+C4*5*0.1+D4</f>
        <v>14.8</v>
      </c>
      <c r="L4" s="31">
        <f>+C4*10*0.1+J4*0.15+I4*0.45+(AVERAGE(E4:H4))*0.3+D4</f>
        <v>15.799999999999999</v>
      </c>
      <c r="M4" s="10">
        <v>2</v>
      </c>
      <c r="N4" s="10"/>
      <c r="O4" s="10"/>
      <c r="P4" s="10"/>
      <c r="Q4" s="10"/>
      <c r="R4" s="10"/>
      <c r="S4" s="10" t="s">
        <v>266</v>
      </c>
      <c r="T4" t="s">
        <v>271</v>
      </c>
    </row>
    <row r="5" spans="1:21">
      <c r="A5" s="5">
        <v>2</v>
      </c>
      <c r="B5" s="5" t="s">
        <v>103</v>
      </c>
      <c r="C5" s="10">
        <v>2</v>
      </c>
      <c r="D5" s="11"/>
      <c r="E5" s="11">
        <v>14</v>
      </c>
      <c r="F5" s="11">
        <v>16</v>
      </c>
      <c r="G5" s="11"/>
      <c r="H5" s="11"/>
      <c r="I5" s="10">
        <v>15</v>
      </c>
      <c r="J5" s="20">
        <v>20</v>
      </c>
      <c r="K5" s="31">
        <f t="shared" ref="K5:K34" si="0">+J5*0.15+I5*0.45+F5*0.15+E5*0.15+C5*5*0.1+D5</f>
        <v>15.25</v>
      </c>
      <c r="L5" s="31">
        <f t="shared" ref="L5:L34" si="1">+C5*10*0.1+J5*0.15+I5*0.45+(AVERAGE(E5:H5))*0.3+D5</f>
        <v>16.25</v>
      </c>
      <c r="M5" s="10"/>
      <c r="N5" s="10"/>
      <c r="O5" s="10"/>
      <c r="P5" s="10"/>
      <c r="Q5" s="10"/>
      <c r="R5" s="10"/>
      <c r="S5" s="10" t="s">
        <v>265</v>
      </c>
      <c r="T5" t="s">
        <v>268</v>
      </c>
      <c r="U5" s="34">
        <v>0.7</v>
      </c>
    </row>
    <row r="6" spans="1:21">
      <c r="A6" s="5">
        <v>3</v>
      </c>
      <c r="B6" s="5" t="s">
        <v>104</v>
      </c>
      <c r="C6" s="10">
        <v>2</v>
      </c>
      <c r="D6" s="11"/>
      <c r="E6" s="11">
        <v>14</v>
      </c>
      <c r="F6" s="11">
        <v>15</v>
      </c>
      <c r="G6" s="11"/>
      <c r="H6" s="11"/>
      <c r="I6" s="10">
        <v>12</v>
      </c>
      <c r="J6" s="20">
        <v>20</v>
      </c>
      <c r="K6" s="31">
        <f t="shared" si="0"/>
        <v>13.75</v>
      </c>
      <c r="L6" s="31">
        <f t="shared" si="1"/>
        <v>14.75</v>
      </c>
      <c r="M6" s="10">
        <v>2</v>
      </c>
      <c r="N6" s="10"/>
      <c r="O6" s="10"/>
      <c r="P6" s="10"/>
      <c r="Q6" s="10"/>
      <c r="R6" s="10"/>
      <c r="S6" s="10" t="s">
        <v>264</v>
      </c>
      <c r="T6" t="s">
        <v>270</v>
      </c>
      <c r="U6" s="34">
        <v>0.99</v>
      </c>
    </row>
    <row r="7" spans="1:21">
      <c r="A7" s="5">
        <v>4</v>
      </c>
      <c r="B7" s="5" t="s">
        <v>105</v>
      </c>
      <c r="C7" s="10">
        <v>2</v>
      </c>
      <c r="D7" s="11"/>
      <c r="E7" s="11">
        <v>0</v>
      </c>
      <c r="F7" s="11">
        <v>18</v>
      </c>
      <c r="G7" s="11"/>
      <c r="H7" s="11"/>
      <c r="I7" s="10">
        <v>10</v>
      </c>
      <c r="J7" s="20">
        <v>16</v>
      </c>
      <c r="K7" s="31">
        <f t="shared" si="0"/>
        <v>10.6</v>
      </c>
      <c r="L7" s="31">
        <f t="shared" si="1"/>
        <v>11.6</v>
      </c>
      <c r="M7" s="10"/>
      <c r="N7" s="10"/>
      <c r="O7" s="10"/>
      <c r="P7" s="10"/>
      <c r="Q7" s="10"/>
      <c r="R7" s="10"/>
      <c r="S7" s="10" t="s">
        <v>265</v>
      </c>
      <c r="T7" t="s">
        <v>272</v>
      </c>
    </row>
    <row r="8" spans="1:21">
      <c r="A8" s="5">
        <v>5</v>
      </c>
      <c r="B8" s="5" t="s">
        <v>107</v>
      </c>
      <c r="C8" s="10">
        <v>2</v>
      </c>
      <c r="D8" s="11"/>
      <c r="E8" s="11">
        <v>13</v>
      </c>
      <c r="F8" s="11">
        <v>20</v>
      </c>
      <c r="G8" s="11"/>
      <c r="H8" s="11"/>
      <c r="I8" s="10">
        <v>10</v>
      </c>
      <c r="J8" s="20">
        <v>20</v>
      </c>
      <c r="K8" s="31">
        <f t="shared" si="0"/>
        <v>13.45</v>
      </c>
      <c r="L8" s="31">
        <f t="shared" si="1"/>
        <v>14.45</v>
      </c>
      <c r="M8" s="10"/>
      <c r="N8" s="10"/>
      <c r="O8" s="10"/>
      <c r="P8" s="10"/>
      <c r="Q8" s="10"/>
      <c r="R8" s="10"/>
      <c r="S8" s="10" t="s">
        <v>265</v>
      </c>
    </row>
    <row r="9" spans="1:21">
      <c r="A9" s="5">
        <v>6</v>
      </c>
      <c r="B9" s="5" t="s">
        <v>108</v>
      </c>
      <c r="C9" s="10">
        <v>2</v>
      </c>
      <c r="D9" s="11">
        <v>1</v>
      </c>
      <c r="E9" s="11">
        <v>7</v>
      </c>
      <c r="F9" s="11">
        <v>17</v>
      </c>
      <c r="G9" s="11"/>
      <c r="H9" s="11"/>
      <c r="I9" s="10">
        <v>11</v>
      </c>
      <c r="J9" s="20">
        <v>16</v>
      </c>
      <c r="K9" s="31">
        <f t="shared" si="0"/>
        <v>12.95</v>
      </c>
      <c r="L9" s="31">
        <f t="shared" si="1"/>
        <v>13.950000000000001</v>
      </c>
      <c r="M9" s="10">
        <v>2</v>
      </c>
      <c r="N9" s="10"/>
      <c r="O9" s="10"/>
      <c r="P9" s="10"/>
      <c r="Q9" s="10"/>
      <c r="R9" s="10"/>
      <c r="S9" s="10" t="s">
        <v>264</v>
      </c>
    </row>
    <row r="10" spans="1:21">
      <c r="A10" s="5">
        <v>7</v>
      </c>
      <c r="B10" s="5" t="s">
        <v>111</v>
      </c>
      <c r="C10" s="10">
        <v>2</v>
      </c>
      <c r="D10" s="11"/>
      <c r="E10" s="11">
        <v>0</v>
      </c>
      <c r="F10" s="11">
        <v>12</v>
      </c>
      <c r="G10" s="11"/>
      <c r="H10" s="11">
        <v>0</v>
      </c>
      <c r="I10" s="10">
        <v>11</v>
      </c>
      <c r="J10" s="20">
        <v>16</v>
      </c>
      <c r="K10" s="31">
        <f t="shared" si="0"/>
        <v>10.149999999999999</v>
      </c>
      <c r="L10" s="31">
        <f t="shared" si="1"/>
        <v>10.55</v>
      </c>
      <c r="M10" s="10"/>
      <c r="N10" s="10"/>
      <c r="O10" s="10"/>
      <c r="P10" s="10"/>
      <c r="Q10" s="10"/>
      <c r="R10" s="10"/>
      <c r="S10" s="10" t="s">
        <v>267</v>
      </c>
      <c r="T10" t="s">
        <v>269</v>
      </c>
      <c r="U10" s="34">
        <v>0.99</v>
      </c>
    </row>
    <row r="11" spans="1:21">
      <c r="A11" s="5">
        <v>8</v>
      </c>
      <c r="B11" s="5" t="s">
        <v>115</v>
      </c>
      <c r="C11" s="10">
        <v>2</v>
      </c>
      <c r="D11" s="11"/>
      <c r="E11" s="11">
        <v>0</v>
      </c>
      <c r="F11" s="11">
        <v>0</v>
      </c>
      <c r="G11" s="11"/>
      <c r="H11" s="11"/>
      <c r="I11" s="10"/>
      <c r="K11" s="31">
        <f t="shared" si="0"/>
        <v>1</v>
      </c>
      <c r="L11" s="31">
        <f t="shared" si="1"/>
        <v>2</v>
      </c>
      <c r="M11" s="10"/>
      <c r="N11" s="10"/>
      <c r="O11" s="10"/>
      <c r="P11" s="10"/>
      <c r="Q11" s="10"/>
      <c r="R11" s="10"/>
      <c r="S11" s="10"/>
    </row>
    <row r="12" spans="1:21">
      <c r="A12" s="5">
        <v>9</v>
      </c>
      <c r="B12" s="5" t="s">
        <v>116</v>
      </c>
      <c r="C12" s="10">
        <v>2</v>
      </c>
      <c r="D12" s="11">
        <v>1</v>
      </c>
      <c r="E12" s="11">
        <v>10</v>
      </c>
      <c r="F12" s="11">
        <v>15</v>
      </c>
      <c r="G12" s="11"/>
      <c r="H12" s="11"/>
      <c r="I12" s="10">
        <v>9</v>
      </c>
      <c r="J12" s="20">
        <v>20</v>
      </c>
      <c r="K12" s="31">
        <f t="shared" si="0"/>
        <v>12.8</v>
      </c>
      <c r="L12" s="31">
        <f t="shared" si="1"/>
        <v>13.8</v>
      </c>
      <c r="M12" s="10">
        <v>3</v>
      </c>
      <c r="N12" s="10"/>
      <c r="O12" s="10"/>
      <c r="P12" s="10"/>
      <c r="Q12" s="10"/>
      <c r="R12" s="10"/>
      <c r="S12" s="10" t="s">
        <v>264</v>
      </c>
    </row>
    <row r="13" spans="1:21">
      <c r="A13" s="5">
        <v>10</v>
      </c>
      <c r="B13" s="5" t="s">
        <v>118</v>
      </c>
      <c r="C13" s="10">
        <v>2</v>
      </c>
      <c r="D13" s="11"/>
      <c r="E13" s="11">
        <v>0</v>
      </c>
      <c r="F13" s="11">
        <v>0</v>
      </c>
      <c r="G13" s="11"/>
      <c r="H13" s="11"/>
      <c r="I13" s="10">
        <v>15</v>
      </c>
      <c r="J13" s="20">
        <v>16</v>
      </c>
      <c r="K13" s="31">
        <f t="shared" si="0"/>
        <v>10.15</v>
      </c>
      <c r="L13" s="31">
        <f t="shared" si="1"/>
        <v>11.15</v>
      </c>
      <c r="M13" s="10"/>
      <c r="N13" s="10"/>
      <c r="O13" s="10"/>
      <c r="P13" s="10"/>
      <c r="Q13" s="10"/>
      <c r="R13" s="10"/>
      <c r="S13" s="10" t="s">
        <v>266</v>
      </c>
      <c r="T13" t="s">
        <v>270</v>
      </c>
      <c r="U13" s="34">
        <v>0.7</v>
      </c>
    </row>
    <row r="14" spans="1:21">
      <c r="A14" s="5">
        <v>11</v>
      </c>
      <c r="B14" s="5" t="s">
        <v>119</v>
      </c>
      <c r="C14" s="10">
        <v>2</v>
      </c>
      <c r="D14" s="11"/>
      <c r="E14" s="11">
        <v>7</v>
      </c>
      <c r="F14" s="11">
        <v>17</v>
      </c>
      <c r="G14" s="11"/>
      <c r="H14" s="11"/>
      <c r="I14" s="10">
        <v>14</v>
      </c>
      <c r="J14" s="20">
        <v>20</v>
      </c>
      <c r="K14" s="31">
        <f t="shared" si="0"/>
        <v>13.900000000000002</v>
      </c>
      <c r="L14" s="31">
        <f t="shared" si="1"/>
        <v>14.9</v>
      </c>
      <c r="M14" s="10"/>
      <c r="N14" s="10"/>
      <c r="O14" s="10"/>
      <c r="P14" s="10"/>
      <c r="Q14" s="10"/>
      <c r="R14" s="10"/>
      <c r="S14" s="10" t="s">
        <v>267</v>
      </c>
    </row>
    <row r="15" spans="1:21">
      <c r="A15" s="5">
        <v>12</v>
      </c>
      <c r="B15" s="5" t="s">
        <v>122</v>
      </c>
      <c r="C15" s="10"/>
      <c r="D15" s="11"/>
      <c r="E15" s="11">
        <v>0</v>
      </c>
      <c r="F15" s="11">
        <v>0</v>
      </c>
      <c r="G15" s="11">
        <v>0</v>
      </c>
      <c r="H15" s="11">
        <v>0</v>
      </c>
      <c r="I15" s="10">
        <v>0</v>
      </c>
      <c r="J15" s="20">
        <v>16</v>
      </c>
      <c r="K15" s="31">
        <f t="shared" si="0"/>
        <v>2.4</v>
      </c>
      <c r="L15" s="31">
        <f t="shared" si="1"/>
        <v>2.4</v>
      </c>
      <c r="M15" s="10"/>
      <c r="N15" s="10"/>
      <c r="O15" s="10"/>
      <c r="P15" s="10"/>
      <c r="Q15" s="10"/>
      <c r="R15" s="10"/>
      <c r="S15" s="10"/>
    </row>
    <row r="16" spans="1:21">
      <c r="A16" s="5">
        <v>13</v>
      </c>
      <c r="B16" s="5" t="s">
        <v>123</v>
      </c>
      <c r="C16" s="10">
        <v>2</v>
      </c>
      <c r="D16" s="11"/>
      <c r="E16" s="11">
        <v>0</v>
      </c>
      <c r="F16" s="11">
        <v>14</v>
      </c>
      <c r="G16" s="11"/>
      <c r="H16" s="11"/>
      <c r="I16" s="10">
        <v>17</v>
      </c>
      <c r="J16" s="20">
        <v>16</v>
      </c>
      <c r="K16" s="31">
        <f t="shared" si="0"/>
        <v>13.15</v>
      </c>
      <c r="L16" s="31">
        <f t="shared" si="1"/>
        <v>14.15</v>
      </c>
      <c r="M16" s="10"/>
      <c r="N16" s="10"/>
      <c r="O16" s="10"/>
      <c r="P16" s="10"/>
      <c r="Q16" s="10"/>
      <c r="R16" s="10"/>
      <c r="S16" s="10" t="s">
        <v>265</v>
      </c>
    </row>
    <row r="17" spans="1:19">
      <c r="A17" s="5">
        <v>14</v>
      </c>
      <c r="B17" s="5" t="s">
        <v>125</v>
      </c>
      <c r="C17" s="10"/>
      <c r="D17" s="11"/>
      <c r="E17" s="11">
        <v>5</v>
      </c>
      <c r="F17" s="11">
        <v>11</v>
      </c>
      <c r="G17" s="11"/>
      <c r="H17" s="11"/>
      <c r="I17" s="10">
        <v>9</v>
      </c>
      <c r="J17" s="20">
        <v>20</v>
      </c>
      <c r="K17" s="31">
        <f t="shared" si="0"/>
        <v>9.4499999999999993</v>
      </c>
      <c r="L17" s="31">
        <f t="shared" si="1"/>
        <v>9.4499999999999993</v>
      </c>
      <c r="M17" s="10"/>
      <c r="N17" s="10"/>
      <c r="O17" s="10"/>
      <c r="P17" s="10"/>
      <c r="Q17" s="10"/>
      <c r="R17" s="10"/>
      <c r="S17" s="10" t="s">
        <v>266</v>
      </c>
    </row>
    <row r="18" spans="1:19">
      <c r="A18" s="5">
        <v>15</v>
      </c>
      <c r="B18" s="5" t="s">
        <v>128</v>
      </c>
      <c r="C18" s="10"/>
      <c r="D18" s="11"/>
      <c r="E18" s="11">
        <v>0</v>
      </c>
      <c r="F18" s="11">
        <v>14</v>
      </c>
      <c r="G18" s="11">
        <v>0</v>
      </c>
      <c r="H18" s="11"/>
      <c r="I18" s="10">
        <v>7</v>
      </c>
      <c r="J18" s="20">
        <v>16</v>
      </c>
      <c r="K18" s="31">
        <f t="shared" si="0"/>
        <v>7.65</v>
      </c>
      <c r="L18" s="31">
        <f t="shared" si="1"/>
        <v>6.95</v>
      </c>
      <c r="M18" s="10"/>
      <c r="N18" s="10"/>
      <c r="O18" s="10"/>
      <c r="P18" s="10"/>
      <c r="Q18" s="10"/>
      <c r="R18" s="10"/>
      <c r="S18" s="10" t="s">
        <v>267</v>
      </c>
    </row>
    <row r="19" spans="1:19">
      <c r="A19" s="5">
        <v>16</v>
      </c>
      <c r="B19" s="5" t="s">
        <v>129</v>
      </c>
      <c r="C19" s="10">
        <v>2</v>
      </c>
      <c r="D19" s="11"/>
      <c r="E19" s="11">
        <v>5</v>
      </c>
      <c r="F19" s="11">
        <v>11</v>
      </c>
      <c r="G19" s="11">
        <v>0</v>
      </c>
      <c r="H19" s="11">
        <v>0</v>
      </c>
      <c r="I19" s="10">
        <v>12</v>
      </c>
      <c r="J19" s="20">
        <v>20</v>
      </c>
      <c r="K19" s="31">
        <f t="shared" si="0"/>
        <v>11.8</v>
      </c>
      <c r="L19" s="31">
        <f t="shared" si="1"/>
        <v>11.6</v>
      </c>
      <c r="M19" s="10"/>
      <c r="N19" s="10"/>
      <c r="O19" s="10"/>
      <c r="P19" s="10"/>
      <c r="Q19" s="10"/>
      <c r="R19" s="10"/>
      <c r="S19" s="10" t="s">
        <v>265</v>
      </c>
    </row>
    <row r="20" spans="1:19">
      <c r="A20" s="5">
        <v>17</v>
      </c>
      <c r="B20" s="5" t="s">
        <v>136</v>
      </c>
      <c r="C20" s="10">
        <v>2</v>
      </c>
      <c r="D20" s="11"/>
      <c r="E20" s="11">
        <v>13</v>
      </c>
      <c r="F20" s="11">
        <v>12</v>
      </c>
      <c r="G20" s="11"/>
      <c r="H20" s="11"/>
      <c r="I20" s="10">
        <v>10</v>
      </c>
      <c r="J20" s="20">
        <v>18</v>
      </c>
      <c r="K20" s="31">
        <f t="shared" si="0"/>
        <v>11.95</v>
      </c>
      <c r="L20" s="31">
        <f t="shared" si="1"/>
        <v>12.95</v>
      </c>
      <c r="M20" s="10"/>
      <c r="N20" s="10"/>
      <c r="O20" s="10"/>
      <c r="P20" s="10"/>
      <c r="Q20" s="10"/>
      <c r="R20" s="10"/>
      <c r="S20" s="10" t="s">
        <v>267</v>
      </c>
    </row>
    <row r="21" spans="1:19">
      <c r="A21" s="5">
        <v>18</v>
      </c>
      <c r="B21" s="5" t="s">
        <v>139</v>
      </c>
      <c r="C21" s="10">
        <v>2</v>
      </c>
      <c r="D21" s="11"/>
      <c r="E21" s="11">
        <v>8</v>
      </c>
      <c r="F21" s="11">
        <v>17</v>
      </c>
      <c r="G21" s="11"/>
      <c r="H21" s="11">
        <v>0</v>
      </c>
      <c r="I21" s="10">
        <v>13</v>
      </c>
      <c r="J21" s="20">
        <v>20</v>
      </c>
      <c r="K21" s="31">
        <f t="shared" si="0"/>
        <v>13.600000000000001</v>
      </c>
      <c r="L21" s="31">
        <f t="shared" si="1"/>
        <v>13.350000000000001</v>
      </c>
      <c r="M21" s="10"/>
      <c r="N21" s="10"/>
      <c r="O21" s="10"/>
      <c r="P21" s="10"/>
      <c r="Q21" s="10"/>
      <c r="R21" s="10"/>
      <c r="S21" s="10" t="s">
        <v>267</v>
      </c>
    </row>
    <row r="22" spans="1:19">
      <c r="A22" s="5">
        <v>19</v>
      </c>
      <c r="B22" s="5" t="s">
        <v>140</v>
      </c>
      <c r="C22" s="10">
        <v>2</v>
      </c>
      <c r="D22" s="11"/>
      <c r="E22" s="11">
        <v>0</v>
      </c>
      <c r="F22" s="11">
        <v>17</v>
      </c>
      <c r="G22" s="11"/>
      <c r="H22" s="11"/>
      <c r="I22" s="10">
        <v>11</v>
      </c>
      <c r="J22" s="20">
        <v>15</v>
      </c>
      <c r="K22" s="31">
        <f t="shared" si="0"/>
        <v>10.75</v>
      </c>
      <c r="L22" s="31">
        <f t="shared" si="1"/>
        <v>11.75</v>
      </c>
      <c r="M22" s="10"/>
      <c r="N22" s="10"/>
      <c r="O22" s="10"/>
      <c r="P22" s="10"/>
      <c r="Q22" s="10"/>
      <c r="R22" s="10"/>
      <c r="S22" s="10" t="s">
        <v>267</v>
      </c>
    </row>
    <row r="23" spans="1:19">
      <c r="A23" s="5">
        <v>20</v>
      </c>
      <c r="B23" s="5" t="s">
        <v>145</v>
      </c>
      <c r="C23" s="10">
        <v>2</v>
      </c>
      <c r="D23" s="11"/>
      <c r="E23" s="11">
        <v>0</v>
      </c>
      <c r="F23" s="11">
        <v>10</v>
      </c>
      <c r="G23" s="11"/>
      <c r="H23" s="11">
        <v>0</v>
      </c>
      <c r="I23" s="10">
        <v>9</v>
      </c>
      <c r="J23" s="20">
        <v>15</v>
      </c>
      <c r="K23" s="31">
        <f t="shared" si="0"/>
        <v>8.8000000000000007</v>
      </c>
      <c r="L23" s="31">
        <f t="shared" si="1"/>
        <v>9.3000000000000007</v>
      </c>
      <c r="M23" s="10"/>
      <c r="N23" s="10"/>
      <c r="O23" s="10"/>
      <c r="P23" s="10"/>
      <c r="Q23" s="10"/>
      <c r="R23" s="10"/>
      <c r="S23" s="10" t="s">
        <v>267</v>
      </c>
    </row>
    <row r="24" spans="1:19">
      <c r="A24" s="5">
        <v>21</v>
      </c>
      <c r="B24" s="5" t="s">
        <v>146</v>
      </c>
      <c r="C24" s="10">
        <v>2</v>
      </c>
      <c r="D24" s="11">
        <v>1</v>
      </c>
      <c r="E24" s="11">
        <v>19</v>
      </c>
      <c r="F24" s="11">
        <v>0</v>
      </c>
      <c r="G24" s="11"/>
      <c r="H24" s="11"/>
      <c r="I24" s="10">
        <v>7</v>
      </c>
      <c r="J24" s="20">
        <v>16</v>
      </c>
      <c r="K24" s="31">
        <f t="shared" si="0"/>
        <v>10.4</v>
      </c>
      <c r="L24" s="31">
        <f t="shared" si="1"/>
        <v>11.4</v>
      </c>
      <c r="M24" s="10">
        <v>2</v>
      </c>
      <c r="N24" s="10"/>
      <c r="O24" s="10"/>
      <c r="P24" s="10"/>
      <c r="Q24" s="10"/>
      <c r="R24" s="10"/>
      <c r="S24" s="10" t="s">
        <v>265</v>
      </c>
    </row>
    <row r="25" spans="1:19">
      <c r="A25" s="5">
        <v>22</v>
      </c>
      <c r="B25" s="5" t="s">
        <v>149</v>
      </c>
      <c r="C25" s="10">
        <v>2</v>
      </c>
      <c r="D25" s="11"/>
      <c r="E25" s="11">
        <v>10</v>
      </c>
      <c r="F25" s="11">
        <v>17</v>
      </c>
      <c r="G25" s="11"/>
      <c r="H25" s="11"/>
      <c r="I25" s="10">
        <v>8</v>
      </c>
      <c r="J25" s="20">
        <v>20</v>
      </c>
      <c r="K25" s="31">
        <f t="shared" si="0"/>
        <v>11.649999999999999</v>
      </c>
      <c r="L25" s="31">
        <f t="shared" si="1"/>
        <v>12.649999999999999</v>
      </c>
      <c r="M25" s="10"/>
      <c r="N25" s="10"/>
      <c r="O25" s="10"/>
      <c r="P25" s="10"/>
      <c r="Q25" s="10"/>
      <c r="R25" s="10"/>
      <c r="S25" s="10" t="s">
        <v>266</v>
      </c>
    </row>
    <row r="26" spans="1:19">
      <c r="A26" s="5">
        <v>23</v>
      </c>
      <c r="B26" s="5" t="s">
        <v>151</v>
      </c>
      <c r="C26" s="10">
        <v>2</v>
      </c>
      <c r="D26" s="11"/>
      <c r="E26" s="11">
        <v>14</v>
      </c>
      <c r="F26" s="11">
        <v>0</v>
      </c>
      <c r="G26" s="11">
        <v>0</v>
      </c>
      <c r="H26" s="11">
        <v>0</v>
      </c>
      <c r="I26" s="10">
        <v>12</v>
      </c>
      <c r="J26" s="20">
        <v>14</v>
      </c>
      <c r="K26" s="31">
        <f t="shared" si="0"/>
        <v>10.6</v>
      </c>
      <c r="L26" s="31">
        <f t="shared" si="1"/>
        <v>10.55</v>
      </c>
      <c r="M26" s="10"/>
      <c r="N26" s="10"/>
      <c r="O26" s="10"/>
      <c r="P26" s="10"/>
      <c r="Q26" s="10"/>
      <c r="R26" s="10"/>
      <c r="S26" s="10" t="s">
        <v>266</v>
      </c>
    </row>
    <row r="27" spans="1:19">
      <c r="A27" s="5">
        <v>24</v>
      </c>
      <c r="B27" s="5" t="s">
        <v>152</v>
      </c>
      <c r="C27" s="10">
        <v>2</v>
      </c>
      <c r="D27" s="11"/>
      <c r="E27" s="11">
        <v>19</v>
      </c>
      <c r="F27" s="11">
        <v>16</v>
      </c>
      <c r="G27" s="11"/>
      <c r="H27" s="11"/>
      <c r="I27" s="10">
        <v>15</v>
      </c>
      <c r="J27" s="20">
        <v>20</v>
      </c>
      <c r="K27" s="31">
        <f t="shared" si="0"/>
        <v>16</v>
      </c>
      <c r="L27" s="31">
        <f t="shared" si="1"/>
        <v>17</v>
      </c>
      <c r="M27" s="10"/>
      <c r="N27" s="10"/>
      <c r="O27" s="10"/>
      <c r="P27" s="10"/>
      <c r="Q27" s="10"/>
      <c r="R27" s="10"/>
      <c r="S27" s="10" t="s">
        <v>265</v>
      </c>
    </row>
    <row r="28" spans="1:19">
      <c r="A28" s="5">
        <v>25</v>
      </c>
      <c r="B28" s="5" t="s">
        <v>153</v>
      </c>
      <c r="C28" s="10">
        <v>2</v>
      </c>
      <c r="D28" s="11"/>
      <c r="E28" s="11">
        <v>6</v>
      </c>
      <c r="F28" s="11">
        <v>16</v>
      </c>
      <c r="G28" s="11"/>
      <c r="H28" s="11"/>
      <c r="I28" s="10">
        <v>15</v>
      </c>
      <c r="J28" s="20">
        <v>20</v>
      </c>
      <c r="K28" s="31">
        <f t="shared" si="0"/>
        <v>14.05</v>
      </c>
      <c r="L28" s="31">
        <f t="shared" si="1"/>
        <v>15.05</v>
      </c>
      <c r="M28" s="10"/>
      <c r="N28" s="10"/>
      <c r="O28" s="10"/>
      <c r="P28" s="10"/>
      <c r="Q28" s="10"/>
      <c r="R28" s="10"/>
      <c r="S28" s="10" t="s">
        <v>266</v>
      </c>
    </row>
    <row r="29" spans="1:19">
      <c r="A29" s="5">
        <v>26</v>
      </c>
      <c r="B29" s="5" t="s">
        <v>155</v>
      </c>
      <c r="C29" s="10"/>
      <c r="D29" s="11"/>
      <c r="E29" s="11">
        <v>7</v>
      </c>
      <c r="F29" s="11">
        <v>17</v>
      </c>
      <c r="G29" s="11"/>
      <c r="H29" s="11"/>
      <c r="I29" s="10">
        <v>0</v>
      </c>
      <c r="J29" s="20">
        <v>20</v>
      </c>
      <c r="K29" s="31">
        <f t="shared" si="0"/>
        <v>6.6</v>
      </c>
      <c r="L29" s="31">
        <f t="shared" si="1"/>
        <v>6.6</v>
      </c>
      <c r="M29" s="10"/>
      <c r="N29" s="10"/>
      <c r="O29" s="10"/>
      <c r="P29" s="10"/>
      <c r="Q29" s="10"/>
      <c r="R29" s="10"/>
      <c r="S29" s="10" t="s">
        <v>264</v>
      </c>
    </row>
    <row r="30" spans="1:19">
      <c r="A30" s="5">
        <v>27</v>
      </c>
      <c r="B30" s="5" t="s">
        <v>156</v>
      </c>
      <c r="C30" s="10">
        <v>2</v>
      </c>
      <c r="D30" s="11"/>
      <c r="E30" s="11">
        <v>14</v>
      </c>
      <c r="F30" s="11">
        <v>17</v>
      </c>
      <c r="G30" s="11"/>
      <c r="H30" s="11"/>
      <c r="I30" s="10">
        <v>18</v>
      </c>
      <c r="J30" s="20">
        <v>20</v>
      </c>
      <c r="K30" s="31">
        <f t="shared" si="0"/>
        <v>16.75</v>
      </c>
      <c r="L30" s="31">
        <f t="shared" si="1"/>
        <v>17.75</v>
      </c>
      <c r="M30" s="10"/>
      <c r="N30" s="10"/>
      <c r="O30" s="10"/>
      <c r="P30" s="10"/>
      <c r="Q30" s="10"/>
      <c r="R30" s="10"/>
      <c r="S30" s="10" t="s">
        <v>264</v>
      </c>
    </row>
    <row r="31" spans="1:19">
      <c r="A31" s="5">
        <v>28</v>
      </c>
      <c r="B31" s="5" t="s">
        <v>159</v>
      </c>
      <c r="C31" s="10">
        <v>2</v>
      </c>
      <c r="D31" s="11">
        <v>1</v>
      </c>
      <c r="E31" s="11">
        <v>17</v>
      </c>
      <c r="F31" s="11">
        <v>20</v>
      </c>
      <c r="G31" s="11"/>
      <c r="H31" s="11"/>
      <c r="I31" s="10">
        <v>15</v>
      </c>
      <c r="J31" s="20">
        <v>20</v>
      </c>
      <c r="K31" s="31">
        <f t="shared" si="0"/>
        <v>17.3</v>
      </c>
      <c r="L31" s="31">
        <f t="shared" si="1"/>
        <v>18.3</v>
      </c>
      <c r="M31" s="10">
        <v>4</v>
      </c>
      <c r="N31" s="10"/>
      <c r="O31" s="10"/>
      <c r="P31" s="10"/>
      <c r="Q31" s="10"/>
      <c r="R31" s="10"/>
      <c r="S31" s="10" t="s">
        <v>264</v>
      </c>
    </row>
    <row r="32" spans="1:19">
      <c r="A32" s="5">
        <v>29</v>
      </c>
      <c r="B32" s="5" t="s">
        <v>161</v>
      </c>
      <c r="C32" s="10"/>
      <c r="D32" s="11"/>
      <c r="E32" s="11">
        <v>12</v>
      </c>
      <c r="F32" s="11">
        <v>16</v>
      </c>
      <c r="G32" s="11">
        <v>0</v>
      </c>
      <c r="H32" s="11"/>
      <c r="I32" s="10">
        <v>13</v>
      </c>
      <c r="J32" s="20">
        <v>16</v>
      </c>
      <c r="K32" s="31">
        <f t="shared" si="0"/>
        <v>12.45</v>
      </c>
      <c r="L32" s="31">
        <f t="shared" si="1"/>
        <v>11.05</v>
      </c>
      <c r="M32" s="10"/>
      <c r="N32" s="10"/>
      <c r="O32" s="10"/>
      <c r="P32" s="10"/>
      <c r="Q32" s="10"/>
      <c r="R32" s="10"/>
      <c r="S32" s="10" t="s">
        <v>266</v>
      </c>
    </row>
    <row r="33" spans="1:19">
      <c r="A33" s="5">
        <v>30</v>
      </c>
      <c r="B33" s="5" t="s">
        <v>165</v>
      </c>
      <c r="C33" s="10">
        <v>2</v>
      </c>
      <c r="D33" s="10"/>
      <c r="E33" s="10">
        <v>0</v>
      </c>
      <c r="F33" s="10">
        <v>0</v>
      </c>
      <c r="G33" s="10"/>
      <c r="H33" s="10"/>
      <c r="I33" s="10">
        <v>13</v>
      </c>
      <c r="J33" s="20">
        <v>20</v>
      </c>
      <c r="K33" s="31">
        <f t="shared" si="0"/>
        <v>9.8500000000000014</v>
      </c>
      <c r="L33" s="31">
        <f t="shared" si="1"/>
        <v>10.850000000000001</v>
      </c>
      <c r="M33" s="10">
        <v>2</v>
      </c>
      <c r="N33" s="10"/>
      <c r="O33" s="10"/>
      <c r="P33" s="10"/>
      <c r="Q33" s="10"/>
      <c r="R33" s="10"/>
      <c r="S33" s="10" t="s">
        <v>264</v>
      </c>
    </row>
    <row r="34" spans="1:19">
      <c r="C34" s="23">
        <v>2</v>
      </c>
      <c r="D34">
        <v>1</v>
      </c>
      <c r="E34" s="24">
        <v>20</v>
      </c>
      <c r="F34" s="24">
        <v>20</v>
      </c>
      <c r="G34" s="24">
        <v>20</v>
      </c>
      <c r="H34" s="24">
        <v>20</v>
      </c>
      <c r="I34" s="23">
        <v>20</v>
      </c>
      <c r="J34">
        <v>20</v>
      </c>
      <c r="K34" s="31">
        <f t="shared" si="0"/>
        <v>20</v>
      </c>
      <c r="L34" s="31">
        <f t="shared" si="1"/>
        <v>21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Y24"/>
  <sheetViews>
    <sheetView tabSelected="1" zoomScale="120" zoomScaleNormal="120" workbookViewId="0">
      <selection activeCell="B11" sqref="B11"/>
    </sheetView>
  </sheetViews>
  <sheetFormatPr baseColWidth="10" defaultRowHeight="16"/>
  <cols>
    <col min="2" max="2" width="50.6640625" bestFit="1" customWidth="1"/>
    <col min="3" max="3" width="5.83203125" style="2" customWidth="1"/>
    <col min="4" max="5" width="5.83203125" customWidth="1"/>
    <col min="6" max="8" width="6" customWidth="1"/>
    <col min="9" max="10" width="5.83203125" customWidth="1"/>
    <col min="11" max="12" width="5.83203125" style="33" customWidth="1"/>
    <col min="13" max="19" width="5.83203125" customWidth="1"/>
    <col min="20" max="20" width="8.83203125" customWidth="1"/>
    <col min="21" max="25" width="5.83203125" customWidth="1"/>
  </cols>
  <sheetData>
    <row r="2" spans="1:25">
      <c r="A2" s="3"/>
      <c r="B2" s="3"/>
      <c r="C2" s="7"/>
      <c r="D2" s="3"/>
      <c r="E2" s="3"/>
      <c r="F2" s="3"/>
      <c r="G2" s="3"/>
      <c r="H2" s="3"/>
      <c r="I2" s="3"/>
      <c r="J2" s="3"/>
      <c r="K2" s="31"/>
      <c r="L2" s="3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18" customFormat="1">
      <c r="A3" s="4"/>
      <c r="B3" s="4" t="s">
        <v>65</v>
      </c>
      <c r="C3" s="26" t="s">
        <v>180</v>
      </c>
      <c r="D3" s="4"/>
      <c r="E3" s="4" t="s">
        <v>249</v>
      </c>
      <c r="F3" s="4" t="s">
        <v>251</v>
      </c>
      <c r="G3" s="4" t="s">
        <v>259</v>
      </c>
      <c r="H3" s="4" t="s">
        <v>260</v>
      </c>
      <c r="I3" s="4" t="s">
        <v>246</v>
      </c>
      <c r="J3" s="4" t="s">
        <v>247</v>
      </c>
      <c r="K3" s="32" t="s">
        <v>248</v>
      </c>
      <c r="L3" s="32" t="s">
        <v>248</v>
      </c>
      <c r="M3" s="4" t="s">
        <v>262</v>
      </c>
      <c r="N3" s="4"/>
      <c r="O3" s="4"/>
      <c r="P3" s="4"/>
      <c r="Q3" s="4"/>
      <c r="R3" s="4"/>
      <c r="S3" s="4" t="s">
        <v>263</v>
      </c>
      <c r="T3" s="4"/>
      <c r="U3" s="4" t="s">
        <v>279</v>
      </c>
      <c r="V3" s="4"/>
      <c r="W3" s="4"/>
      <c r="X3" s="4"/>
      <c r="Y3" s="4"/>
    </row>
    <row r="4" spans="1:25">
      <c r="A4" s="3"/>
      <c r="B4" s="3" t="s">
        <v>250</v>
      </c>
      <c r="C4" s="7"/>
      <c r="D4" s="3"/>
      <c r="E4" s="3">
        <v>0</v>
      </c>
      <c r="F4" s="10">
        <v>0</v>
      </c>
      <c r="G4" s="10">
        <v>0</v>
      </c>
      <c r="H4" s="10">
        <v>0</v>
      </c>
      <c r="I4" s="3"/>
      <c r="J4" s="20">
        <v>0</v>
      </c>
      <c r="K4" s="31">
        <f t="shared" ref="K4:K24" si="0">+J4*0.15+I4*0.45+F4*0.15+E4*0.15+C4*5*0.1+D4</f>
        <v>0</v>
      </c>
      <c r="L4" s="31">
        <f t="shared" ref="L4:L24" si="1">+C4*10*0.1+J4*0.15+I4*0.45+(AVERAGE(E4:H4))*0.3+D4</f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43" customFormat="1">
      <c r="A5" s="36">
        <v>1</v>
      </c>
      <c r="B5" s="36" t="s">
        <v>99</v>
      </c>
      <c r="C5" s="37">
        <v>2</v>
      </c>
      <c r="D5" s="38"/>
      <c r="E5" s="38">
        <v>6</v>
      </c>
      <c r="F5" s="39">
        <v>15</v>
      </c>
      <c r="G5" s="39"/>
      <c r="H5" s="39">
        <v>0</v>
      </c>
      <c r="I5" s="38">
        <v>13</v>
      </c>
      <c r="J5" s="40">
        <v>20</v>
      </c>
      <c r="K5" s="41">
        <f t="shared" si="0"/>
        <v>13.000000000000002</v>
      </c>
      <c r="L5" s="41">
        <f t="shared" si="1"/>
        <v>12.950000000000001</v>
      </c>
      <c r="M5" s="38"/>
      <c r="N5" s="38"/>
      <c r="O5" s="38"/>
      <c r="P5" s="38"/>
      <c r="Q5" s="38"/>
      <c r="R5" s="38"/>
      <c r="S5" s="38" t="s">
        <v>266</v>
      </c>
      <c r="T5" s="38" t="s">
        <v>278</v>
      </c>
      <c r="U5" s="42">
        <v>0.5</v>
      </c>
      <c r="W5" s="38"/>
      <c r="X5" s="38"/>
      <c r="Y5" s="38"/>
    </row>
    <row r="6" spans="1:25" s="60" customFormat="1">
      <c r="A6" s="53">
        <v>2</v>
      </c>
      <c r="B6" s="53" t="s">
        <v>101</v>
      </c>
      <c r="C6" s="54">
        <v>2</v>
      </c>
      <c r="D6" s="55"/>
      <c r="E6" s="55">
        <v>12</v>
      </c>
      <c r="F6" s="56">
        <v>15</v>
      </c>
      <c r="G6" s="56"/>
      <c r="H6" s="56"/>
      <c r="I6" s="55">
        <v>19</v>
      </c>
      <c r="J6" s="57">
        <v>20</v>
      </c>
      <c r="K6" s="58">
        <f t="shared" si="0"/>
        <v>16.600000000000001</v>
      </c>
      <c r="L6" s="58">
        <f t="shared" si="1"/>
        <v>17.600000000000001</v>
      </c>
      <c r="M6" s="55"/>
      <c r="N6" s="55"/>
      <c r="O6" s="55"/>
      <c r="P6" s="55"/>
      <c r="Q6" s="55"/>
      <c r="R6" s="55"/>
      <c r="S6" s="55" t="s">
        <v>267</v>
      </c>
      <c r="T6" s="59" t="s">
        <v>274</v>
      </c>
      <c r="U6" s="59">
        <v>0.7</v>
      </c>
      <c r="W6" s="55"/>
      <c r="X6" s="55"/>
      <c r="Y6" s="55"/>
    </row>
    <row r="7" spans="1:25">
      <c r="A7" s="5">
        <v>3</v>
      </c>
      <c r="B7" s="5" t="s">
        <v>110</v>
      </c>
      <c r="C7" s="8"/>
      <c r="D7" s="3"/>
      <c r="E7" s="3">
        <v>0</v>
      </c>
      <c r="F7" s="11">
        <v>0</v>
      </c>
      <c r="G7" s="11"/>
      <c r="H7" s="11"/>
      <c r="I7" s="3">
        <v>13</v>
      </c>
      <c r="J7" s="20">
        <v>20</v>
      </c>
      <c r="K7" s="31">
        <f t="shared" si="0"/>
        <v>8.8500000000000014</v>
      </c>
      <c r="L7" s="31">
        <f t="shared" si="1"/>
        <v>8.8500000000000014</v>
      </c>
      <c r="M7" s="3"/>
      <c r="N7" s="3"/>
      <c r="O7" s="3"/>
      <c r="P7" s="3"/>
      <c r="Q7" s="3"/>
      <c r="R7" s="3"/>
      <c r="S7" s="3" t="s">
        <v>264</v>
      </c>
      <c r="T7" s="3" t="s">
        <v>274</v>
      </c>
      <c r="U7" s="35">
        <v>0.4</v>
      </c>
      <c r="V7" s="3"/>
      <c r="W7" s="3"/>
      <c r="X7" s="3"/>
      <c r="Y7" s="3"/>
    </row>
    <row r="8" spans="1:25">
      <c r="A8" s="5">
        <v>4</v>
      </c>
      <c r="B8" s="5" t="s">
        <v>113</v>
      </c>
      <c r="C8" s="8"/>
      <c r="D8" s="3"/>
      <c r="E8" s="3">
        <v>0</v>
      </c>
      <c r="F8" s="11">
        <v>0</v>
      </c>
      <c r="G8" s="11">
        <v>0</v>
      </c>
      <c r="H8" s="11">
        <v>0</v>
      </c>
      <c r="I8" s="3"/>
      <c r="J8" s="20">
        <v>4</v>
      </c>
      <c r="K8" s="31">
        <f t="shared" si="0"/>
        <v>0.6</v>
      </c>
      <c r="L8" s="31">
        <f t="shared" si="1"/>
        <v>0.6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5">
        <v>5</v>
      </c>
      <c r="B9" s="5" t="s">
        <v>114</v>
      </c>
      <c r="C9" s="8"/>
      <c r="D9" s="3">
        <v>1</v>
      </c>
      <c r="E9" s="3">
        <v>0</v>
      </c>
      <c r="F9" s="11">
        <v>0</v>
      </c>
      <c r="G9" s="11">
        <v>0</v>
      </c>
      <c r="H9" s="11">
        <v>0</v>
      </c>
      <c r="I9" s="3">
        <v>12</v>
      </c>
      <c r="J9" s="20">
        <v>4</v>
      </c>
      <c r="K9" s="31">
        <f t="shared" si="0"/>
        <v>7</v>
      </c>
      <c r="L9" s="31">
        <f t="shared" si="1"/>
        <v>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43" customFormat="1">
      <c r="A10" s="36">
        <v>6</v>
      </c>
      <c r="B10" s="36" t="s">
        <v>117</v>
      </c>
      <c r="C10" s="44">
        <v>2</v>
      </c>
      <c r="D10" s="38"/>
      <c r="E10" s="38">
        <v>0</v>
      </c>
      <c r="F10" s="39">
        <v>0</v>
      </c>
      <c r="G10" s="39"/>
      <c r="H10" s="39">
        <v>0</v>
      </c>
      <c r="I10" s="38"/>
      <c r="J10" s="40">
        <v>12</v>
      </c>
      <c r="K10" s="41">
        <f t="shared" si="0"/>
        <v>2.8</v>
      </c>
      <c r="L10" s="41">
        <f t="shared" si="1"/>
        <v>3.8</v>
      </c>
      <c r="M10" s="38"/>
      <c r="N10" s="38"/>
      <c r="O10" s="38"/>
      <c r="P10" s="38"/>
      <c r="Q10" s="38"/>
      <c r="R10" s="38"/>
      <c r="S10" s="38" t="s">
        <v>266</v>
      </c>
      <c r="T10" s="38" t="s">
        <v>271</v>
      </c>
      <c r="U10" s="38"/>
      <c r="V10" s="38"/>
      <c r="W10" s="38"/>
      <c r="X10" s="38"/>
      <c r="Y10" s="38"/>
    </row>
    <row r="11" spans="1:25" s="52" customFormat="1">
      <c r="A11" s="45">
        <v>7</v>
      </c>
      <c r="B11" s="45" t="s">
        <v>127</v>
      </c>
      <c r="C11" s="46"/>
      <c r="D11" s="47"/>
      <c r="E11" s="47">
        <v>15</v>
      </c>
      <c r="F11" s="48">
        <v>17</v>
      </c>
      <c r="G11" s="48"/>
      <c r="H11" s="48"/>
      <c r="I11" s="47">
        <v>9</v>
      </c>
      <c r="J11" s="49">
        <v>20</v>
      </c>
      <c r="K11" s="50">
        <f t="shared" si="0"/>
        <v>11.85</v>
      </c>
      <c r="L11" s="50">
        <f t="shared" si="1"/>
        <v>11.85</v>
      </c>
      <c r="M11" s="47"/>
      <c r="N11" s="47"/>
      <c r="O11" s="47"/>
      <c r="P11" s="47"/>
      <c r="Q11" s="47"/>
      <c r="R11" s="47"/>
      <c r="S11" s="47" t="s">
        <v>265</v>
      </c>
      <c r="T11" s="47" t="s">
        <v>277</v>
      </c>
      <c r="U11" s="51">
        <v>0.6</v>
      </c>
      <c r="V11" s="47"/>
      <c r="W11" s="47"/>
      <c r="X11" s="47"/>
      <c r="Y11" s="47"/>
    </row>
    <row r="12" spans="1:25" s="52" customFormat="1">
      <c r="A12" s="45">
        <v>8</v>
      </c>
      <c r="B12" s="45" t="s">
        <v>133</v>
      </c>
      <c r="C12" s="46"/>
      <c r="D12" s="47"/>
      <c r="E12" s="47">
        <v>0</v>
      </c>
      <c r="F12" s="48">
        <v>15</v>
      </c>
      <c r="G12" s="48">
        <v>0</v>
      </c>
      <c r="H12" s="48">
        <v>0</v>
      </c>
      <c r="I12" s="47">
        <v>12</v>
      </c>
      <c r="J12" s="49">
        <v>20</v>
      </c>
      <c r="K12" s="50">
        <f t="shared" si="0"/>
        <v>10.65</v>
      </c>
      <c r="L12" s="50">
        <f t="shared" si="1"/>
        <v>9.5250000000000004</v>
      </c>
      <c r="M12" s="47"/>
      <c r="N12" s="47"/>
      <c r="O12" s="47"/>
      <c r="P12" s="47"/>
      <c r="Q12" s="47"/>
      <c r="R12" s="47"/>
      <c r="S12" s="47" t="s">
        <v>265</v>
      </c>
      <c r="T12" s="47" t="s">
        <v>272</v>
      </c>
      <c r="U12" s="47"/>
      <c r="V12" s="47"/>
      <c r="W12" s="47"/>
      <c r="X12" s="47"/>
      <c r="Y12" s="47"/>
    </row>
    <row r="13" spans="1:25" s="60" customFormat="1">
      <c r="A13" s="53">
        <v>9</v>
      </c>
      <c r="B13" s="53" t="s">
        <v>134</v>
      </c>
      <c r="C13" s="61">
        <v>2</v>
      </c>
      <c r="D13" s="55"/>
      <c r="E13" s="55">
        <v>8</v>
      </c>
      <c r="F13" s="56">
        <v>15</v>
      </c>
      <c r="G13" s="56"/>
      <c r="H13" s="56"/>
      <c r="I13" s="55">
        <v>7</v>
      </c>
      <c r="J13" s="57">
        <v>20</v>
      </c>
      <c r="K13" s="58">
        <f t="shared" si="0"/>
        <v>10.6</v>
      </c>
      <c r="L13" s="58">
        <f t="shared" si="1"/>
        <v>11.6</v>
      </c>
      <c r="M13" s="55"/>
      <c r="N13" s="55"/>
      <c r="O13" s="55"/>
      <c r="P13" s="55"/>
      <c r="Q13" s="55"/>
      <c r="R13" s="55"/>
      <c r="S13" s="55" t="s">
        <v>267</v>
      </c>
      <c r="T13" s="55"/>
      <c r="U13" s="55"/>
      <c r="V13" s="55"/>
      <c r="W13" s="55"/>
      <c r="X13" s="55"/>
      <c r="Y13" s="55"/>
    </row>
    <row r="14" spans="1:25">
      <c r="A14" s="5">
        <v>10</v>
      </c>
      <c r="B14" s="5" t="s">
        <v>137</v>
      </c>
      <c r="C14" s="8"/>
      <c r="D14" s="3"/>
      <c r="E14" s="3">
        <v>11</v>
      </c>
      <c r="F14" s="11">
        <v>15</v>
      </c>
      <c r="G14" s="11"/>
      <c r="H14" s="11"/>
      <c r="I14" s="3">
        <v>5</v>
      </c>
      <c r="J14" s="20">
        <v>20</v>
      </c>
      <c r="K14" s="31">
        <f t="shared" si="0"/>
        <v>9.15</v>
      </c>
      <c r="L14" s="31">
        <f t="shared" si="1"/>
        <v>9.15</v>
      </c>
      <c r="M14" s="3"/>
      <c r="N14" s="3"/>
      <c r="O14" s="3"/>
      <c r="P14" s="3"/>
      <c r="Q14" s="3"/>
      <c r="R14" s="3"/>
      <c r="S14" s="3" t="s">
        <v>264</v>
      </c>
      <c r="T14" s="3"/>
      <c r="U14" s="3"/>
      <c r="V14" s="3"/>
      <c r="W14" s="3"/>
      <c r="X14" s="3"/>
      <c r="Y14" s="3"/>
    </row>
    <row r="15" spans="1:25">
      <c r="A15" s="5">
        <v>11</v>
      </c>
      <c r="B15" s="5" t="s">
        <v>141</v>
      </c>
      <c r="C15" s="8"/>
      <c r="D15" s="3"/>
      <c r="E15" s="3">
        <v>0</v>
      </c>
      <c r="F15" s="11">
        <v>0</v>
      </c>
      <c r="G15" s="11">
        <v>0</v>
      </c>
      <c r="H15" s="11">
        <v>0</v>
      </c>
      <c r="I15" s="3"/>
      <c r="J15" s="20">
        <v>0</v>
      </c>
      <c r="K15" s="31">
        <f t="shared" si="0"/>
        <v>0</v>
      </c>
      <c r="L15" s="31">
        <f t="shared" si="1"/>
        <v>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s="60" customFormat="1">
      <c r="A16" s="53">
        <v>12</v>
      </c>
      <c r="B16" s="53" t="s">
        <v>142</v>
      </c>
      <c r="C16" s="61"/>
      <c r="D16" s="55"/>
      <c r="E16" s="55">
        <v>7</v>
      </c>
      <c r="F16" s="56">
        <v>0</v>
      </c>
      <c r="G16" s="56">
        <v>0</v>
      </c>
      <c r="H16" s="56"/>
      <c r="I16" s="55">
        <v>5</v>
      </c>
      <c r="J16" s="57">
        <v>16</v>
      </c>
      <c r="K16" s="58">
        <f t="shared" si="0"/>
        <v>5.7</v>
      </c>
      <c r="L16" s="58">
        <f t="shared" si="1"/>
        <v>5.3500000000000005</v>
      </c>
      <c r="M16" s="55"/>
      <c r="N16" s="55"/>
      <c r="O16" s="55"/>
      <c r="P16" s="55"/>
      <c r="Q16" s="55"/>
      <c r="R16" s="55"/>
      <c r="S16" s="55" t="s">
        <v>267</v>
      </c>
      <c r="T16" s="55"/>
      <c r="U16" s="55"/>
      <c r="V16" s="55"/>
      <c r="W16" s="55"/>
      <c r="X16" s="55"/>
      <c r="Y16" s="55"/>
    </row>
    <row r="17" spans="1:25">
      <c r="A17" s="5">
        <v>13</v>
      </c>
      <c r="B17" s="5" t="s">
        <v>144</v>
      </c>
      <c r="C17" s="8"/>
      <c r="D17" s="3"/>
      <c r="E17" s="3">
        <v>0</v>
      </c>
      <c r="F17" s="11">
        <v>15</v>
      </c>
      <c r="G17" s="11"/>
      <c r="H17" s="11"/>
      <c r="I17" s="3">
        <v>8</v>
      </c>
      <c r="J17" s="20">
        <v>20</v>
      </c>
      <c r="K17" s="31">
        <f t="shared" si="0"/>
        <v>8.85</v>
      </c>
      <c r="L17" s="31">
        <f t="shared" si="1"/>
        <v>8.85</v>
      </c>
      <c r="M17" s="3"/>
      <c r="N17" s="3"/>
      <c r="O17" s="3"/>
      <c r="P17" s="3"/>
      <c r="Q17" s="3"/>
      <c r="R17" s="3"/>
      <c r="S17" s="3" t="s">
        <v>264</v>
      </c>
      <c r="T17" s="3"/>
      <c r="U17" s="3"/>
      <c r="V17" s="3"/>
      <c r="W17" s="3"/>
      <c r="X17" s="3"/>
      <c r="Y17" s="3"/>
    </row>
    <row r="18" spans="1:25" s="43" customFormat="1">
      <c r="A18" s="36">
        <v>14</v>
      </c>
      <c r="B18" s="36" t="s">
        <v>148</v>
      </c>
      <c r="C18" s="44"/>
      <c r="D18" s="38">
        <v>1</v>
      </c>
      <c r="E18" s="38">
        <v>0</v>
      </c>
      <c r="F18" s="39">
        <v>0</v>
      </c>
      <c r="G18" s="39">
        <v>0</v>
      </c>
      <c r="H18" s="39"/>
      <c r="I18" s="38">
        <v>5</v>
      </c>
      <c r="J18" s="40">
        <v>20</v>
      </c>
      <c r="K18" s="41">
        <f t="shared" si="0"/>
        <v>6.25</v>
      </c>
      <c r="L18" s="41">
        <f t="shared" si="1"/>
        <v>6.25</v>
      </c>
      <c r="M18" s="38"/>
      <c r="N18" s="38"/>
      <c r="O18" s="38"/>
      <c r="P18" s="38"/>
      <c r="Q18" s="38"/>
      <c r="R18" s="38"/>
      <c r="S18" s="38" t="s">
        <v>266</v>
      </c>
      <c r="T18" s="38"/>
      <c r="U18" s="38"/>
      <c r="V18" s="38"/>
      <c r="W18" s="38"/>
      <c r="X18" s="38"/>
      <c r="Y18" s="38"/>
    </row>
    <row r="19" spans="1:25" s="52" customFormat="1">
      <c r="A19" s="45">
        <v>15</v>
      </c>
      <c r="B19" s="45" t="s">
        <v>154</v>
      </c>
      <c r="C19" s="46">
        <v>2</v>
      </c>
      <c r="D19" s="47">
        <v>1</v>
      </c>
      <c r="E19" s="47">
        <v>10</v>
      </c>
      <c r="F19" s="48">
        <v>16</v>
      </c>
      <c r="G19" s="48"/>
      <c r="H19" s="48"/>
      <c r="I19" s="47">
        <v>15</v>
      </c>
      <c r="J19" s="49">
        <v>16</v>
      </c>
      <c r="K19" s="50">
        <f t="shared" si="0"/>
        <v>15.05</v>
      </c>
      <c r="L19" s="50">
        <f t="shared" si="1"/>
        <v>16.05</v>
      </c>
      <c r="M19" s="47">
        <v>1</v>
      </c>
      <c r="N19" s="47"/>
      <c r="O19" s="47"/>
      <c r="P19" s="47"/>
      <c r="Q19" s="47"/>
      <c r="R19" s="47"/>
      <c r="S19" s="47" t="s">
        <v>265</v>
      </c>
      <c r="T19" s="47"/>
      <c r="U19" s="47"/>
      <c r="V19" s="47"/>
      <c r="W19" s="47"/>
      <c r="X19" s="47"/>
      <c r="Y19" s="47"/>
    </row>
    <row r="20" spans="1:25">
      <c r="A20" s="5">
        <v>16</v>
      </c>
      <c r="B20" s="5" t="s">
        <v>158</v>
      </c>
      <c r="C20" s="7">
        <v>2</v>
      </c>
      <c r="D20" s="3"/>
      <c r="E20" s="3">
        <v>17</v>
      </c>
      <c r="F20" s="11">
        <v>15</v>
      </c>
      <c r="G20" s="11"/>
      <c r="H20" s="11"/>
      <c r="I20" s="3">
        <v>17</v>
      </c>
      <c r="J20" s="20">
        <v>20</v>
      </c>
      <c r="K20" s="31">
        <f t="shared" si="0"/>
        <v>16.45</v>
      </c>
      <c r="L20" s="31">
        <f t="shared" si="1"/>
        <v>17.45</v>
      </c>
      <c r="M20" s="3">
        <v>2</v>
      </c>
      <c r="N20" s="3"/>
      <c r="O20" s="3"/>
      <c r="P20" s="3"/>
      <c r="Q20" s="3"/>
      <c r="R20" s="3"/>
      <c r="S20" s="3" t="s">
        <v>264</v>
      </c>
      <c r="T20" s="3"/>
      <c r="U20" s="3"/>
      <c r="V20" s="3"/>
      <c r="W20" s="3"/>
      <c r="X20" s="3"/>
      <c r="Y20" s="3"/>
    </row>
    <row r="21" spans="1:25">
      <c r="A21" s="5">
        <v>17</v>
      </c>
      <c r="B21" s="5" t="s">
        <v>160</v>
      </c>
      <c r="C21" s="8"/>
      <c r="D21" s="3"/>
      <c r="E21" s="3">
        <v>0</v>
      </c>
      <c r="F21" s="11">
        <v>0</v>
      </c>
      <c r="G21" s="11">
        <v>0</v>
      </c>
      <c r="H21" s="11">
        <v>0</v>
      </c>
      <c r="I21" s="3"/>
      <c r="J21" s="20">
        <v>0</v>
      </c>
      <c r="K21" s="31">
        <f t="shared" si="0"/>
        <v>0</v>
      </c>
      <c r="L21" s="31">
        <f t="shared" si="1"/>
        <v>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s="43" customFormat="1">
      <c r="A22" s="36">
        <v>18</v>
      </c>
      <c r="B22" s="36" t="s">
        <v>162</v>
      </c>
      <c r="C22" s="44"/>
      <c r="D22" s="38"/>
      <c r="E22" s="38">
        <v>9</v>
      </c>
      <c r="F22" s="39">
        <v>15</v>
      </c>
      <c r="G22" s="39">
        <v>0</v>
      </c>
      <c r="H22" s="39">
        <v>0</v>
      </c>
      <c r="I22" s="38">
        <v>11</v>
      </c>
      <c r="J22" s="40">
        <v>20</v>
      </c>
      <c r="K22" s="41">
        <f t="shared" si="0"/>
        <v>11.549999999999999</v>
      </c>
      <c r="L22" s="41">
        <f t="shared" si="1"/>
        <v>9.75</v>
      </c>
      <c r="M22" s="38"/>
      <c r="N22" s="38"/>
      <c r="O22" s="38"/>
      <c r="P22" s="38"/>
      <c r="Q22" s="38"/>
      <c r="R22" s="38"/>
      <c r="S22" s="38" t="s">
        <v>266</v>
      </c>
      <c r="T22" s="38" t="s">
        <v>280</v>
      </c>
      <c r="U22" s="38"/>
      <c r="V22" s="38"/>
      <c r="W22" s="38"/>
      <c r="X22" s="38"/>
      <c r="Y22" s="38"/>
    </row>
    <row r="23" spans="1:25" s="60" customFormat="1">
      <c r="A23" s="53">
        <v>19</v>
      </c>
      <c r="B23" s="53" t="s">
        <v>164</v>
      </c>
      <c r="C23" s="61"/>
      <c r="D23" s="55"/>
      <c r="E23" s="55">
        <v>9</v>
      </c>
      <c r="F23" s="56">
        <v>16</v>
      </c>
      <c r="G23" s="56"/>
      <c r="H23" s="56"/>
      <c r="I23" s="55">
        <v>15</v>
      </c>
      <c r="J23" s="57">
        <v>20</v>
      </c>
      <c r="K23" s="58">
        <f t="shared" si="0"/>
        <v>13.5</v>
      </c>
      <c r="L23" s="58">
        <f t="shared" si="1"/>
        <v>13.5</v>
      </c>
      <c r="M23" s="55"/>
      <c r="N23" s="55"/>
      <c r="O23" s="55"/>
      <c r="P23" s="55"/>
      <c r="Q23" s="55"/>
      <c r="R23" s="55"/>
      <c r="S23" s="55" t="s">
        <v>267</v>
      </c>
      <c r="T23" s="55"/>
      <c r="U23" s="55"/>
      <c r="V23" s="55"/>
      <c r="W23" s="55"/>
      <c r="X23" s="55"/>
      <c r="Y23" s="55"/>
    </row>
    <row r="24" spans="1:25">
      <c r="C24" s="2">
        <v>2</v>
      </c>
      <c r="D24">
        <v>1</v>
      </c>
      <c r="E24" s="25">
        <v>20</v>
      </c>
      <c r="F24" s="24">
        <v>20</v>
      </c>
      <c r="G24" s="29">
        <v>20</v>
      </c>
      <c r="H24" s="29">
        <v>20</v>
      </c>
      <c r="I24">
        <v>20</v>
      </c>
      <c r="J24" s="20">
        <v>20</v>
      </c>
      <c r="K24" s="31">
        <f t="shared" si="0"/>
        <v>20</v>
      </c>
      <c r="L24" s="31">
        <f t="shared" si="1"/>
        <v>21</v>
      </c>
    </row>
  </sheetData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D21"/>
  <sheetViews>
    <sheetView zoomScale="120" zoomScaleNormal="120" workbookViewId="0">
      <selection activeCell="B7" sqref="B7"/>
    </sheetView>
  </sheetViews>
  <sheetFormatPr baseColWidth="10" defaultRowHeight="16"/>
  <cols>
    <col min="2" max="2" width="44.83203125" bestFit="1" customWidth="1"/>
    <col min="3" max="3" width="5.83203125" style="12" customWidth="1"/>
    <col min="4" max="10" width="5.83203125" customWidth="1"/>
    <col min="11" max="12" width="5.83203125" style="33" customWidth="1"/>
    <col min="13" max="19" width="5.83203125" customWidth="1"/>
    <col min="20" max="20" width="7.1640625" customWidth="1"/>
    <col min="21" max="45" width="5.83203125" customWidth="1"/>
  </cols>
  <sheetData>
    <row r="2" spans="1:30">
      <c r="A2" s="3"/>
      <c r="B2" s="3"/>
      <c r="C2" s="10"/>
      <c r="D2" s="3"/>
      <c r="E2" s="3"/>
      <c r="F2" s="3"/>
      <c r="G2" s="3"/>
      <c r="H2" s="3"/>
      <c r="I2" s="3"/>
      <c r="J2" s="3"/>
      <c r="K2" s="31"/>
      <c r="L2" s="3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s="18" customFormat="1">
      <c r="A3" s="4"/>
      <c r="B3" s="4" t="s">
        <v>65</v>
      </c>
      <c r="C3" s="26" t="s">
        <v>180</v>
      </c>
      <c r="D3" s="4"/>
      <c r="E3" s="4" t="s">
        <v>249</v>
      </c>
      <c r="F3" s="4" t="s">
        <v>251</v>
      </c>
      <c r="G3" s="4" t="s">
        <v>259</v>
      </c>
      <c r="H3" s="4" t="s">
        <v>260</v>
      </c>
      <c r="I3" s="4" t="s">
        <v>246</v>
      </c>
      <c r="J3" s="4" t="s">
        <v>247</v>
      </c>
      <c r="K3" s="32" t="s">
        <v>248</v>
      </c>
      <c r="L3" s="32" t="s">
        <v>248</v>
      </c>
      <c r="M3" s="4" t="s">
        <v>262</v>
      </c>
      <c r="N3" s="4"/>
      <c r="O3" s="4"/>
      <c r="P3" s="4"/>
      <c r="Q3" s="4"/>
      <c r="R3" s="4"/>
      <c r="S3" s="4" t="s">
        <v>263</v>
      </c>
      <c r="T3" s="4"/>
      <c r="U3" s="4" t="s">
        <v>279</v>
      </c>
      <c r="V3" s="4"/>
      <c r="W3" s="4"/>
      <c r="X3" s="4"/>
      <c r="Y3" s="4"/>
      <c r="Z3" s="4"/>
      <c r="AA3" s="4"/>
      <c r="AB3" s="4"/>
      <c r="AC3" s="4"/>
      <c r="AD3" s="4"/>
    </row>
    <row r="4" spans="1:30">
      <c r="A4" s="5">
        <v>1</v>
      </c>
      <c r="B4" s="5" t="s">
        <v>106</v>
      </c>
      <c r="C4" s="10">
        <v>2</v>
      </c>
      <c r="D4" s="3"/>
      <c r="E4" s="3">
        <v>0</v>
      </c>
      <c r="F4" s="3">
        <v>0</v>
      </c>
      <c r="G4" s="3">
        <v>0</v>
      </c>
      <c r="H4" s="3">
        <v>0</v>
      </c>
      <c r="I4" s="3">
        <v>15</v>
      </c>
      <c r="J4" s="20">
        <v>12</v>
      </c>
      <c r="K4" s="31">
        <f t="shared" ref="K4:K21" si="0">+J4*0.15+I4*0.45+F4*0.15+E4*0.15+C4*5*0.1+D4</f>
        <v>9.5500000000000007</v>
      </c>
      <c r="L4" s="31">
        <f t="shared" ref="L4:L21" si="1">+C4*10*0.1+J4*0.15+I4*0.45+(AVERAGE(E4:H4))*0.3+D4</f>
        <v>10.55</v>
      </c>
      <c r="M4" s="3"/>
      <c r="N4" s="3"/>
      <c r="O4" s="3"/>
      <c r="P4" s="3"/>
      <c r="Q4" s="3"/>
      <c r="R4" s="3"/>
      <c r="S4" s="3" t="s">
        <v>266</v>
      </c>
      <c r="T4" s="3" t="s">
        <v>271</v>
      </c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>
      <c r="A5" s="5">
        <v>2</v>
      </c>
      <c r="B5" s="5" t="s">
        <v>109</v>
      </c>
      <c r="C5" s="11">
        <v>2</v>
      </c>
      <c r="D5" s="3"/>
      <c r="E5" s="3">
        <v>7</v>
      </c>
      <c r="F5" s="3">
        <v>15</v>
      </c>
      <c r="G5" s="3"/>
      <c r="H5" s="3"/>
      <c r="I5" s="3">
        <v>18</v>
      </c>
      <c r="J5" s="20">
        <v>20</v>
      </c>
      <c r="K5" s="31">
        <f t="shared" si="0"/>
        <v>15.4</v>
      </c>
      <c r="L5" s="31">
        <f t="shared" si="1"/>
        <v>16.399999999999999</v>
      </c>
      <c r="M5" s="3">
        <v>1</v>
      </c>
      <c r="N5" s="3"/>
      <c r="O5" s="3"/>
      <c r="P5" s="3"/>
      <c r="Q5" s="3"/>
      <c r="R5" s="3"/>
      <c r="S5" s="3" t="s">
        <v>266</v>
      </c>
      <c r="T5" s="3" t="s">
        <v>274</v>
      </c>
      <c r="U5" s="35">
        <v>0.9</v>
      </c>
      <c r="V5" s="3"/>
      <c r="W5" s="3"/>
      <c r="X5" s="3"/>
      <c r="Y5" s="3"/>
      <c r="Z5" s="3"/>
      <c r="AA5" s="3"/>
      <c r="AB5" s="3"/>
      <c r="AC5" s="3"/>
      <c r="AD5" s="3"/>
    </row>
    <row r="6" spans="1:30">
      <c r="A6" s="5">
        <v>3</v>
      </c>
      <c r="B6" s="5" t="s">
        <v>112</v>
      </c>
      <c r="C6" s="11">
        <v>2</v>
      </c>
      <c r="D6" s="3"/>
      <c r="E6" s="3">
        <v>11</v>
      </c>
      <c r="F6" s="3">
        <v>0</v>
      </c>
      <c r="G6" s="3">
        <v>0</v>
      </c>
      <c r="H6" s="3"/>
      <c r="I6" s="3">
        <v>10</v>
      </c>
      <c r="J6" s="20">
        <v>16</v>
      </c>
      <c r="K6" s="31">
        <f t="shared" si="0"/>
        <v>9.5500000000000007</v>
      </c>
      <c r="L6" s="31">
        <f t="shared" si="1"/>
        <v>10</v>
      </c>
      <c r="M6" s="3"/>
      <c r="N6" s="3"/>
      <c r="O6" s="3"/>
      <c r="P6" s="3"/>
      <c r="Q6" s="3"/>
      <c r="R6" s="3"/>
      <c r="S6" s="3" t="s">
        <v>266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s="67" customFormat="1">
      <c r="A7" s="62">
        <v>4</v>
      </c>
      <c r="B7" s="62" t="s">
        <v>120</v>
      </c>
      <c r="C7" s="63">
        <v>2</v>
      </c>
      <c r="D7" s="64"/>
      <c r="E7" s="64">
        <v>5</v>
      </c>
      <c r="F7" s="64">
        <v>12</v>
      </c>
      <c r="G7" s="64"/>
      <c r="H7" s="64"/>
      <c r="I7" s="64">
        <v>8</v>
      </c>
      <c r="J7" s="65">
        <v>20</v>
      </c>
      <c r="K7" s="66">
        <f t="shared" si="0"/>
        <v>10.149999999999999</v>
      </c>
      <c r="L7" s="66">
        <f t="shared" si="1"/>
        <v>11.149999999999999</v>
      </c>
      <c r="M7" s="64"/>
      <c r="N7" s="64"/>
      <c r="O7" s="64"/>
      <c r="P7" s="64"/>
      <c r="Q7" s="64"/>
      <c r="R7" s="64"/>
      <c r="S7" s="64" t="s">
        <v>267</v>
      </c>
      <c r="T7" s="64" t="s">
        <v>270</v>
      </c>
      <c r="U7" s="68">
        <v>0.7</v>
      </c>
      <c r="V7" s="64"/>
      <c r="W7" s="64"/>
      <c r="X7" s="64"/>
      <c r="Y7" s="64"/>
      <c r="Z7" s="64"/>
      <c r="AA7" s="64"/>
      <c r="AB7" s="64"/>
      <c r="AC7" s="64"/>
      <c r="AD7" s="64"/>
    </row>
    <row r="8" spans="1:30" s="74" customFormat="1">
      <c r="A8" s="69">
        <v>5</v>
      </c>
      <c r="B8" s="69" t="s">
        <v>124</v>
      </c>
      <c r="C8" s="70">
        <v>2</v>
      </c>
      <c r="D8" s="71"/>
      <c r="E8" s="71">
        <v>15</v>
      </c>
      <c r="F8" s="71">
        <v>16</v>
      </c>
      <c r="G8" s="71"/>
      <c r="H8" s="71"/>
      <c r="I8" s="71">
        <v>17</v>
      </c>
      <c r="J8" s="72">
        <v>20</v>
      </c>
      <c r="K8" s="73">
        <f t="shared" si="0"/>
        <v>16.3</v>
      </c>
      <c r="L8" s="73">
        <f t="shared" si="1"/>
        <v>17.3</v>
      </c>
      <c r="M8" s="71">
        <v>3</v>
      </c>
      <c r="N8" s="71"/>
      <c r="O8" s="71"/>
      <c r="P8" s="71"/>
      <c r="Q8" s="71"/>
      <c r="R8" s="71"/>
      <c r="S8" s="71" t="s">
        <v>264</v>
      </c>
      <c r="T8" s="71" t="s">
        <v>274</v>
      </c>
      <c r="U8" s="75">
        <v>0.85</v>
      </c>
      <c r="V8" s="71"/>
      <c r="W8" s="71"/>
      <c r="X8" s="71"/>
      <c r="Y8" s="71"/>
      <c r="Z8" s="71"/>
      <c r="AA8" s="71"/>
      <c r="AB8" s="71"/>
      <c r="AC8" s="71"/>
      <c r="AD8" s="71"/>
    </row>
    <row r="9" spans="1:30" s="67" customFormat="1">
      <c r="A9" s="62">
        <v>6</v>
      </c>
      <c r="B9" s="62" t="s">
        <v>126</v>
      </c>
      <c r="C9" s="63">
        <v>2</v>
      </c>
      <c r="D9" s="64"/>
      <c r="E9" s="64">
        <v>7</v>
      </c>
      <c r="F9" s="64">
        <v>0</v>
      </c>
      <c r="G9" s="64"/>
      <c r="H9" s="64"/>
      <c r="I9" s="64">
        <v>11</v>
      </c>
      <c r="J9" s="65">
        <v>16</v>
      </c>
      <c r="K9" s="66">
        <f t="shared" si="0"/>
        <v>9.4</v>
      </c>
      <c r="L9" s="66">
        <f t="shared" si="1"/>
        <v>10.400000000000002</v>
      </c>
      <c r="M9" s="64"/>
      <c r="N9" s="64"/>
      <c r="O9" s="64"/>
      <c r="P9" s="64"/>
      <c r="Q9" s="64"/>
      <c r="R9" s="64"/>
      <c r="S9" s="64" t="s">
        <v>267</v>
      </c>
      <c r="T9" s="64" t="s">
        <v>272</v>
      </c>
      <c r="U9" s="64"/>
      <c r="V9" s="64"/>
      <c r="W9" s="64"/>
      <c r="X9" s="64"/>
      <c r="Y9" s="64"/>
      <c r="Z9" s="64"/>
      <c r="AA9" s="64"/>
      <c r="AB9" s="64"/>
      <c r="AC9" s="64"/>
      <c r="AD9" s="64"/>
    </row>
    <row r="10" spans="1:30" s="74" customFormat="1">
      <c r="A10" s="69">
        <v>7</v>
      </c>
      <c r="B10" s="69" t="s">
        <v>130</v>
      </c>
      <c r="C10" s="70"/>
      <c r="D10" s="71"/>
      <c r="E10" s="71">
        <v>0</v>
      </c>
      <c r="F10" s="71">
        <v>17</v>
      </c>
      <c r="G10" s="71"/>
      <c r="H10" s="71"/>
      <c r="I10" s="71">
        <v>8</v>
      </c>
      <c r="J10" s="72">
        <v>20</v>
      </c>
      <c r="K10" s="73">
        <f t="shared" si="0"/>
        <v>9.1499999999999986</v>
      </c>
      <c r="L10" s="73">
        <f t="shared" si="1"/>
        <v>9.1499999999999986</v>
      </c>
      <c r="M10" s="71"/>
      <c r="N10" s="71"/>
      <c r="O10" s="71"/>
      <c r="P10" s="71"/>
      <c r="Q10" s="71"/>
      <c r="R10" s="71"/>
      <c r="S10" s="71" t="s">
        <v>264</v>
      </c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</row>
    <row r="11" spans="1:30" s="67" customFormat="1">
      <c r="A11" s="62">
        <v>8</v>
      </c>
      <c r="B11" s="62" t="s">
        <v>131</v>
      </c>
      <c r="C11" s="63"/>
      <c r="D11" s="64"/>
      <c r="E11" s="64">
        <v>0</v>
      </c>
      <c r="F11" s="64">
        <v>0</v>
      </c>
      <c r="G11" s="64"/>
      <c r="H11" s="64">
        <v>0</v>
      </c>
      <c r="I11" s="64">
        <v>5</v>
      </c>
      <c r="J11" s="65">
        <v>12</v>
      </c>
      <c r="K11" s="66">
        <f t="shared" si="0"/>
        <v>4.05</v>
      </c>
      <c r="L11" s="66">
        <f t="shared" si="1"/>
        <v>4.05</v>
      </c>
      <c r="M11" s="64"/>
      <c r="N11" s="64"/>
      <c r="O11" s="64"/>
      <c r="P11" s="64"/>
      <c r="Q11" s="64"/>
      <c r="R11" s="64"/>
      <c r="S11" s="64" t="s">
        <v>267</v>
      </c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</row>
    <row r="12" spans="1:30" s="60" customFormat="1">
      <c r="A12" s="53">
        <v>9</v>
      </c>
      <c r="B12" s="53" t="s">
        <v>132</v>
      </c>
      <c r="C12" s="56">
        <v>2</v>
      </c>
      <c r="D12" s="55"/>
      <c r="E12" s="55">
        <v>12</v>
      </c>
      <c r="F12" s="55">
        <v>14</v>
      </c>
      <c r="G12" s="55"/>
      <c r="H12" s="55"/>
      <c r="I12" s="55">
        <v>10</v>
      </c>
      <c r="J12" s="57">
        <v>20</v>
      </c>
      <c r="K12" s="58">
        <f t="shared" si="0"/>
        <v>12.399999999999999</v>
      </c>
      <c r="L12" s="58">
        <f t="shared" si="1"/>
        <v>13.4</v>
      </c>
      <c r="M12" s="55"/>
      <c r="N12" s="55"/>
      <c r="O12" s="55"/>
      <c r="P12" s="55"/>
      <c r="Q12" s="55"/>
      <c r="R12" s="55"/>
      <c r="S12" s="55" t="s">
        <v>265</v>
      </c>
      <c r="T12" s="55" t="s">
        <v>270</v>
      </c>
      <c r="U12" s="59">
        <v>0.9</v>
      </c>
      <c r="V12" s="55"/>
      <c r="W12" s="55"/>
      <c r="X12" s="55"/>
      <c r="Y12" s="55"/>
      <c r="Z12" s="55"/>
      <c r="AA12" s="55"/>
      <c r="AB12" s="55"/>
      <c r="AC12" s="55"/>
      <c r="AD12" s="55"/>
    </row>
    <row r="13" spans="1:30">
      <c r="A13" s="5">
        <v>10</v>
      </c>
      <c r="B13" s="5" t="s">
        <v>135</v>
      </c>
      <c r="C13" s="11"/>
      <c r="D13" s="3"/>
      <c r="E13" s="3">
        <v>0</v>
      </c>
      <c r="F13" s="3">
        <v>0</v>
      </c>
      <c r="G13" s="3">
        <v>0</v>
      </c>
      <c r="H13" s="3">
        <v>0</v>
      </c>
      <c r="I13" s="3">
        <v>11</v>
      </c>
      <c r="J13" s="20">
        <v>16</v>
      </c>
      <c r="K13" s="31">
        <f t="shared" si="0"/>
        <v>7.35</v>
      </c>
      <c r="L13" s="31">
        <f t="shared" si="1"/>
        <v>7.35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s="60" customFormat="1">
      <c r="A14" s="53">
        <v>11</v>
      </c>
      <c r="B14" s="53" t="s">
        <v>138</v>
      </c>
      <c r="C14" s="61"/>
      <c r="D14" s="55"/>
      <c r="E14" s="55">
        <v>0</v>
      </c>
      <c r="F14" s="56">
        <v>0</v>
      </c>
      <c r="G14" s="56">
        <v>0</v>
      </c>
      <c r="H14" s="56"/>
      <c r="I14" s="55">
        <v>7</v>
      </c>
      <c r="K14" s="58">
        <f>+J14*0.15+I14*0.45+F14*0.15+E14*0.15+C14*5*0.1+D14</f>
        <v>3.15</v>
      </c>
      <c r="L14" s="58">
        <f>+C14*10*0.1+J14*0.15+I14*0.45+(AVERAGE(E14:H14))*0.3+D14</f>
        <v>3.15</v>
      </c>
      <c r="M14" s="55"/>
      <c r="N14" s="55"/>
      <c r="O14" s="55"/>
      <c r="P14" s="55"/>
      <c r="Q14" s="55"/>
      <c r="R14" s="55"/>
      <c r="S14" s="55" t="s">
        <v>265</v>
      </c>
      <c r="T14" s="55"/>
      <c r="U14" s="55"/>
      <c r="V14" s="55"/>
      <c r="W14" s="55"/>
      <c r="X14" s="55"/>
      <c r="Y14" s="55"/>
    </row>
    <row r="15" spans="1:30" s="60" customFormat="1">
      <c r="A15" s="53">
        <v>12</v>
      </c>
      <c r="B15" s="53" t="s">
        <v>143</v>
      </c>
      <c r="C15" s="56">
        <v>2</v>
      </c>
      <c r="D15" s="55"/>
      <c r="E15" s="55">
        <v>16</v>
      </c>
      <c r="F15" s="55">
        <v>0</v>
      </c>
      <c r="G15" s="55">
        <v>0</v>
      </c>
      <c r="H15" s="55">
        <v>0</v>
      </c>
      <c r="I15" s="55"/>
      <c r="J15" s="57">
        <v>20</v>
      </c>
      <c r="K15" s="58">
        <f t="shared" si="0"/>
        <v>6.4</v>
      </c>
      <c r="L15" s="58">
        <f t="shared" si="1"/>
        <v>6.2</v>
      </c>
      <c r="M15" s="55"/>
      <c r="N15" s="55"/>
      <c r="O15" s="55"/>
      <c r="P15" s="55"/>
      <c r="Q15" s="55"/>
      <c r="R15" s="55"/>
      <c r="S15" s="55" t="s">
        <v>265</v>
      </c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</row>
    <row r="16" spans="1:30" s="74" customFormat="1">
      <c r="A16" s="69">
        <v>13</v>
      </c>
      <c r="B16" s="69" t="s">
        <v>147</v>
      </c>
      <c r="C16" s="70">
        <v>2</v>
      </c>
      <c r="D16" s="71"/>
      <c r="E16" s="71">
        <v>9</v>
      </c>
      <c r="F16" s="71">
        <v>0</v>
      </c>
      <c r="G16" s="71"/>
      <c r="H16" s="71"/>
      <c r="I16" s="71">
        <v>9</v>
      </c>
      <c r="J16" s="72">
        <v>20</v>
      </c>
      <c r="K16" s="73">
        <f t="shared" si="0"/>
        <v>9.4</v>
      </c>
      <c r="L16" s="73">
        <f t="shared" si="1"/>
        <v>10.4</v>
      </c>
      <c r="M16" s="71"/>
      <c r="N16" s="71"/>
      <c r="O16" s="71"/>
      <c r="P16" s="71"/>
      <c r="Q16" s="71"/>
      <c r="R16" s="71"/>
      <c r="S16" s="71" t="s">
        <v>264</v>
      </c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</row>
    <row r="17" spans="1:30" s="67" customFormat="1">
      <c r="A17" s="62">
        <v>14</v>
      </c>
      <c r="B17" s="62" t="s">
        <v>150</v>
      </c>
      <c r="C17" s="63">
        <v>2</v>
      </c>
      <c r="D17" s="64"/>
      <c r="E17" s="64">
        <v>0</v>
      </c>
      <c r="F17" s="64">
        <v>11</v>
      </c>
      <c r="G17" s="64"/>
      <c r="H17" s="64"/>
      <c r="I17" s="64">
        <v>9</v>
      </c>
      <c r="J17" s="65">
        <v>20</v>
      </c>
      <c r="K17" s="66">
        <f t="shared" si="0"/>
        <v>9.6999999999999993</v>
      </c>
      <c r="L17" s="66">
        <f t="shared" si="1"/>
        <v>10.700000000000001</v>
      </c>
      <c r="M17" s="64"/>
      <c r="N17" s="64"/>
      <c r="O17" s="64"/>
      <c r="P17" s="64"/>
      <c r="Q17" s="64"/>
      <c r="R17" s="64"/>
      <c r="S17" s="64" t="s">
        <v>267</v>
      </c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</row>
    <row r="18" spans="1:30">
      <c r="A18" s="5">
        <v>15</v>
      </c>
      <c r="B18" s="5" t="s">
        <v>157</v>
      </c>
      <c r="C18" s="11">
        <v>2</v>
      </c>
      <c r="D18" s="3"/>
      <c r="E18" s="3">
        <v>6</v>
      </c>
      <c r="F18" s="3">
        <v>17</v>
      </c>
      <c r="G18" s="3"/>
      <c r="H18" s="3"/>
      <c r="I18" s="3">
        <v>18</v>
      </c>
      <c r="J18" s="20">
        <v>20</v>
      </c>
      <c r="K18" s="31">
        <f t="shared" si="0"/>
        <v>15.549999999999999</v>
      </c>
      <c r="L18" s="31">
        <f t="shared" si="1"/>
        <v>16.55</v>
      </c>
      <c r="M18" s="3">
        <v>1</v>
      </c>
      <c r="N18" s="3"/>
      <c r="O18" s="3"/>
      <c r="P18" s="3"/>
      <c r="Q18" s="3"/>
      <c r="R18" s="3"/>
      <c r="S18" s="3" t="s">
        <v>266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s="74" customFormat="1">
      <c r="A19" s="69">
        <v>16</v>
      </c>
      <c r="B19" s="69" t="s">
        <v>163</v>
      </c>
      <c r="C19" s="70">
        <v>2</v>
      </c>
      <c r="D19" s="71"/>
      <c r="E19" s="71">
        <v>19</v>
      </c>
      <c r="F19" s="71">
        <v>14</v>
      </c>
      <c r="G19" s="71"/>
      <c r="H19" s="71"/>
      <c r="I19" s="71">
        <v>12</v>
      </c>
      <c r="J19" s="72">
        <v>20</v>
      </c>
      <c r="K19" s="73">
        <f t="shared" si="0"/>
        <v>14.35</v>
      </c>
      <c r="L19" s="73">
        <f t="shared" si="1"/>
        <v>15.350000000000001</v>
      </c>
      <c r="M19" s="71"/>
      <c r="N19" s="71"/>
      <c r="O19" s="71"/>
      <c r="P19" s="71"/>
      <c r="Q19" s="71"/>
      <c r="R19" s="71"/>
      <c r="S19" s="71" t="s">
        <v>264</v>
      </c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</row>
    <row r="20" spans="1:30" s="60" customFormat="1">
      <c r="A20" s="53">
        <v>17</v>
      </c>
      <c r="B20" s="53" t="s">
        <v>166</v>
      </c>
      <c r="C20" s="56">
        <v>2</v>
      </c>
      <c r="D20" s="55"/>
      <c r="E20" s="55">
        <v>11</v>
      </c>
      <c r="F20" s="55">
        <v>11</v>
      </c>
      <c r="G20" s="55"/>
      <c r="H20" s="55"/>
      <c r="I20" s="55">
        <v>9</v>
      </c>
      <c r="J20" s="57">
        <v>16</v>
      </c>
      <c r="K20" s="58">
        <f t="shared" si="0"/>
        <v>10.75</v>
      </c>
      <c r="L20" s="58">
        <f t="shared" si="1"/>
        <v>11.75</v>
      </c>
      <c r="M20" s="55"/>
      <c r="N20" s="55"/>
      <c r="O20" s="55"/>
      <c r="P20" s="55"/>
      <c r="Q20" s="55"/>
      <c r="R20" s="55"/>
      <c r="S20" s="55" t="s">
        <v>265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</row>
    <row r="21" spans="1:30">
      <c r="C21" s="12">
        <v>2</v>
      </c>
      <c r="D21">
        <v>1</v>
      </c>
      <c r="E21" s="25">
        <v>20</v>
      </c>
      <c r="F21" s="25">
        <v>20</v>
      </c>
      <c r="G21" s="30">
        <v>20</v>
      </c>
      <c r="H21" s="30">
        <v>20</v>
      </c>
      <c r="I21">
        <v>20</v>
      </c>
      <c r="J21" s="20">
        <v>20</v>
      </c>
      <c r="K21" s="31">
        <f t="shared" si="0"/>
        <v>20</v>
      </c>
      <c r="L21" s="31">
        <f t="shared" si="1"/>
        <v>21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IISI_01</vt:lpstr>
      <vt:lpstr>IISI_02</vt:lpstr>
      <vt:lpstr>Programac Tim</vt:lpstr>
      <vt:lpstr>TIM</vt:lpstr>
      <vt:lpstr>TIM_01</vt:lpstr>
      <vt:lpstr>TIM_02</vt:lpstr>
      <vt:lpstr>TIM_03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2021-04-04T19:08:16Z</dcterms:created>
  <dcterms:modified xsi:type="dcterms:W3CDTF">2021-05-31T14:00:23Z</dcterms:modified>
</cp:coreProperties>
</file>