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carlocorrales/Documents/UCSM/UCSMn/Notas UCSM/"/>
    </mc:Choice>
  </mc:AlternateContent>
  <xr:revisionPtr revIDLastSave="0" documentId="13_ncr:1_{0E4D678C-969D-B34F-B1A7-1296E38A892F}" xr6:coauthVersionLast="47" xr6:coauthVersionMax="47" xr10:uidLastSave="{00000000-0000-0000-0000-000000000000}"/>
  <bookViews>
    <workbookView xWindow="780" yWindow="3120" windowWidth="27720" windowHeight="12960" activeTab="6" xr2:uid="{00000000-000D-0000-FFFF-FFFF00000000}"/>
  </bookViews>
  <sheets>
    <sheet name="IISI 1" sheetId="2" r:id="rId1"/>
    <sheet name="IISI 2" sheetId="3" r:id="rId2"/>
    <sheet name="IISI 3" sheetId="4" r:id="rId3"/>
    <sheet name="TIM 1" sheetId="5" r:id="rId4"/>
    <sheet name="TIM 2" sheetId="6" r:id="rId5"/>
    <sheet name="TIM 3" sheetId="7" r:id="rId6"/>
    <sheet name="TIM teo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78" i="8" l="1"/>
  <c r="AD80" i="8"/>
  <c r="AD79" i="8"/>
  <c r="AE77" i="8"/>
  <c r="AD77" i="8"/>
  <c r="AD76" i="8"/>
  <c r="AE76" i="8" s="1"/>
  <c r="AE75" i="8"/>
  <c r="AD75" i="8"/>
  <c r="AD74" i="8"/>
  <c r="AE74" i="8" s="1"/>
  <c r="AE73" i="8"/>
  <c r="AD73" i="8"/>
  <c r="AD72" i="8"/>
  <c r="AE72" i="8" s="1"/>
  <c r="AE71" i="8"/>
  <c r="AD71" i="8"/>
  <c r="AD70" i="8"/>
  <c r="AE70" i="8" s="1"/>
  <c r="AE69" i="8"/>
  <c r="AD69" i="8"/>
  <c r="AD68" i="8"/>
  <c r="AE68" i="8" s="1"/>
  <c r="AE67" i="8"/>
  <c r="AD67" i="8"/>
  <c r="AD66" i="8"/>
  <c r="AE66" i="8" s="1"/>
  <c r="AE65" i="8"/>
  <c r="AD65" i="8"/>
  <c r="AD64" i="8"/>
  <c r="AE64" i="8" s="1"/>
  <c r="AE63" i="8"/>
  <c r="AD63" i="8"/>
  <c r="AD62" i="8"/>
  <c r="AE62" i="8" s="1"/>
  <c r="AE61" i="8"/>
  <c r="AD61" i="8"/>
  <c r="AD60" i="8"/>
  <c r="AE60" i="8" s="1"/>
  <c r="AE59" i="8"/>
  <c r="AD59" i="8"/>
  <c r="AD58" i="8"/>
  <c r="AE58" i="8" s="1"/>
  <c r="AE57" i="8"/>
  <c r="AD57" i="8"/>
  <c r="AD56" i="8"/>
  <c r="AE56" i="8" s="1"/>
  <c r="AE55" i="8"/>
  <c r="AD55" i="8"/>
  <c r="AD54" i="8"/>
  <c r="AE54" i="8" s="1"/>
  <c r="AE53" i="8"/>
  <c r="AD53" i="8"/>
  <c r="AD52" i="8"/>
  <c r="AE52" i="8" s="1"/>
  <c r="AE51" i="8"/>
  <c r="AD51" i="8"/>
  <c r="AD50" i="8"/>
  <c r="AE50" i="8" s="1"/>
  <c r="AE49" i="8"/>
  <c r="AD49" i="8"/>
  <c r="AD48" i="8"/>
  <c r="AE48" i="8" s="1"/>
  <c r="AE47" i="8"/>
  <c r="AD47" i="8"/>
  <c r="AD46" i="8"/>
  <c r="AE46" i="8" s="1"/>
  <c r="AE45" i="8"/>
  <c r="AD45" i="8"/>
  <c r="AD44" i="8"/>
  <c r="AE44" i="8" s="1"/>
  <c r="AE43" i="8"/>
  <c r="AD43" i="8"/>
  <c r="AD42" i="8"/>
  <c r="AE42" i="8" s="1"/>
  <c r="AE41" i="8"/>
  <c r="AD41" i="8"/>
  <c r="AD40" i="8"/>
  <c r="AE40" i="8" s="1"/>
  <c r="AE39" i="8"/>
  <c r="AD39" i="8"/>
  <c r="AD38" i="8"/>
  <c r="AE38" i="8" s="1"/>
  <c r="AE37" i="8"/>
  <c r="AD37" i="8"/>
  <c r="AD36" i="8"/>
  <c r="AE36" i="8" s="1"/>
  <c r="AE35" i="8"/>
  <c r="AD35" i="8"/>
  <c r="AD34" i="8"/>
  <c r="AE34" i="8" s="1"/>
  <c r="AE33" i="8"/>
  <c r="AD33" i="8"/>
  <c r="AD32" i="8"/>
  <c r="AE32" i="8" s="1"/>
  <c r="AE31" i="8"/>
  <c r="AD31" i="8"/>
  <c r="AD30" i="8"/>
  <c r="AE30" i="8" s="1"/>
  <c r="AE29" i="8"/>
  <c r="AD29" i="8"/>
  <c r="AD28" i="8"/>
  <c r="AE28" i="8" s="1"/>
  <c r="AE27" i="8"/>
  <c r="AD27" i="8"/>
  <c r="AD26" i="8"/>
  <c r="AE26" i="8" s="1"/>
  <c r="AE25" i="8"/>
  <c r="AD25" i="8"/>
  <c r="AD24" i="8"/>
  <c r="AE24" i="8" s="1"/>
  <c r="AE23" i="8"/>
  <c r="AD23" i="8"/>
  <c r="AD22" i="8"/>
  <c r="AE22" i="8" s="1"/>
  <c r="AE21" i="8"/>
  <c r="AD21" i="8"/>
  <c r="AD20" i="8"/>
  <c r="AE20" i="8" s="1"/>
  <c r="AE19" i="8"/>
  <c r="AD19" i="8"/>
  <c r="AD18" i="8"/>
  <c r="AE18" i="8" s="1"/>
  <c r="AE17" i="8"/>
  <c r="AD17" i="8"/>
  <c r="AD16" i="8"/>
  <c r="AE16" i="8" s="1"/>
  <c r="AE15" i="8"/>
  <c r="AD15" i="8"/>
  <c r="AD14" i="8"/>
  <c r="AE14" i="8" s="1"/>
  <c r="AE13" i="8"/>
  <c r="AD13" i="8"/>
  <c r="AD12" i="8"/>
  <c r="AE12" i="8" s="1"/>
  <c r="AE11" i="8"/>
  <c r="AD11" i="8"/>
  <c r="AD10" i="8"/>
  <c r="AE10" i="8" s="1"/>
  <c r="AE9" i="8"/>
  <c r="AD9" i="8"/>
  <c r="AD8" i="8"/>
  <c r="AE8" i="8" s="1"/>
  <c r="AE7" i="8"/>
  <c r="AD7" i="8"/>
  <c r="AD6" i="8"/>
  <c r="AE6" i="8" s="1"/>
  <c r="AE5" i="8"/>
  <c r="AD5" i="8"/>
  <c r="AD4" i="8"/>
  <c r="AE4" i="8" s="1"/>
  <c r="Z53" i="8" l="1"/>
  <c r="AB53" i="8" s="1"/>
  <c r="Z44" i="8"/>
  <c r="Z40" i="8"/>
  <c r="AA11" i="5"/>
  <c r="AA14" i="5"/>
  <c r="AA13" i="5"/>
  <c r="AA5" i="5"/>
  <c r="AA18" i="5"/>
  <c r="AB44" i="8"/>
  <c r="Z42" i="8"/>
  <c r="AB42" i="8" s="1"/>
  <c r="P21" i="5"/>
  <c r="P7" i="6"/>
  <c r="P23" i="5"/>
  <c r="AM4" i="2"/>
  <c r="AA80" i="8"/>
  <c r="AA79" i="8"/>
  <c r="AA78" i="8"/>
  <c r="Z72" i="8"/>
  <c r="AB72" i="8" s="1"/>
  <c r="Z64" i="8"/>
  <c r="AB64" i="8" s="1"/>
  <c r="Z60" i="8"/>
  <c r="AB60" i="8" s="1"/>
  <c r="Z77" i="8"/>
  <c r="Z69" i="8"/>
  <c r="AB69" i="8" s="1"/>
  <c r="Z51" i="8"/>
  <c r="Z75" i="8"/>
  <c r="AB75" i="8" s="1"/>
  <c r="Z50" i="8"/>
  <c r="Z62" i="8"/>
  <c r="Z61" i="8"/>
  <c r="Z47" i="8"/>
  <c r="Z63" i="8"/>
  <c r="AB63" i="8" s="1"/>
  <c r="Z39" i="8"/>
  <c r="AB39" i="8" s="1"/>
  <c r="Z38" i="8"/>
  <c r="AB38" i="8" s="1"/>
  <c r="Z37" i="8"/>
  <c r="AB37" i="8" s="1"/>
  <c r="Z32" i="8"/>
  <c r="AB32" i="8" s="1"/>
  <c r="Z71" i="8"/>
  <c r="Z56" i="8"/>
  <c r="AB56" i="8" s="1"/>
  <c r="Z28" i="8"/>
  <c r="Z54" i="8"/>
  <c r="Z26" i="8"/>
  <c r="AB26" i="8" s="1"/>
  <c r="Z24" i="8"/>
  <c r="Z55" i="8"/>
  <c r="AB55" i="8" s="1"/>
  <c r="Z46" i="8"/>
  <c r="AB46" i="8" s="1"/>
  <c r="Z21" i="8"/>
  <c r="AB21" i="8" s="1"/>
  <c r="Z67" i="8"/>
  <c r="AB67" i="8" s="1"/>
  <c r="Z48" i="8"/>
  <c r="AB48" i="8" s="1"/>
  <c r="Z8" i="8"/>
  <c r="Z25" i="8"/>
  <c r="Z9" i="8"/>
  <c r="AB9" i="8" s="1"/>
  <c r="Z6" i="8"/>
  <c r="AB6" i="8" s="1"/>
  <c r="AB5" i="8"/>
  <c r="AB7" i="8"/>
  <c r="AB8" i="8"/>
  <c r="AB10" i="8"/>
  <c r="AB11" i="8"/>
  <c r="AB12" i="8"/>
  <c r="AB13" i="8"/>
  <c r="AB14" i="8"/>
  <c r="AB15" i="8"/>
  <c r="AB16" i="8"/>
  <c r="AB17" i="8"/>
  <c r="AB18" i="8"/>
  <c r="AB19" i="8"/>
  <c r="AB20" i="8"/>
  <c r="AB22" i="8"/>
  <c r="AB23" i="8"/>
  <c r="AB24" i="8"/>
  <c r="AB25" i="8"/>
  <c r="AB27" i="8"/>
  <c r="AB28" i="8"/>
  <c r="AB29" i="8"/>
  <c r="AB30" i="8"/>
  <c r="AB31" i="8"/>
  <c r="AB33" i="8"/>
  <c r="AB34" i="8"/>
  <c r="AB35" i="8"/>
  <c r="AB36" i="8"/>
  <c r="AB41" i="8"/>
  <c r="AB43" i="8"/>
  <c r="AB45" i="8"/>
  <c r="AB47" i="8"/>
  <c r="AB49" i="8"/>
  <c r="AB50" i="8"/>
  <c r="AB51" i="8"/>
  <c r="AB52" i="8"/>
  <c r="AB54" i="8"/>
  <c r="AB57" i="8"/>
  <c r="AB58" i="8"/>
  <c r="AB59" i="8"/>
  <c r="AB61" i="8"/>
  <c r="AB62" i="8"/>
  <c r="AB65" i="8"/>
  <c r="AB66" i="8"/>
  <c r="AB68" i="8"/>
  <c r="AB70" i="8"/>
  <c r="AB71" i="8"/>
  <c r="AB73" i="8"/>
  <c r="AB74" i="8"/>
  <c r="AB76" i="8"/>
  <c r="AB77" i="8"/>
  <c r="AB4" i="8"/>
  <c r="AM20" i="3"/>
  <c r="AM13" i="3"/>
  <c r="AM43" i="4"/>
  <c r="AM42" i="4"/>
  <c r="AM41" i="4"/>
  <c r="AM40" i="4"/>
  <c r="AM39" i="4"/>
  <c r="AM38" i="4"/>
  <c r="AM37" i="4"/>
  <c r="AM36" i="4"/>
  <c r="AM35" i="4"/>
  <c r="AM34" i="4"/>
  <c r="AM33" i="4"/>
  <c r="AM32" i="4"/>
  <c r="AM31" i="4"/>
  <c r="AM30" i="4"/>
  <c r="AM29" i="4"/>
  <c r="AM28" i="4"/>
  <c r="AM27" i="4"/>
  <c r="AM26" i="4"/>
  <c r="AM25" i="4"/>
  <c r="AM24" i="4"/>
  <c r="AM23" i="4"/>
  <c r="AM22" i="4"/>
  <c r="AM21" i="4"/>
  <c r="AM20" i="4"/>
  <c r="AM19" i="4"/>
  <c r="AM18" i="4"/>
  <c r="AM17" i="4"/>
  <c r="AM16" i="4"/>
  <c r="AM15" i="4"/>
  <c r="AM14" i="4"/>
  <c r="AM13" i="4"/>
  <c r="AM12" i="4"/>
  <c r="AM11" i="4"/>
  <c r="AM10" i="4"/>
  <c r="AM9" i="4"/>
  <c r="AM8" i="4"/>
  <c r="AM7" i="4"/>
  <c r="AM6" i="4"/>
  <c r="AM5" i="4"/>
  <c r="AM4" i="4"/>
  <c r="AM42" i="3"/>
  <c r="AM41" i="3"/>
  <c r="AM40" i="3"/>
  <c r="AM39" i="3"/>
  <c r="AM38" i="3"/>
  <c r="AM37" i="3"/>
  <c r="AM36" i="3"/>
  <c r="AM35" i="3"/>
  <c r="AM34" i="3"/>
  <c r="AM33" i="3"/>
  <c r="AM32" i="3"/>
  <c r="AM31" i="3"/>
  <c r="AM30" i="3"/>
  <c r="AM29" i="3"/>
  <c r="AM28" i="3"/>
  <c r="AM27" i="3"/>
  <c r="AM26" i="3"/>
  <c r="AM25" i="3"/>
  <c r="AM24" i="3"/>
  <c r="AM23" i="3"/>
  <c r="AM22" i="3"/>
  <c r="AM21" i="3"/>
  <c r="AM19" i="3"/>
  <c r="AM18" i="3"/>
  <c r="AM17" i="3"/>
  <c r="AM16" i="3"/>
  <c r="AM15" i="3"/>
  <c r="AM14" i="3"/>
  <c r="AM12" i="3"/>
  <c r="AM11" i="3"/>
  <c r="AM10" i="3"/>
  <c r="AM9" i="3"/>
  <c r="AM8" i="3"/>
  <c r="AM7" i="3"/>
  <c r="AM6" i="3"/>
  <c r="AM5" i="3"/>
  <c r="AM4" i="3"/>
  <c r="AM44" i="2"/>
  <c r="AM43" i="2"/>
  <c r="AM42" i="2"/>
  <c r="AM41" i="2"/>
  <c r="AM40" i="2"/>
  <c r="AM39" i="2"/>
  <c r="AM38" i="2"/>
  <c r="AM37" i="2"/>
  <c r="AM36" i="2"/>
  <c r="AM35" i="2"/>
  <c r="AM34" i="2"/>
  <c r="AM33" i="2"/>
  <c r="AM32" i="2"/>
  <c r="AM31" i="2"/>
  <c r="AM30" i="2"/>
  <c r="AM29" i="2"/>
  <c r="AM28" i="2"/>
  <c r="AM27" i="2"/>
  <c r="AM26" i="2"/>
  <c r="AM25" i="2"/>
  <c r="AM24" i="2"/>
  <c r="AM23" i="2"/>
  <c r="AM22" i="2"/>
  <c r="AM21" i="2"/>
  <c r="AM20" i="2"/>
  <c r="AM19" i="2"/>
  <c r="AM18" i="2"/>
  <c r="AM17" i="2"/>
  <c r="AM16" i="2"/>
  <c r="AM15" i="2"/>
  <c r="AM14" i="2"/>
  <c r="AM13" i="2"/>
  <c r="AM12" i="2"/>
  <c r="AM11" i="2"/>
  <c r="AM10" i="2"/>
  <c r="AM9" i="2"/>
  <c r="AM8" i="2"/>
  <c r="AM7" i="2"/>
  <c r="AM6" i="2"/>
  <c r="AM5" i="2"/>
  <c r="AM2" i="2"/>
  <c r="AG24" i="7"/>
  <c r="AG23" i="7"/>
  <c r="AG22" i="7"/>
  <c r="AG21" i="7"/>
  <c r="AG20" i="7"/>
  <c r="AG19" i="7"/>
  <c r="AG18" i="7"/>
  <c r="AG17" i="7"/>
  <c r="AG16" i="7"/>
  <c r="AG15" i="7"/>
  <c r="AG14" i="7"/>
  <c r="AG13" i="7"/>
  <c r="AG12" i="7"/>
  <c r="AG11" i="7"/>
  <c r="AG10" i="7"/>
  <c r="AG9" i="7"/>
  <c r="AG8" i="7"/>
  <c r="AG7" i="7"/>
  <c r="AG6" i="7"/>
  <c r="AG5" i="7"/>
  <c r="AG4" i="7"/>
  <c r="AG16" i="6"/>
  <c r="AG15" i="6"/>
  <c r="AG14" i="6"/>
  <c r="AG13" i="6"/>
  <c r="AG12" i="6"/>
  <c r="AG11" i="6"/>
  <c r="AG10" i="6"/>
  <c r="AG9" i="6"/>
  <c r="AG8" i="6"/>
  <c r="AG7" i="6"/>
  <c r="AG6" i="6"/>
  <c r="AG5" i="6"/>
  <c r="AG4" i="6"/>
  <c r="AG23" i="5"/>
  <c r="AG22" i="5"/>
  <c r="AG21" i="5"/>
  <c r="AG20" i="5"/>
  <c r="AG19" i="5"/>
  <c r="AG18" i="5"/>
  <c r="AG17" i="5"/>
  <c r="AG16" i="5"/>
  <c r="AG15" i="5"/>
  <c r="AG14" i="5"/>
  <c r="AG13" i="5"/>
  <c r="AG12" i="5"/>
  <c r="AG11" i="5"/>
  <c r="AG10" i="5"/>
  <c r="AG9" i="5"/>
  <c r="AG8" i="5"/>
  <c r="AG7" i="5"/>
  <c r="AG6" i="5"/>
  <c r="AG5" i="5"/>
  <c r="AG2" i="5"/>
  <c r="AG2" i="7"/>
  <c r="AG2" i="6"/>
  <c r="AB40" i="8" l="1"/>
  <c r="Z43" i="8"/>
  <c r="Z68" i="8"/>
  <c r="Z65" i="8"/>
  <c r="Z23" i="8"/>
  <c r="Z30" i="8"/>
  <c r="Z15" i="8"/>
  <c r="Z13" i="8"/>
  <c r="Z27" i="8"/>
  <c r="Z36" i="8"/>
  <c r="Z49" i="8"/>
  <c r="Z19" i="8"/>
  <c r="Z4" i="8"/>
  <c r="Z11" i="8"/>
  <c r="Z12" i="8"/>
  <c r="Z31" i="8"/>
  <c r="AM2" i="4"/>
  <c r="AM2" i="3"/>
  <c r="Z5" i="8"/>
  <c r="Z35" i="8"/>
  <c r="Q78" i="8"/>
  <c r="Q80" i="8"/>
  <c r="Q79" i="8"/>
  <c r="AA2" i="6"/>
  <c r="AA2" i="5"/>
  <c r="AA6" i="5"/>
  <c r="AA4" i="7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R4" i="8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5" i="7"/>
  <c r="AA5" i="6"/>
  <c r="AA6" i="6"/>
  <c r="AA7" i="6"/>
  <c r="AA8" i="6"/>
  <c r="AA9" i="6"/>
  <c r="AA10" i="6"/>
  <c r="AA11" i="6"/>
  <c r="AA12" i="6"/>
  <c r="AA13" i="6"/>
  <c r="AA14" i="6"/>
  <c r="AA15" i="6"/>
  <c r="AA16" i="6"/>
  <c r="AA4" i="6"/>
  <c r="AA23" i="5"/>
  <c r="AA22" i="5"/>
  <c r="AA21" i="5"/>
  <c r="AA20" i="5"/>
  <c r="AA19" i="5"/>
  <c r="AA17" i="5"/>
  <c r="AA16" i="5"/>
  <c r="AA15" i="5"/>
  <c r="AA12" i="5"/>
  <c r="AA10" i="5"/>
  <c r="AA9" i="5"/>
  <c r="AA7" i="5"/>
  <c r="AA8" i="5"/>
  <c r="AD43" i="4"/>
  <c r="AD42" i="4"/>
  <c r="AD41" i="4"/>
  <c r="AD40" i="4"/>
  <c r="AD39" i="4"/>
  <c r="AD38" i="4"/>
  <c r="AD37" i="4"/>
  <c r="AD36" i="4"/>
  <c r="AD35" i="4"/>
  <c r="AD34" i="4"/>
  <c r="AD33" i="4"/>
  <c r="AD32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D4" i="4"/>
  <c r="AD2" i="4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2" i="3"/>
  <c r="AD2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Z59" i="8"/>
  <c r="Z45" i="8"/>
  <c r="Z34" i="8"/>
  <c r="Z17" i="8"/>
  <c r="Z18" i="8"/>
  <c r="Z58" i="8"/>
  <c r="Z41" i="8"/>
  <c r="Z16" i="8"/>
  <c r="Z14" i="8"/>
  <c r="Z70" i="8"/>
  <c r="Z74" i="8"/>
  <c r="Z52" i="8"/>
  <c r="Z29" i="8"/>
  <c r="Z76" i="8"/>
  <c r="Z57" i="8"/>
  <c r="Z20" i="8"/>
  <c r="Z7" i="8"/>
  <c r="Z2" i="8"/>
  <c r="J4" i="8"/>
  <c r="AK27" i="5"/>
  <c r="AK37" i="5"/>
  <c r="H80" i="8"/>
  <c r="H78" i="8"/>
  <c r="H79" i="8"/>
  <c r="B104" i="8" l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4" i="7"/>
  <c r="P5" i="6"/>
  <c r="P6" i="6"/>
  <c r="P8" i="6"/>
  <c r="P9" i="6"/>
  <c r="P10" i="6"/>
  <c r="P11" i="6"/>
  <c r="P12" i="6"/>
  <c r="P13" i="6"/>
  <c r="P14" i="6"/>
  <c r="P15" i="6"/>
  <c r="P16" i="6"/>
  <c r="P4" i="6"/>
  <c r="P22" i="5"/>
  <c r="P20" i="5"/>
  <c r="P19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5" i="5"/>
  <c r="AK14" i="5"/>
  <c r="R44" i="2"/>
  <c r="R43" i="2"/>
  <c r="R42" i="2"/>
  <c r="R41" i="2"/>
  <c r="R40" i="2"/>
  <c r="R39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42" i="3"/>
  <c r="R40" i="3"/>
  <c r="R39" i="3"/>
  <c r="R38" i="3"/>
  <c r="R37" i="3"/>
  <c r="R36" i="3"/>
  <c r="R35" i="3"/>
  <c r="R34" i="3"/>
  <c r="R33" i="3"/>
  <c r="R32" i="3"/>
  <c r="R31" i="3"/>
  <c r="R30" i="3"/>
  <c r="R29" i="3"/>
  <c r="R27" i="3"/>
  <c r="R26" i="3"/>
  <c r="R25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4" i="4"/>
  <c r="AT17" i="2"/>
  <c r="AT42" i="2"/>
  <c r="AT29" i="2"/>
  <c r="Z22" i="8" l="1"/>
</calcChain>
</file>

<file path=xl/sharedStrings.xml><?xml version="1.0" encoding="utf-8"?>
<sst xmlns="http://schemas.openxmlformats.org/spreadsheetml/2006/main" count="1333" uniqueCount="771">
  <si>
    <t>Codigo</t>
  </si>
  <si>
    <t>Nombre</t>
  </si>
  <si>
    <t>Email</t>
  </si>
  <si>
    <t>2021247551</t>
  </si>
  <si>
    <t>VALENCIA FLORES, CRISTHIAN HENRRY</t>
  </si>
  <si>
    <t>cristhian.valencia@ucsm.edu.pe</t>
  </si>
  <si>
    <t>2021252821</t>
  </si>
  <si>
    <t>ZAPANA REQUENA, FABRICIO DANIEL</t>
  </si>
  <si>
    <t>fabricio.zapana@ucsm.edu.pe</t>
  </si>
  <si>
    <t>2022226421</t>
  </si>
  <si>
    <t>ALANOCA SANCHEZ, FABRICIO NESTOR</t>
  </si>
  <si>
    <t>fabricio.alanoca@ucsm.edu.pe</t>
  </si>
  <si>
    <t>2022227461</t>
  </si>
  <si>
    <t>AMAYA GARCIA, NACSER DAVID</t>
  </si>
  <si>
    <t>nacser.amaya@ucsm.edu.pe</t>
  </si>
  <si>
    <t>2022240812</t>
  </si>
  <si>
    <t>ARANIBAR ZEGOVIA, MAYERLY KATRINA</t>
  </si>
  <si>
    <t>mayerly.aranibar@ucsm.edu.pe</t>
  </si>
  <si>
    <t>2022200601</t>
  </si>
  <si>
    <t>BARAHONA CAHUANA, FRANZ JONATHAN</t>
  </si>
  <si>
    <t>franz.barahona@ucsm.edu.pe</t>
  </si>
  <si>
    <t>2022227802</t>
  </si>
  <si>
    <t>BARRIOS UMERES, DANIELA</t>
  </si>
  <si>
    <t>daniela.barrios@ucsm.edu.pe</t>
  </si>
  <si>
    <t>2022241611</t>
  </si>
  <si>
    <t>CACERES CHAMBI, JORGE ALONSO</t>
  </si>
  <si>
    <t>jorge.caceresch@ucsm.edu.pe</t>
  </si>
  <si>
    <t>2022224621</t>
  </si>
  <si>
    <t>CALVO TICONA, CARLOS ANDRES</t>
  </si>
  <si>
    <t>carlos.calvo@ucsm.edu.pe</t>
  </si>
  <si>
    <t>2022224131</t>
  </si>
  <si>
    <t>CARLOS CAPIRA, LUIS FERNANDO</t>
  </si>
  <si>
    <t>luis.carlos@ucsm.edu.pe</t>
  </si>
  <si>
    <t>2022225221</t>
  </si>
  <si>
    <t>CENTENO LEON, JULIO ENRIQUE</t>
  </si>
  <si>
    <t>julio.centeno@ucsm.edu.pe</t>
  </si>
  <si>
    <t>2022226742</t>
  </si>
  <si>
    <t>COAGUILA COAGUILA, DAYANA MABEL</t>
  </si>
  <si>
    <t>dayana.coaguila@ucsm.edu.pe</t>
  </si>
  <si>
    <t>2022224871</t>
  </si>
  <si>
    <t>CORNEJO VELARDE, LEONARDO DAVID</t>
  </si>
  <si>
    <t>leonardo.cornejo@ucsm.edu.pe</t>
  </si>
  <si>
    <t>2022243551</t>
  </si>
  <si>
    <t>CRUCES DE LA CRUZ, JOEL GERARDO</t>
  </si>
  <si>
    <t>joel.cruces@ucsm.edu.pe</t>
  </si>
  <si>
    <t>2022701581</t>
  </si>
  <si>
    <t>CUBA CASTRO, ANDRE SEBASTIAN</t>
  </si>
  <si>
    <t>andre.cuba@ucsm.edu.pe</t>
  </si>
  <si>
    <t>2022244201</t>
  </si>
  <si>
    <t>FERNANDEZ CHUQUICOTA, JORDAN MANUEL</t>
  </si>
  <si>
    <t>jordan.fernandez@ucsm.edu.pe</t>
  </si>
  <si>
    <t>2022244641</t>
  </si>
  <si>
    <t>GARCIA CHAVEZ, GONZALO EMILIO</t>
  </si>
  <si>
    <t>gonzalo.garciach@ucsm.edu.pe</t>
  </si>
  <si>
    <t>2022227872</t>
  </si>
  <si>
    <t>HUANCA HUARICALLO, STEFFANY AIDA</t>
  </si>
  <si>
    <t>steffany.huanca@ucsm.edu.pe</t>
  </si>
  <si>
    <t>2022225841</t>
  </si>
  <si>
    <t>INFA CASAPERALTA, GIUSSEPPE PAÚL</t>
  </si>
  <si>
    <t>giusseppe.infa@ucsm.edu.pe</t>
  </si>
  <si>
    <t>2022404592</t>
  </si>
  <si>
    <t>LAUREANO TUPAC YUPANQUI, NATTY JIMENA</t>
  </si>
  <si>
    <t>natty.laureano@ucsm.edu.pe</t>
  </si>
  <si>
    <t>2022701481</t>
  </si>
  <si>
    <t>LIMA SÁNCHEZ, JOSÉ FABRIZIO</t>
  </si>
  <si>
    <t>jose.lima@ucsm.edu.pe</t>
  </si>
  <si>
    <t>2022246652</t>
  </si>
  <si>
    <t>MAMANI MENDIGURI, MIRELLA THIANI</t>
  </si>
  <si>
    <t>mirella.mamani@ucsm.edu.pe</t>
  </si>
  <si>
    <t>2022400141</t>
  </si>
  <si>
    <t>MAMANI PALACO, JOSHUA HUGO MAMANI PALACO</t>
  </si>
  <si>
    <t>joshua.mamani@ucsm.edu.pe</t>
  </si>
  <si>
    <t>2022225751</t>
  </si>
  <si>
    <t>MANCHEGO PUMA, ARMANDO JESÚS</t>
  </si>
  <si>
    <t>armando.manchego@ucsm.edu.pe</t>
  </si>
  <si>
    <t>2022225831</t>
  </si>
  <si>
    <t>MAYHUALLA LOAYZA, CRISTIAN JESUS</t>
  </si>
  <si>
    <t>cristian.mayhualla@ucsm.edu.pe</t>
  </si>
  <si>
    <t>2022101182</t>
  </si>
  <si>
    <t>MORENO AVELLANEDA, GABRIELA</t>
  </si>
  <si>
    <t>gabriela.morenoa@ucsm.edu.pe</t>
  </si>
  <si>
    <t>2022404771</t>
  </si>
  <si>
    <t>PAREJA GARCÍA, MATÍAS ADRIÁN</t>
  </si>
  <si>
    <t>matias.pareja@ucsm.edu.pe</t>
  </si>
  <si>
    <t>2022701621</t>
  </si>
  <si>
    <t>PORTUGAL TACCA, DYLAN JORGE</t>
  </si>
  <si>
    <t>dylan.portugal@ucsm.edu.pe</t>
  </si>
  <si>
    <t>2022602572</t>
  </si>
  <si>
    <t>RAMOS QUISPE, DARELLA MEHILY</t>
  </si>
  <si>
    <t>darella.ramos@ucsm.edu.pe</t>
  </si>
  <si>
    <t>2022602751</t>
  </si>
  <si>
    <t>SALDIVAR PFOCCORI, JHON FRANKLIN</t>
  </si>
  <si>
    <t>jhon.saldivar@ucsm.edu.pe</t>
  </si>
  <si>
    <t>2022250451</t>
  </si>
  <si>
    <t>TAZA QUISPE, CARLOS DANIEL</t>
  </si>
  <si>
    <t>carlos.taza@ucsm.edu.pe</t>
  </si>
  <si>
    <t>2022250481</t>
  </si>
  <si>
    <t>THOLA GÓMEZ, ALEXANDER ROLANDINO</t>
  </si>
  <si>
    <t>alexander.thola@ucsm.edu.pe</t>
  </si>
  <si>
    <t>2022250891</t>
  </si>
  <si>
    <t>URDAY RODRIGUEZ, CARLOS EDUARDO</t>
  </si>
  <si>
    <t>carlos.urday@ucsm.edu.pe</t>
  </si>
  <si>
    <t>2022206871</t>
  </si>
  <si>
    <t>VALENZUELA CHAVEZ, FRANCO ALESSANDRO</t>
  </si>
  <si>
    <t>franco.valenzuela@ucsm.edu.pe</t>
  </si>
  <si>
    <t>2022226321</t>
  </si>
  <si>
    <t>VELASQUEZ PUMA, FERNANDO SEBASTIAN</t>
  </si>
  <si>
    <t>fernando.velasquezp@ucsm.edu.pe</t>
  </si>
  <si>
    <t>2022225241</t>
  </si>
  <si>
    <t>VIZCARRA SOLIS, ROGER ANDRE</t>
  </si>
  <si>
    <t>roger.vizcarra@ucsm.edu.pe</t>
  </si>
  <si>
    <t>2022226111</t>
  </si>
  <si>
    <t>YANA AGRAMONTE, LUIS EFRAIN</t>
  </si>
  <si>
    <t>luis.yana@ucsm.edu.pe</t>
  </si>
  <si>
    <t>2022251781</t>
  </si>
  <si>
    <t>YAURI VARGAS, JEAN FRANCO MATIAS</t>
  </si>
  <si>
    <t>jean.yauri@ucsm.edu.pe</t>
  </si>
  <si>
    <t>Nro</t>
  </si>
  <si>
    <t>IISI 01 - 2022</t>
  </si>
  <si>
    <t>IISI 02 - 2022</t>
  </si>
  <si>
    <t>2021252701</t>
  </si>
  <si>
    <t>MAQUERA ARCATA, FRANK LENNIN</t>
  </si>
  <si>
    <t>frank.maquera@ucsm.edu.pe</t>
  </si>
  <si>
    <t>2022800061</t>
  </si>
  <si>
    <t>AGUILAR TORRES, ANDREE JERSON</t>
  </si>
  <si>
    <t>andree.aguilar@ucsm.edu.pe</t>
  </si>
  <si>
    <t>2022241081</t>
  </si>
  <si>
    <t>BALDÁRRAGO SAMATELO, PIERO FERNANDI</t>
  </si>
  <si>
    <t>piero.baldarrago@ucsm.edu.pe</t>
  </si>
  <si>
    <t>2022701631</t>
  </si>
  <si>
    <t>BUTRÓN PRIETO, ALEXIS GONZALO</t>
  </si>
  <si>
    <t>alexis.butron@ucsm.edu.pe</t>
  </si>
  <si>
    <t>2022241681</t>
  </si>
  <si>
    <t>CAHUANA CABRERA, PIERO ANTHONY</t>
  </si>
  <si>
    <t>piero.cahuana@ucsm.edu.pe</t>
  </si>
  <si>
    <t>2022600741</t>
  </si>
  <si>
    <t>CHAMBI LOAIZA, CESAR ALEXANDER</t>
  </si>
  <si>
    <t>cesar.chambil@ucsm.edu.pe</t>
  </si>
  <si>
    <t>2022701571</t>
  </si>
  <si>
    <t>COILA CENTENO, SERGIO DANIEL</t>
  </si>
  <si>
    <t>sergio.coila@ucsm.edu.pe</t>
  </si>
  <si>
    <t>2022244061</t>
  </si>
  <si>
    <t>ESPINOZA BELLIDO, LUIS FABRIZIO</t>
  </si>
  <si>
    <t>luis.espinozab@ucsm.edu.pe</t>
  </si>
  <si>
    <t>2021202601</t>
  </si>
  <si>
    <t>HUAMÁN MEDINA, GUILLERMO FRANCISCO</t>
  </si>
  <si>
    <t>guillermo.huaman@ucsm.edu.pe</t>
  </si>
  <si>
    <t>2022245651</t>
  </si>
  <si>
    <t>HUAROC CONDORI, ANDRE NICOLAS</t>
  </si>
  <si>
    <t>andre.huaroc@ucsm.edu.pe</t>
  </si>
  <si>
    <t>2022245671</t>
  </si>
  <si>
    <t>HUAYLLANI CARRASCO, VLADIMIR CESAR</t>
  </si>
  <si>
    <t>vladimir.huayllani@ucsm.edu.pe</t>
  </si>
  <si>
    <t>2022203471</t>
  </si>
  <si>
    <t>HUYHUA MOLINA, MEENLEY ANTHONY</t>
  </si>
  <si>
    <t>meenley.huyhua@ucsm.edu.pe</t>
  </si>
  <si>
    <t>2022204231</t>
  </si>
  <si>
    <t>MENDOZA QUISPE, OLIVER YAMPIERO</t>
  </si>
  <si>
    <t>oliver.mendoza@ucsm.edu.pe</t>
  </si>
  <si>
    <t>2022247201</t>
  </si>
  <si>
    <t>MERCADO CCASO, RODRIGO ALESSANDRO</t>
  </si>
  <si>
    <t>rodrigo.mercado@ucsm.edu.pe</t>
  </si>
  <si>
    <t>2022247501</t>
  </si>
  <si>
    <t>MORALES PAREDES, DIEGO</t>
  </si>
  <si>
    <t>diego.morales@ucsm.edu.pe</t>
  </si>
  <si>
    <t>2022204521</t>
  </si>
  <si>
    <t>NUÑEZ ACO, PIERRE XAVI STEPHAN</t>
  </si>
  <si>
    <t>pierre.nunez@ucsm.edu.pe</t>
  </si>
  <si>
    <t>2022204561</t>
  </si>
  <si>
    <t>NUÑEZ DEL PRADO FLOREZ, GIOVANNI AMIR</t>
  </si>
  <si>
    <t>giovanni.nunezdelprado@ucsm.edu.pe</t>
  </si>
  <si>
    <t>2022204871</t>
  </si>
  <si>
    <t>PARICAHUA QUISPE, CARLOS GABRIEL</t>
  </si>
  <si>
    <t>carlos.paricahua@ucsm.edu.pe</t>
  </si>
  <si>
    <t>2022248461</t>
  </si>
  <si>
    <t>PILCO QUISPE, JHON ALEXANDER</t>
  </si>
  <si>
    <t>jhon.pilco@ucsm.edu.pe</t>
  </si>
  <si>
    <t>2022205411</t>
  </si>
  <si>
    <t>QUISPE RIOS, CRISTIAN OMAR</t>
  </si>
  <si>
    <t>cristian.quisper@ucsm.edu.pe</t>
  </si>
  <si>
    <t>2022205501</t>
  </si>
  <si>
    <t>RAMOS COAYLA, PAOLO ENZO FRANSHESCO</t>
  </si>
  <si>
    <t>paolo.ramos@ucsm.edu.pe</t>
  </si>
  <si>
    <t>2022249391</t>
  </si>
  <si>
    <t>RODRIGUEZ CACERES, HEINER JOEL</t>
  </si>
  <si>
    <t>heiner.rodriguez@ucsm.edu.pe</t>
  </si>
  <si>
    <t>2022205821</t>
  </si>
  <si>
    <t>ROIG VALDIVIA, AARON FARID</t>
  </si>
  <si>
    <t>aaron.roig@ucsm.edu.pe</t>
  </si>
  <si>
    <t>2022205861</t>
  </si>
  <si>
    <t>ROMERO PINTO, SEBASTIÁN FAUSTO</t>
  </si>
  <si>
    <t>sebastian.romero@ucsm.edu.pe</t>
  </si>
  <si>
    <t>2022206101</t>
  </si>
  <si>
    <t>SANDOVAL GAMA, MARIO RENATO</t>
  </si>
  <si>
    <t>mario.sandoval@ucsm.edu.pe</t>
  </si>
  <si>
    <t>2022206111</t>
  </si>
  <si>
    <t>SARMIENTO CCARI, REGY WILLIAMS</t>
  </si>
  <si>
    <t>regy.sarmiento@ucsm.edu.pe</t>
  </si>
  <si>
    <t>2022206141</t>
  </si>
  <si>
    <t>SAYRITUPAC ASQUI, JEAMPIER</t>
  </si>
  <si>
    <t>jeampier.sayritupac@ucsm.edu.pe</t>
  </si>
  <si>
    <t>2022206301</t>
  </si>
  <si>
    <t>SYED BEDREGAL, SAEED</t>
  </si>
  <si>
    <t>saeed.syed@ucsm.edu.pe</t>
  </si>
  <si>
    <t>2022206311</t>
  </si>
  <si>
    <t>TACO CHIPANA, EBER JARDEL</t>
  </si>
  <si>
    <t>eber.taco@ucsm.edu.pe</t>
  </si>
  <si>
    <t>2022206391</t>
  </si>
  <si>
    <t>TEJADA PRESBITERO, SERGIO FABIAN CARLOS</t>
  </si>
  <si>
    <t>sergio.tejada@ucsm.edu.pe</t>
  </si>
  <si>
    <t>2022206641</t>
  </si>
  <si>
    <t>TREVIÑO TICLAVILCA, JUAN DIEGO</t>
  </si>
  <si>
    <t>juan.trevino@ucsm.edu.pe</t>
  </si>
  <si>
    <t>2022250871</t>
  </si>
  <si>
    <t>UGARTE LUJAN, RODRIGO ESTEFANO</t>
  </si>
  <si>
    <t>rodrigo.ugarte@ucsm.edu.pe</t>
  </si>
  <si>
    <t>2021601981</t>
  </si>
  <si>
    <t>URBIOLA URQUIZO, HUGO RAUL</t>
  </si>
  <si>
    <t>hugo.urbiola@ucsm.edu.pe</t>
  </si>
  <si>
    <t>2022207031</t>
  </si>
  <si>
    <t>VELA MOLINA, YOSLAO MAVERICK</t>
  </si>
  <si>
    <t>yoslao.vela@ucsm.edu.pe</t>
  </si>
  <si>
    <t>2022251251</t>
  </si>
  <si>
    <t>VELARDE ZEGARRA, JOAQUIN NICOLAY</t>
  </si>
  <si>
    <t>joaquin.velardez@ucsm.edu.pe</t>
  </si>
  <si>
    <t>IISI 03 - 2022</t>
  </si>
  <si>
    <t>2021223461</t>
  </si>
  <si>
    <t>MAMANI APAZA, JHOEL JESUS</t>
  </si>
  <si>
    <t>jhoel.mamania@ucsm.edu.pe</t>
  </si>
  <si>
    <t>2022200091</t>
  </si>
  <si>
    <t>ALAGON CUTIRI, DANIEL ALEJANDRO</t>
  </si>
  <si>
    <t>daniel.alagon@ucsm.edu.pe</t>
  </si>
  <si>
    <t>2022200181</t>
  </si>
  <si>
    <t>ALVAREZ CHIRINOS, KEVIN AUGUSTO</t>
  </si>
  <si>
    <t>kevin.alvarezch@ucsm.edu.pe</t>
  </si>
  <si>
    <t>2022200302</t>
  </si>
  <si>
    <t>APAZA MAMANI, EVELYN ROCIO</t>
  </si>
  <si>
    <t>evelyn.apazam@ucsm.edu.pe</t>
  </si>
  <si>
    <t>2022200321</t>
  </si>
  <si>
    <t>APAZA MARCE, FERNANDO GABRIEL</t>
  </si>
  <si>
    <t>fernando.apaza@ucsm.edu.pe</t>
  </si>
  <si>
    <t>2022215071</t>
  </si>
  <si>
    <t>ARPASI MACHACA, ALEX RAÚL</t>
  </si>
  <si>
    <t>alex.arpasi@ucsm.edu.pe</t>
  </si>
  <si>
    <t>2022200561</t>
  </si>
  <si>
    <t>AVILÉS AGÜERO, NENNDY JESÚS ARÓN</t>
  </si>
  <si>
    <t>nenndy.aviles@ucsm.edu.pe</t>
  </si>
  <si>
    <t>2022200571</t>
  </si>
  <si>
    <t>AVILÉS CÓRDOVA, SANTIAGO ALONSO</t>
  </si>
  <si>
    <t>santiago.aviles@ucsm.edu.pe</t>
  </si>
  <si>
    <t>2022701521</t>
  </si>
  <si>
    <t>AYME GARCIA, DIEGO MARCELO STEFANO</t>
  </si>
  <si>
    <t>diego.ayme@ucsm.edu.pe</t>
  </si>
  <si>
    <t>2022200751</t>
  </si>
  <si>
    <t>BELISARIO FERNANDEZ, ALDAIR MAURICIO</t>
  </si>
  <si>
    <t>aldair.belisario@ucsm.edu.pe</t>
  </si>
  <si>
    <t>2022241511</t>
  </si>
  <si>
    <t>BRAVO ARREDONDO, CRISTHIAN MATIAS</t>
  </si>
  <si>
    <t>cristhian.bravo@ucsm.edu.pe</t>
  </si>
  <si>
    <t>2022600471</t>
  </si>
  <si>
    <t>CALCINA BELLIDO, CHRISTIAN GARBRIEL</t>
  </si>
  <si>
    <t>christian.calcina@ucsm.edu.pe</t>
  </si>
  <si>
    <t>2022242141</t>
  </si>
  <si>
    <t>CARBAJAL HERRERA, STEPHANO SEBASTIAN</t>
  </si>
  <si>
    <t>stephano.carbajal@ucsm.edu.pe</t>
  </si>
  <si>
    <t>2022201401</t>
  </si>
  <si>
    <t>CAYLLAHUA CCAMA, ROBERT ALEXANDER</t>
  </si>
  <si>
    <t>robert.cayllahua@ucsm.edu.pe</t>
  </si>
  <si>
    <t>2022201521</t>
  </si>
  <si>
    <t>CCORI MAMANI, ALAN ANTONY</t>
  </si>
  <si>
    <t>alan.ccori@ucsm.edu.pe</t>
  </si>
  <si>
    <t>2022201602</t>
  </si>
  <si>
    <t>CHAMBI FLORES, MELISSA KRISTEL</t>
  </si>
  <si>
    <t>melissa.chambi@ucsm.edu.pe</t>
  </si>
  <si>
    <t>2022701531</t>
  </si>
  <si>
    <t>CONDORI CHUNGA, CARLOS DANIEL</t>
  </si>
  <si>
    <t>carlos.condorich@ucsm.edu.pe</t>
  </si>
  <si>
    <t>2022202381</t>
  </si>
  <si>
    <t>DELGADO GUILLEN, MAURICIO GABRIEL</t>
  </si>
  <si>
    <t>mauricio.delgadog@ucsm.edu.pe</t>
  </si>
  <si>
    <t>2022202421</t>
  </si>
  <si>
    <t>DELGADO VARGAS, MARCELO LEONARDO</t>
  </si>
  <si>
    <t>marcelo.delgadov@ucsm.edu.pe</t>
  </si>
  <si>
    <t>2022150031</t>
  </si>
  <si>
    <t>DUARTE ORURO, FRANK JHOSPEH</t>
  </si>
  <si>
    <t>frank.duarte@ucsm.edu.pe</t>
  </si>
  <si>
    <t>2022244162</t>
  </si>
  <si>
    <t>FARFAN APONTE, NICOLE ABYGAIL</t>
  </si>
  <si>
    <t>nicole.farfan@ucsm.edu.pe</t>
  </si>
  <si>
    <t>2022203121</t>
  </si>
  <si>
    <t>GUERRERO CHOQUETAIPE, EDSON</t>
  </si>
  <si>
    <t>edson.guerrero@ucsm.edu.pe</t>
  </si>
  <si>
    <t>2022245522</t>
  </si>
  <si>
    <t>HUANCA HUANCA, YESSICA YAMILE</t>
  </si>
  <si>
    <t>yessica.huanca@ucsm.edu.pe</t>
  </si>
  <si>
    <t>2022818381</t>
  </si>
  <si>
    <t>HUANCA MEDINA, JHAROL MARTIN</t>
  </si>
  <si>
    <t>jharol.huanca@ucsm.edu.pe</t>
  </si>
  <si>
    <t>2022404551</t>
  </si>
  <si>
    <t>HUARANCA APAZA, RODRIGO SALVADOR</t>
  </si>
  <si>
    <t>rodrigo.huaranca@ucsm.edu.pe</t>
  </si>
  <si>
    <t>2022245692</t>
  </si>
  <si>
    <t>HUAYRA SALGADO, ARIANA ABIGAIL</t>
  </si>
  <si>
    <t>ariana.huayra@ucsm.edu.pe</t>
  </si>
  <si>
    <t>2022246291</t>
  </si>
  <si>
    <t>LUJAN BIAMONTE, PERCY AARON</t>
  </si>
  <si>
    <t>percy.lujan@ucsm.edu.pe</t>
  </si>
  <si>
    <t>2022101151</t>
  </si>
  <si>
    <t>MONTOYA MAMANI, JEAN PIERRE</t>
  </si>
  <si>
    <t>jean.montoya@ucsm.edu.pe</t>
  </si>
  <si>
    <t>2022215431</t>
  </si>
  <si>
    <t>MOROTE ESPINOZA, RENZO FRANCO</t>
  </si>
  <si>
    <t>renzo.morote@ucsm.edu.pe</t>
  </si>
  <si>
    <t>2022602302</t>
  </si>
  <si>
    <t>PANCLAS ALIAGA, MARIA CLAUDIA</t>
  </si>
  <si>
    <t>maria.panclas@ucsm.edu.pe</t>
  </si>
  <si>
    <t>2022248281</t>
  </si>
  <si>
    <t>PAUCARA TICONA, JAMIR GERARDO</t>
  </si>
  <si>
    <t>jamir.paucara@ucsm.edu.pe</t>
  </si>
  <si>
    <t>2022701611</t>
  </si>
  <si>
    <t>PILCO PARQUE, EMERSON GINO</t>
  </si>
  <si>
    <t>emerson.pilco@ucsm.edu.pe</t>
  </si>
  <si>
    <t>2022206091</t>
  </si>
  <si>
    <t>SÁNCHEZ TORRES, EDSON JUNIOR YVAN</t>
  </si>
  <si>
    <t>edson.sanchez@ucsm.edu.pe</t>
  </si>
  <si>
    <t>2022250051</t>
  </si>
  <si>
    <t>SARMIENTO BELLIDO, RICHARD GROVER DIOGO</t>
  </si>
  <si>
    <t>richard.sarmiento@ucsm.edu.pe</t>
  </si>
  <si>
    <t>2022101691</t>
  </si>
  <si>
    <t>SOTO LAVI, FREDDY DAVID</t>
  </si>
  <si>
    <t>freddy.soto@ucsm.edu.pe</t>
  </si>
  <si>
    <t>2022250521</t>
  </si>
  <si>
    <t>TICONA HILARIO, GUSTAVO DANIEL</t>
  </si>
  <si>
    <t>gustavo.ticona@ucsm.edu.pe</t>
  </si>
  <si>
    <t>2022251292</t>
  </si>
  <si>
    <t>VELASQUEZ ORDOÑEZ, DANA CAROL</t>
  </si>
  <si>
    <t>dana.velasquez@ucsm.edu.pe</t>
  </si>
  <si>
    <t>2019241841</t>
  </si>
  <si>
    <t>CHILI MOROCCO, CHRISTIAN LINO</t>
  </si>
  <si>
    <t>christian.chili@ucsm.edu.pe</t>
  </si>
  <si>
    <t>2019244372</t>
  </si>
  <si>
    <t>LUQUE TACORA, MARIA BELEN</t>
  </si>
  <si>
    <t>maria.luque@ucsm.edu.pe</t>
  </si>
  <si>
    <t>2019205271</t>
  </si>
  <si>
    <t>MENDOZA SALDIVAR, FABRIZIO JOSUE</t>
  </si>
  <si>
    <t>72478667@ucsm.edu.pe</t>
  </si>
  <si>
    <t>2019828301</t>
  </si>
  <si>
    <t>PORTILLO DEL CARPIO, FABIAN</t>
  </si>
  <si>
    <t>72370904@ucsm.edu.pe</t>
  </si>
  <si>
    <t>2020893982</t>
  </si>
  <si>
    <t>VILCA MEDINA, MILAGROS KATHERINE</t>
  </si>
  <si>
    <t>milagros.vilcam@ucsm.edu.pe</t>
  </si>
  <si>
    <t>2019802841</t>
  </si>
  <si>
    <t xml:space="preserve">ALPACA GUZMAN, SEBASTIAN ANDRES </t>
  </si>
  <si>
    <t>72940015@ucsm.edu.pe</t>
  </si>
  <si>
    <t>2019240551</t>
  </si>
  <si>
    <t>ARPITA BAUTISTA, JESUS MIGUEL</t>
  </si>
  <si>
    <t>jesus.arpita@ucsm.edu.pe</t>
  </si>
  <si>
    <t>2019241221</t>
  </si>
  <si>
    <t>CAMPOS GONZALES, ANDRE RAYLIF</t>
  </si>
  <si>
    <t>andre.campos@ucsm.edu.pe</t>
  </si>
  <si>
    <t>2019600861</t>
  </si>
  <si>
    <t>GUTIERREZ APAZA, EDUARDO ERICK</t>
  </si>
  <si>
    <t>eduardo.gutierrez@ucsm.edu.pe</t>
  </si>
  <si>
    <t>2019255171</t>
  </si>
  <si>
    <t>HUAQUISTO ZAPANA, ZAID JOSEPH</t>
  </si>
  <si>
    <t>zaid.huaquisto@ucsm.edu.pe</t>
  </si>
  <si>
    <t>2019205261</t>
  </si>
  <si>
    <t>LOPEZ ZAPANA, VALERIO IVAN</t>
  </si>
  <si>
    <t>73864765@ucsm.edu.pe</t>
  </si>
  <si>
    <t>2019701851</t>
  </si>
  <si>
    <t>MALDONADO MILLA, DIEGO ISHYAN</t>
  </si>
  <si>
    <t>77487861@ucsm.edu.pe</t>
  </si>
  <si>
    <t>2019601281</t>
  </si>
  <si>
    <t>MANRIQUE ALVAREZ, ADONAI GUILLERMO</t>
  </si>
  <si>
    <t>adonai.manrique@ucsm.edu.pe</t>
  </si>
  <si>
    <t>2019176732</t>
  </si>
  <si>
    <t>MENDOZA LLAZA, CLAUDIA SOFIA</t>
  </si>
  <si>
    <t>74986271@ucsm.edu.pe</t>
  </si>
  <si>
    <t>2019601422</t>
  </si>
  <si>
    <t>ORTIZ PUMA, XIOMARA MIRVANE AMBAR</t>
  </si>
  <si>
    <t>xiomara.ortiz@ucsm.edu.pe</t>
  </si>
  <si>
    <t>2019223861</t>
  </si>
  <si>
    <t>OSORIO VARGAS, JUAN CARLOS</t>
  </si>
  <si>
    <t>72416957@ucsm.edu.pe</t>
  </si>
  <si>
    <t>2019119012</t>
  </si>
  <si>
    <t>PEÑA ALEJANDRO, JACKELINE MELADY</t>
  </si>
  <si>
    <t>jackeline.pena@ucsm.edu.pe</t>
  </si>
  <si>
    <t>2019205311</t>
  </si>
  <si>
    <t>PEÑA ZAIRA, JORGE MAURICIO</t>
  </si>
  <si>
    <t>72025465@ucsm.edu.pe</t>
  </si>
  <si>
    <t>2019247821</t>
  </si>
  <si>
    <t>UGARTE RODRIGUEZ, EDUARDO MIGUEL</t>
  </si>
  <si>
    <t>eduardo.ugarte@ucsm.edu.pe</t>
  </si>
  <si>
    <t>2017203391</t>
  </si>
  <si>
    <t>VERA CORDOVA, RENZO JESUS OMAR</t>
  </si>
  <si>
    <t>73146675@ucsm.edu.pe</t>
  </si>
  <si>
    <t>TIM 01 - 2022</t>
  </si>
  <si>
    <t>TIM 02 - 2022</t>
  </si>
  <si>
    <t>2019118041</t>
  </si>
  <si>
    <t>ARAGON TORRES, LENIN PERCY</t>
  </si>
  <si>
    <t>73010704@ucsm.edu.pe</t>
  </si>
  <si>
    <t>2019205192</t>
  </si>
  <si>
    <t>CABRERA AGUILAR, CLARA SOFIA</t>
  </si>
  <si>
    <t>72575478@ucsm.edu.pe</t>
  </si>
  <si>
    <t>2019118521</t>
  </si>
  <si>
    <t>CAYTUIRO SILVA, NICOLAS SLEYDER</t>
  </si>
  <si>
    <t>nicolas.caytuiro@ucsm.edu.pe</t>
  </si>
  <si>
    <t>2019205281</t>
  </si>
  <si>
    <t>MIRANDA RIVERA, MATHIAS JOSE</t>
  </si>
  <si>
    <t>71206666@ucsm.edu.pe</t>
  </si>
  <si>
    <t>2018220831</t>
  </si>
  <si>
    <t>BENAVIDEZ MARTINEZ, RODRIGO SERGIO</t>
  </si>
  <si>
    <t>71407372@ucsm.edu.pe</t>
  </si>
  <si>
    <t>2016100251</t>
  </si>
  <si>
    <t>CABANA HEREDIA, SANDRO JESUS</t>
  </si>
  <si>
    <t>76570947@ucsm.edu.pe</t>
  </si>
  <si>
    <t>2014222231</t>
  </si>
  <si>
    <t>CURASI MAMANI, OMAR TEOFILO</t>
  </si>
  <si>
    <t>72629617@ucsm.edu.pe</t>
  </si>
  <si>
    <t>2017244721</t>
  </si>
  <si>
    <t>HINOJOSA PINTO, VICTOR HUGO</t>
  </si>
  <si>
    <t>72150766@ucsm.edu.pe</t>
  </si>
  <si>
    <t>2019222581</t>
  </si>
  <si>
    <t>HUAMAN REYNOSO, DIEGO DANIEL</t>
  </si>
  <si>
    <t>72468973@ucsm.edu.pe</t>
  </si>
  <si>
    <t>2019223171</t>
  </si>
  <si>
    <t>MAMANI LOAYZA, ANYHELO VICENTE</t>
  </si>
  <si>
    <t>76183301@ucsm.edu.pe</t>
  </si>
  <si>
    <t>2016246402</t>
  </si>
  <si>
    <t>MONTENEGRO CRUZ, MARY CARMEN</t>
  </si>
  <si>
    <t>mary.montenegro@ucsm.edu.pe</t>
  </si>
  <si>
    <t>2019702151</t>
  </si>
  <si>
    <t>OLANDA MUÑOZ, ARNOLD ANTHONY</t>
  </si>
  <si>
    <t>70606804@ucsm.edu.pe</t>
  </si>
  <si>
    <t>2019205181</t>
  </si>
  <si>
    <t>BUTRON SALINAS, JOSUE FRANCISCO</t>
  </si>
  <si>
    <t>70320769@ucsm.edu.pe</t>
  </si>
  <si>
    <t>2019215632</t>
  </si>
  <si>
    <t>CALLE DAVIES, MARY ANNE</t>
  </si>
  <si>
    <t>72812452@ucsm.edu.pe</t>
  </si>
  <si>
    <t>2019221401</t>
  </si>
  <si>
    <t>CHOQUE LINARES, MARCO ANTONIO</t>
  </si>
  <si>
    <t>73959244@ucsm.edu.pe</t>
  </si>
  <si>
    <t>2019176502</t>
  </si>
  <si>
    <t>FUENTES OVIEDO, CIELO ELISHEBA</t>
  </si>
  <si>
    <t>76010662@ucsm.edu.pe</t>
  </si>
  <si>
    <t>2019205251</t>
  </si>
  <si>
    <t>HAYTARA AGUIRRE, RUDY YAMIL</t>
  </si>
  <si>
    <t>70269426@ucsm.edu.pe</t>
  </si>
  <si>
    <t>2019802871</t>
  </si>
  <si>
    <t xml:space="preserve">LANCHIPA FERNANDEZ, JOSE CARLOS </t>
  </si>
  <si>
    <t>70352362@ucsm.edu.pe</t>
  </si>
  <si>
    <t>2020400061</t>
  </si>
  <si>
    <t>LIÑAN SALINAS, GUSTAVO ALONSO</t>
  </si>
  <si>
    <t>gustavo.linan@ucsm.edu.pe</t>
  </si>
  <si>
    <t>2019830191</t>
  </si>
  <si>
    <t>PEÑA ARANIBAR, DIEGO FERNANDO</t>
  </si>
  <si>
    <t>72095374@ucsm.edu.pe</t>
  </si>
  <si>
    <t>2019224331</t>
  </si>
  <si>
    <t>QUINTANILLA RIVERA, HEBER FREDLET</t>
  </si>
  <si>
    <t>75846609@ucsm.edu.pe</t>
  </si>
  <si>
    <t>2019205381</t>
  </si>
  <si>
    <t>URRUTIA QUEQUEZANA, GONZALO</t>
  </si>
  <si>
    <t>73099453@ucsm.edu.pe</t>
  </si>
  <si>
    <t>2019700081</t>
  </si>
  <si>
    <t>ALVARADO CHIRINOS, MARCELO YUSEF</t>
  </si>
  <si>
    <t>76974190@ucsm.edu.pe</t>
  </si>
  <si>
    <t>2019241031</t>
  </si>
  <si>
    <t>CABRERA FUENTES, GIANCARLO MAURISIO</t>
  </si>
  <si>
    <t>giancarlo.cabrera@ucsm.edu.pe</t>
  </si>
  <si>
    <t>2019174092</t>
  </si>
  <si>
    <t>CASTILLO MONTUFAR, DANIELA ANDREA</t>
  </si>
  <si>
    <t>73466488@ucsm.edu.pe</t>
  </si>
  <si>
    <t>2019222922</t>
  </si>
  <si>
    <t>LINARES GARRAFA, ADRIANA RAQUEL</t>
  </si>
  <si>
    <t>72039839@ucsm.edu.pe</t>
  </si>
  <si>
    <t>2019118141</t>
  </si>
  <si>
    <t>MOLINA HUAMANI, ALDO FERNANDO</t>
  </si>
  <si>
    <t>70761357@ucsm.edu.pe</t>
  </si>
  <si>
    <t>2019205341</t>
  </si>
  <si>
    <t>RAMOS SANCHEZ, MANUEL RODRIGO</t>
  </si>
  <si>
    <t>70440677@ucsm.edu.pe</t>
  </si>
  <si>
    <t>2014221921</t>
  </si>
  <si>
    <t>REVILLA ARROYO, JONATHAN ANGELO</t>
  </si>
  <si>
    <t>77666670@ucsm.edu.pe</t>
  </si>
  <si>
    <t>2016600972</t>
  </si>
  <si>
    <t>VALDIGLESIAS ESTRADA, JACKELINE DYANYRA</t>
  </si>
  <si>
    <t>74029169@ucsm.edu.pe</t>
  </si>
  <si>
    <t>2017250821</t>
  </si>
  <si>
    <t>VIZCARRA BENAVIDES, GUSTAVO ALBERTO</t>
  </si>
  <si>
    <t>gustavo.vizcarra@ucsm.edu.pe</t>
  </si>
  <si>
    <t>2007203441</t>
  </si>
  <si>
    <t>ZENTENO MONTEAGUDO, YHANNPOOLT BRAYHANT</t>
  </si>
  <si>
    <t>yhannpoolt.zenteno@ucsm.edu.pe</t>
  </si>
  <si>
    <t>2019215591</t>
  </si>
  <si>
    <t>ALA SAMAYANI, DENILSON CARLOS</t>
  </si>
  <si>
    <t>76319094@ucsm.edu.pe</t>
  </si>
  <si>
    <t>2019220201</t>
  </si>
  <si>
    <t>ALVAREZ PUMACOTA, GUSTAVO ADOLFO</t>
  </si>
  <si>
    <t>76934280@ucsm.edu.pe</t>
  </si>
  <si>
    <t>2019205201</t>
  </si>
  <si>
    <t>CARDENAS CANO, GABRIEL RICARDO</t>
  </si>
  <si>
    <t>73393744@ucsm.edu.pe</t>
  </si>
  <si>
    <t>2019205221</t>
  </si>
  <si>
    <t>CARRERA MARTINEZ, SEBASTIAN ENRIQUE</t>
  </si>
  <si>
    <t>73044857@ucsm.edu.pe</t>
  </si>
  <si>
    <t>2019221742</t>
  </si>
  <si>
    <t>CUBA SALAS, ANGIE MELANIE</t>
  </si>
  <si>
    <t>74148335@ucsm.edu.pe</t>
  </si>
  <si>
    <t>2019802901</t>
  </si>
  <si>
    <t>QUIROZ HUERTA, DIEGO RONY</t>
  </si>
  <si>
    <t>71131726@ucsm.edu.pe</t>
  </si>
  <si>
    <t>2019246431</t>
  </si>
  <si>
    <t>RAMOS CHALCO, HECTOR LUIS</t>
  </si>
  <si>
    <t>hector.ramos@ucsm.edu.pe</t>
  </si>
  <si>
    <t>2019802911</t>
  </si>
  <si>
    <t>RODRIGUEZ HANCO, ISMAEL ERNESTO</t>
  </si>
  <si>
    <t>70766663@ucsm.edu.pe</t>
  </si>
  <si>
    <t>2019205351</t>
  </si>
  <si>
    <t>ROSAS MENDIZABAL, JOSHUA SEBASTIAN</t>
  </si>
  <si>
    <t>76034593@ucsm.edu.pe</t>
  </si>
  <si>
    <t>2019802931</t>
  </si>
  <si>
    <t>ZEVALLOS BARRIENTOS, ADRIAN JOSHUA</t>
  </si>
  <si>
    <t>70779893@ucsm.edu.pe</t>
  </si>
  <si>
    <t>2019600011</t>
  </si>
  <si>
    <t>ACUÑA RAMIREZ, ALEXANDER</t>
  </si>
  <si>
    <t>alexander.acuna@ucsm.edu.pe</t>
  </si>
  <si>
    <t>2019802852</t>
  </si>
  <si>
    <t>CORNEJO PAREDES, ANDREA SOFIA</t>
  </si>
  <si>
    <t>74048310@ucsm.edu.pe</t>
  </si>
  <si>
    <t>2019700972</t>
  </si>
  <si>
    <t>CUEVA MEDINA, BEATRICE</t>
  </si>
  <si>
    <t>75910710@ucsm.edu.pe</t>
  </si>
  <si>
    <t>2019222661</t>
  </si>
  <si>
    <t>HUARANGA VALVERDE, LIBNI AARON</t>
  </si>
  <si>
    <t>73641532@ucsm.edu.pe</t>
  </si>
  <si>
    <t>2019601011</t>
  </si>
  <si>
    <t>HUARINGA CADILLO, JEREMY ANGEL GABRIEL</t>
  </si>
  <si>
    <t>jeremy.huaringa@ucsm.edu.pe</t>
  </si>
  <si>
    <t>2019222861</t>
  </si>
  <si>
    <t>LEVANO RAMOS, GABRIEL ALEXANDER</t>
  </si>
  <si>
    <t>73111849@ucsm.edu.pe</t>
  </si>
  <si>
    <t>2006150252</t>
  </si>
  <si>
    <t>MEJIA VILCA, GISELLE SOLEDAD</t>
  </si>
  <si>
    <t>giselle.mejia@ucsm.edu.pe</t>
  </si>
  <si>
    <t>2019205292</t>
  </si>
  <si>
    <t>PAJA MEDINA, AREMI ISABEL</t>
  </si>
  <si>
    <t>71768410@ucsm.edu.pe</t>
  </si>
  <si>
    <t>2019205331</t>
  </si>
  <si>
    <t>QUIMPER VILLASANTE, DIEGO ALONSO</t>
  </si>
  <si>
    <t>73775578@ucsm.edu.pe</t>
  </si>
  <si>
    <t>2017202621</t>
  </si>
  <si>
    <t>ROQUE DIAZ, EBENEZER JAVIER</t>
  </si>
  <si>
    <t>72745878@ucsm.edu.pe</t>
  </si>
  <si>
    <t>2019225281</t>
  </si>
  <si>
    <t>TERAN ROSALES, DIEGO ALEXANDER</t>
  </si>
  <si>
    <t>75071676@ucsm.edu.pe</t>
  </si>
  <si>
    <t>2019247781</t>
  </si>
  <si>
    <t>TUCO CASQUINO, GABRIEL FABRIZIO</t>
  </si>
  <si>
    <t>gabriel.tuco@ucsm.edu.pe</t>
  </si>
  <si>
    <t>TIM Teo - 2022</t>
  </si>
  <si>
    <t>TIM 03 - 2022</t>
  </si>
  <si>
    <t>Habilidades Blandas 2</t>
  </si>
  <si>
    <t>Habilidades Blandas y Pensamiento Critico</t>
  </si>
  <si>
    <t>Habilidades Blandas 1 Resumen</t>
  </si>
  <si>
    <t>Saludo Flipgrid</t>
  </si>
  <si>
    <t>Habilidades Blandas 1 Flipgrid</t>
  </si>
  <si>
    <t>Pensamiento Critico Ejercicios</t>
  </si>
  <si>
    <t>10 principios de la nueva sociedad</t>
  </si>
  <si>
    <t>La grieta</t>
  </si>
  <si>
    <t>Ptos Max</t>
  </si>
  <si>
    <t>Total</t>
  </si>
  <si>
    <t>Asistencia</t>
  </si>
  <si>
    <t>Modelo OSI flpgrid</t>
  </si>
  <si>
    <t>Lab1 Capas OSI</t>
  </si>
  <si>
    <t>Packet tracer 1</t>
  </si>
  <si>
    <t>Packet tracer Servidores</t>
  </si>
  <si>
    <t>Arduino y TinkerCad</t>
  </si>
  <si>
    <t>Internet de las cosas</t>
  </si>
  <si>
    <t>AppInventor flpgrid</t>
  </si>
  <si>
    <t>Proyecto Final AppInventor</t>
  </si>
  <si>
    <t>LightBot y Scratch</t>
  </si>
  <si>
    <t>Sistemas Operativos</t>
  </si>
  <si>
    <t>Python</t>
  </si>
  <si>
    <t>Java y Eclipse</t>
  </si>
  <si>
    <t>BD SQLite y JAvaScript</t>
  </si>
  <si>
    <t>Frameworks</t>
  </si>
  <si>
    <t>Git y github</t>
  </si>
  <si>
    <t>Practica Calificada final</t>
  </si>
  <si>
    <t>Rubrica F1: HABILIDADES BLANDAS</t>
  </si>
  <si>
    <t>Rubrica F2: HARDWARE</t>
  </si>
  <si>
    <t>Rubrica F3: SOFTWARE</t>
  </si>
  <si>
    <t>Fase1</t>
  </si>
  <si>
    <t>Fase2</t>
  </si>
  <si>
    <t>Fase3</t>
  </si>
  <si>
    <t>1</t>
  </si>
  <si>
    <t>VALERIANO CUBA, EDDU GERMAN</t>
  </si>
  <si>
    <t>AYAQUE CALLA, RODRIGO PERCY</t>
  </si>
  <si>
    <t>PAREDES ZEGARRA, PABLO GIACCOMO</t>
  </si>
  <si>
    <t>CCAZA CHACO, CRISTHIAN ROYER</t>
  </si>
  <si>
    <t>COAGUILA FLORES, JERSON JILMER</t>
  </si>
  <si>
    <t>Flipgrid TMM</t>
  </si>
  <si>
    <t>Informe Lab1</t>
  </si>
  <si>
    <t>Udacity.com</t>
  </si>
  <si>
    <t>informe Lab4</t>
  </si>
  <si>
    <t>Rubrica F1: SOFTWARE TESTING</t>
  </si>
  <si>
    <t>Rubrica F2: GUERRA TESTER</t>
  </si>
  <si>
    <t>Rubrica F3: VIDEOJUEGO EN TDD</t>
  </si>
  <si>
    <t>Requerimientos</t>
  </si>
  <si>
    <t>implementación 1</t>
  </si>
  <si>
    <t>implementación 2</t>
  </si>
  <si>
    <t>Testing 1</t>
  </si>
  <si>
    <t>Testing 2</t>
  </si>
  <si>
    <t>Implementacion 1</t>
  </si>
  <si>
    <t>Implementacion 2</t>
  </si>
  <si>
    <t>Implementacion 3</t>
  </si>
  <si>
    <t>Informe</t>
  </si>
  <si>
    <t>PROM1</t>
  </si>
  <si>
    <t>PROM2</t>
  </si>
  <si>
    <t>PROM3</t>
  </si>
  <si>
    <t>Testing, Implementacion y Mantenimiento de Sistemas</t>
  </si>
  <si>
    <t>Introd. a la Ingenieria de Sistemas</t>
  </si>
  <si>
    <t>Pract Calificada</t>
  </si>
  <si>
    <t>COLCA CALLATA, LUIS MIGUEL</t>
  </si>
  <si>
    <t>Participacion en clases</t>
  </si>
  <si>
    <t>informe Lab5 y Lab6, Participación en clases</t>
  </si>
  <si>
    <t>no</t>
  </si>
  <si>
    <t>2022200591</t>
  </si>
  <si>
    <t>2021252591</t>
  </si>
  <si>
    <t>luis.colca@ucsm.edu.pe</t>
  </si>
  <si>
    <t>rodrigo.ayaque@ucsm.edu.pe</t>
  </si>
  <si>
    <t>2022251091</t>
  </si>
  <si>
    <t>eddu.valeriano@ucsm.edu.pe</t>
  </si>
  <si>
    <t>2022701491</t>
  </si>
  <si>
    <t>pablo.paredes@ucsm.edu.pe</t>
  </si>
  <si>
    <t>YUCRA LLASA, RICHARD OCTAVIO</t>
  </si>
  <si>
    <t>richard.yucra@ucsm.edu.pe</t>
  </si>
  <si>
    <t>2022118071</t>
  </si>
  <si>
    <t>2022242491</t>
  </si>
  <si>
    <t>cristhian.ccaza@ucsm.edu.pe</t>
  </si>
  <si>
    <t>2022243141</t>
  </si>
  <si>
    <t>jerson.coaguila@ucsm.edu.pe</t>
  </si>
  <si>
    <t>MACEDO BARRIGA, DIEGO EDMUNDO</t>
  </si>
  <si>
    <t>NO</t>
  </si>
  <si>
    <t xml:space="preserve">Flipgrid Habilidades Blandas 1 </t>
  </si>
  <si>
    <t>Ensayo personal Habilidades Blandas 2</t>
  </si>
  <si>
    <t>Juan y Juana</t>
  </si>
  <si>
    <t>Comunicación no verbal</t>
  </si>
  <si>
    <t>El pueblo necesita</t>
  </si>
  <si>
    <t>La isla</t>
  </si>
  <si>
    <t>Comunicacion no verbal</t>
  </si>
  <si>
    <t>Asist</t>
  </si>
  <si>
    <t>2</t>
  </si>
  <si>
    <t>3</t>
  </si>
  <si>
    <t>4</t>
  </si>
  <si>
    <t xml:space="preserve"> </t>
  </si>
  <si>
    <t>Pcal</t>
  </si>
  <si>
    <t>Exam1</t>
  </si>
  <si>
    <t>16</t>
  </si>
  <si>
    <t>Informe Lab3</t>
  </si>
  <si>
    <t>Casos prueba Flipgrid</t>
  </si>
  <si>
    <t>Topicos Avanzados de Testing</t>
  </si>
  <si>
    <t>Dominios de Testing</t>
  </si>
  <si>
    <t>1 Pruebas de aplicaciones web: Lista de verificación de pruebas de aplicaciones web</t>
  </si>
  <si>
    <t>2 Pruebas de aplicaciones de dominio bancario y de comercio electrónico</t>
  </si>
  <si>
    <t>4 Pruebas de sistemas de punto de venta minorista (POS)</t>
  </si>
  <si>
    <t>3 Pruebas de pasarela de pago y de mainframe</t>
  </si>
  <si>
    <t>5 Pruebas de dominio de Cuidados de salud y de aplicaciones de dominio de seguro</t>
  </si>
  <si>
    <t>6 Pruebas de dominio de telecomunicaciones y de inteligencia empresarial</t>
  </si>
  <si>
    <t>7 Métricas de Testing de Software</t>
  </si>
  <si>
    <t>8 Testing de Mutación</t>
  </si>
  <si>
    <t>9 Testing como Servicio (TaaS)</t>
  </si>
  <si>
    <t>10 Modelo de Maduración de Test (TMM)</t>
  </si>
  <si>
    <t>11 Alpha Testing vs. Beta Testing</t>
  </si>
  <si>
    <t>12 Control de calidad vs Aseguramiento de Calidad (QA vs QC)</t>
  </si>
  <si>
    <t>13 Testing positivo vs. Negativo.  Densidad de defectos.  Test Harness.</t>
  </si>
  <si>
    <t>14 Tipos de Pruebas de Software</t>
  </si>
  <si>
    <t>15 Testear APIs</t>
  </si>
  <si>
    <t>16 Pruebas de Aceptación de Usuario UAT</t>
  </si>
  <si>
    <t>17 Testing de Seguridad</t>
  </si>
  <si>
    <t>18 Testing REST (API, clientes Assured REST)</t>
  </si>
  <si>
    <t>19 Herramientas para Testing</t>
  </si>
  <si>
    <t>20 Testing de FrontEnd y Testing de BAckEnd</t>
  </si>
  <si>
    <t>5</t>
  </si>
  <si>
    <t>6</t>
  </si>
  <si>
    <t>7</t>
  </si>
  <si>
    <t>8</t>
  </si>
  <si>
    <t>9</t>
  </si>
  <si>
    <t>10</t>
  </si>
  <si>
    <t>11</t>
  </si>
  <si>
    <t>GRUPO</t>
  </si>
  <si>
    <t>TEMA EXPO</t>
  </si>
  <si>
    <t>12</t>
  </si>
  <si>
    <t>13</t>
  </si>
  <si>
    <t>14</t>
  </si>
  <si>
    <t>20</t>
  </si>
  <si>
    <t>19</t>
  </si>
  <si>
    <t>15</t>
  </si>
  <si>
    <t>17</t>
  </si>
  <si>
    <t>18</t>
  </si>
  <si>
    <t>BEST</t>
  </si>
  <si>
    <t>AVE</t>
  </si>
  <si>
    <t>WORST</t>
  </si>
  <si>
    <t>Junit</t>
  </si>
  <si>
    <t>Junit expo</t>
  </si>
  <si>
    <t>Grupos GuerraTesters</t>
  </si>
  <si>
    <t>Grupos GuerraTester</t>
  </si>
  <si>
    <t>1x3</t>
  </si>
  <si>
    <t>2x4</t>
  </si>
  <si>
    <t>Kahoot2</t>
  </si>
  <si>
    <t>Exam2</t>
  </si>
  <si>
    <t>considerar kahoot1</t>
  </si>
  <si>
    <t>kahoot1</t>
  </si>
  <si>
    <t>J&lt;vaScript</t>
  </si>
  <si>
    <t>Java</t>
  </si>
  <si>
    <t>Packet tracer 3 redes</t>
  </si>
  <si>
    <t>Flipgrid herramienta testing</t>
  </si>
  <si>
    <t>Avance Implementacion</t>
  </si>
  <si>
    <t>manual testing</t>
  </si>
  <si>
    <t>Testing automatico y de unidad</t>
  </si>
  <si>
    <t>Tecnicas de testing</t>
  </si>
  <si>
    <t>kahoot5</t>
  </si>
  <si>
    <t>estimacion pruebas</t>
  </si>
  <si>
    <t>kahoot6</t>
  </si>
  <si>
    <t>plan de pruebas</t>
  </si>
  <si>
    <t>kahoot7</t>
  </si>
  <si>
    <t>4x5</t>
  </si>
  <si>
    <t>2x2mie</t>
  </si>
  <si>
    <t>Kahoot3</t>
  </si>
  <si>
    <t>kahoot4</t>
  </si>
  <si>
    <t>-</t>
  </si>
  <si>
    <t>Avance implem1</t>
  </si>
  <si>
    <t>flipgrip Herramientas testing</t>
  </si>
  <si>
    <t>21/11</t>
  </si>
  <si>
    <t>38/28</t>
  </si>
  <si>
    <t>0/0</t>
  </si>
  <si>
    <t>Appinventor</t>
  </si>
  <si>
    <t>AppInventor</t>
  </si>
  <si>
    <t>22/11</t>
  </si>
  <si>
    <t>contenido</t>
  </si>
  <si>
    <t>aplicaciones</t>
  </si>
  <si>
    <t>ppt e informe</t>
  </si>
  <si>
    <t>puntualidad</t>
  </si>
  <si>
    <t>pregs</t>
  </si>
  <si>
    <t>Gral</t>
  </si>
  <si>
    <t>TOTAL EXPO</t>
  </si>
  <si>
    <t>Conocimientos</t>
  </si>
  <si>
    <t>32/12+14/11</t>
  </si>
  <si>
    <t>50/45+28/14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</si>
  <si>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</si>
  <si>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19/1+23/7</t>
  </si>
  <si>
    <t>54/41+53/24</t>
  </si>
  <si>
    <t>42/34+12/24</t>
  </si>
  <si>
    <t>53/50+70/38</t>
  </si>
  <si>
    <t>24/20+32/20</t>
  </si>
  <si>
    <t>25/21+54/24</t>
  </si>
  <si>
    <t>32/26+36/8</t>
  </si>
  <si>
    <t>Grupos VideoJuego</t>
  </si>
  <si>
    <t>Gurupos Videojuego</t>
  </si>
  <si>
    <t>G3</t>
  </si>
  <si>
    <t>Exam3</t>
  </si>
  <si>
    <t>BD SQLite y JavaScript</t>
  </si>
  <si>
    <t>ok</t>
  </si>
  <si>
    <t>COPIA1</t>
  </si>
  <si>
    <t>Informe y Juego en gral</t>
  </si>
  <si>
    <t>trabajo extra, revisar</t>
  </si>
  <si>
    <t>new</t>
  </si>
  <si>
    <t>Aplaz</t>
  </si>
  <si>
    <t>Prom Aprox</t>
  </si>
  <si>
    <t>Aprob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</si>
</sst>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9"/>
      <color rgb="FF000000"/>
      <name val="Microsoft Sans Serif"/>
      <family val="2"/>
    </font>
    <font>
      <b/>
      <sz val="9"/>
      <color rgb="FF000000"/>
      <name val="Microsoft Sans Serif"/>
      <family val="2"/>
    </font>
    <font>
      <b/>
      <sz val="11"/>
      <color theme="1"/>
      <name val="Calibri"/>
      <family val="2"/>
      <scheme val="minor"/>
    </font>
    <font>
      <b/>
      <sz val="9"/>
      <color rgb="FF000000"/>
      <name val="Microsoft Sans Serif"/>
      <family val="2"/>
    </font>
    <font>
      <sz val="9"/>
      <color rgb="FF000000"/>
      <name val="Microsoft Sans Serif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Helvetica Neue"/>
      <family val="2"/>
    </font>
    <font>
      <sz val="14"/>
      <color rgb="FF262626"/>
      <name val="Helvetica"/>
      <family val="2"/>
    </font>
    <font>
      <sz val="14"/>
      <color theme="1"/>
      <name val="Helvetica"/>
      <family val="2"/>
    </font>
    <font>
      <b/>
      <sz val="11"/>
      <color rgb="FF000000"/>
      <name val="Microsoft Sans Serif"/>
      <family val="2"/>
    </font>
    <font>
      <sz val="11"/>
      <color rgb="FF000000"/>
      <name val="Microsoft Sans Serif"/>
      <family val="2"/>
    </font>
    <font>
      <sz val="11"/>
      <color theme="1"/>
      <name val="Microsoft Sans 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/>
      <right style="thick">
        <color rgb="FFC0C0C0"/>
      </right>
      <top/>
      <bottom style="thick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rgb="FFC0C0C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6">
    <xf numFmtId="0" fontId="0" fillId="0" borderId="0" xfId="0"/>
    <xf numFmtId="49" fontId="1" fillId="0" borderId="1" xfId="0" applyNumberFormat="1" applyFont="1" applyBorder="1" applyAlignment="1">
      <alignment vertical="center" wrapText="1" shrinkToFit="1" readingOrder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0" fillId="2" borderId="0" xfId="0" applyFill="1"/>
    <xf numFmtId="49" fontId="1" fillId="2" borderId="1" xfId="0" applyNumberFormat="1" applyFont="1" applyFill="1" applyBorder="1" applyAlignment="1">
      <alignment vertical="center" wrapText="1" shrinkToFit="1" readingOrder="1"/>
    </xf>
    <xf numFmtId="0" fontId="2" fillId="0" borderId="2" xfId="0" applyNumberFormat="1" applyFont="1" applyBorder="1" applyAlignment="1">
      <alignment vertical="center" wrapText="1" shrinkToFit="1" readingOrder="1"/>
    </xf>
    <xf numFmtId="0" fontId="3" fillId="0" borderId="2" xfId="0" applyFont="1" applyBorder="1"/>
    <xf numFmtId="0" fontId="4" fillId="2" borderId="2" xfId="0" applyNumberFormat="1" applyFont="1" applyFill="1" applyBorder="1" applyAlignment="1">
      <alignment vertical="center" wrapText="1" shrinkToFit="1" readingOrder="1"/>
    </xf>
    <xf numFmtId="0" fontId="2" fillId="0" borderId="3" xfId="0" applyNumberFormat="1" applyFont="1" applyBorder="1" applyAlignment="1">
      <alignment vertical="center" wrapText="1" shrinkToFit="1" readingOrder="1"/>
    </xf>
    <xf numFmtId="49" fontId="1" fillId="0" borderId="2" xfId="0" applyNumberFormat="1" applyFont="1" applyBorder="1" applyAlignment="1">
      <alignment horizontal="left" vertical="center" readingOrder="1"/>
    </xf>
    <xf numFmtId="49" fontId="1" fillId="0" borderId="2" xfId="0" applyNumberFormat="1" applyFont="1" applyBorder="1" applyAlignment="1">
      <alignment vertical="center" wrapText="1" shrinkToFit="1" readingOrder="1"/>
    </xf>
    <xf numFmtId="49" fontId="1" fillId="2" borderId="2" xfId="0" applyNumberFormat="1" applyFont="1" applyFill="1" applyBorder="1" applyAlignment="1">
      <alignment vertical="center" wrapText="1" shrinkToFit="1" readingOrder="1"/>
    </xf>
    <xf numFmtId="49" fontId="5" fillId="0" borderId="2" xfId="0" applyNumberFormat="1" applyFont="1" applyBorder="1" applyAlignment="1">
      <alignment vertical="center" wrapText="1" shrinkToFit="1" readingOrder="1"/>
    </xf>
    <xf numFmtId="1" fontId="0" fillId="0" borderId="0" xfId="0" applyNumberFormat="1" applyAlignment="1">
      <alignment horizontal="right"/>
    </xf>
    <xf numFmtId="0" fontId="0" fillId="0" borderId="2" xfId="0" applyBorder="1"/>
    <xf numFmtId="49" fontId="5" fillId="0" borderId="2" xfId="0" applyNumberFormat="1" applyFont="1" applyBorder="1" applyAlignment="1">
      <alignment horizontal="left" vertical="center" readingOrder="1"/>
    </xf>
    <xf numFmtId="49" fontId="5" fillId="0" borderId="2" xfId="0" applyNumberFormat="1" applyFont="1" applyFill="1" applyBorder="1" applyAlignment="1">
      <alignment horizontal="left" vertical="center" readingOrder="1"/>
    </xf>
    <xf numFmtId="164" fontId="0" fillId="0" borderId="0" xfId="0" applyNumberFormat="1"/>
    <xf numFmtId="164" fontId="3" fillId="0" borderId="2" xfId="0" applyNumberFormat="1" applyFont="1" applyBorder="1"/>
    <xf numFmtId="164" fontId="1" fillId="0" borderId="2" xfId="0" applyNumberFormat="1" applyFont="1" applyBorder="1" applyAlignment="1">
      <alignment horizontal="right" vertical="center" wrapText="1" shrinkToFit="1" readingOrder="1"/>
    </xf>
    <xf numFmtId="164" fontId="0" fillId="0" borderId="2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1" fillId="0" borderId="2" xfId="0" applyNumberFormat="1" applyFont="1" applyBorder="1" applyAlignment="1">
      <alignment vertical="center" wrapText="1" shrinkToFit="1" readingOrder="1"/>
    </xf>
    <xf numFmtId="2" fontId="1" fillId="0" borderId="2" xfId="0" applyNumberFormat="1" applyFont="1" applyBorder="1" applyAlignment="1">
      <alignment vertical="center" wrapText="1" shrinkToFit="1" readingOrder="1"/>
    </xf>
    <xf numFmtId="2" fontId="1" fillId="2" borderId="2" xfId="0" applyNumberFormat="1" applyFont="1" applyFill="1" applyBorder="1" applyAlignment="1">
      <alignment vertical="center" wrapText="1" shrinkToFit="1" readingOrder="1"/>
    </xf>
    <xf numFmtId="164" fontId="1" fillId="2" borderId="2" xfId="0" applyNumberFormat="1" applyFont="1" applyFill="1" applyBorder="1" applyAlignment="1">
      <alignment vertical="center" wrapText="1" shrinkToFit="1" readingOrder="1"/>
    </xf>
    <xf numFmtId="164" fontId="1" fillId="0" borderId="1" xfId="0" applyNumberFormat="1" applyFont="1" applyBorder="1" applyAlignment="1">
      <alignment vertical="center" wrapText="1" shrinkToFit="1" readingOrder="1"/>
    </xf>
    <xf numFmtId="164" fontId="1" fillId="2" borderId="2" xfId="0" applyNumberFormat="1" applyFont="1" applyFill="1" applyBorder="1" applyAlignment="1">
      <alignment horizontal="right" vertical="center" wrapText="1" shrinkToFit="1" readingOrder="1"/>
    </xf>
    <xf numFmtId="164" fontId="1" fillId="0" borderId="1" xfId="0" applyNumberFormat="1" applyFont="1" applyBorder="1" applyAlignment="1">
      <alignment horizontal="right" vertical="center" wrapText="1" shrinkToFit="1" readingOrder="1"/>
    </xf>
    <xf numFmtId="164" fontId="1" fillId="2" borderId="1" xfId="0" applyNumberFormat="1" applyFont="1" applyFill="1" applyBorder="1" applyAlignment="1">
      <alignment horizontal="right" vertical="center" wrapText="1" shrinkToFit="1" readingOrder="1"/>
    </xf>
    <xf numFmtId="1" fontId="1" fillId="0" borderId="1" xfId="0" applyNumberFormat="1" applyFont="1" applyBorder="1" applyAlignment="1">
      <alignment horizontal="right" vertical="center" wrapText="1" shrinkToFit="1" readingOrder="1"/>
    </xf>
    <xf numFmtId="1" fontId="1" fillId="2" borderId="1" xfId="0" applyNumberFormat="1" applyFont="1" applyFill="1" applyBorder="1" applyAlignment="1">
      <alignment horizontal="right" vertical="center" wrapText="1" shrinkToFit="1" readingOrder="1"/>
    </xf>
    <xf numFmtId="2" fontId="1" fillId="0" borderId="1" xfId="0" applyNumberFormat="1" applyFont="1" applyBorder="1" applyAlignment="1">
      <alignment horizontal="right" vertical="center" wrapText="1" shrinkToFit="1" readingOrder="1"/>
    </xf>
    <xf numFmtId="2" fontId="1" fillId="2" borderId="1" xfId="0" applyNumberFormat="1" applyFont="1" applyFill="1" applyBorder="1" applyAlignment="1">
      <alignment horizontal="right" vertical="center" wrapText="1" shrinkToFit="1" readingOrder="1"/>
    </xf>
    <xf numFmtId="2" fontId="0" fillId="0" borderId="2" xfId="0" applyNumberFormat="1" applyBorder="1"/>
    <xf numFmtId="164" fontId="0" fillId="0" borderId="2" xfId="0" applyNumberFormat="1" applyBorder="1"/>
    <xf numFmtId="164" fontId="0" fillId="2" borderId="2" xfId="0" applyNumberFormat="1" applyFill="1" applyBorder="1"/>
    <xf numFmtId="49" fontId="1" fillId="0" borderId="1" xfId="0" applyNumberFormat="1" applyFont="1" applyBorder="1" applyAlignment="1">
      <alignment vertical="center" readingOrder="1"/>
    </xf>
    <xf numFmtId="49" fontId="1" fillId="0" borderId="2" xfId="0" applyNumberFormat="1" applyFont="1" applyBorder="1" applyAlignment="1">
      <alignment vertical="center" readingOrder="1"/>
    </xf>
    <xf numFmtId="164" fontId="1" fillId="0" borderId="2" xfId="0" applyNumberFormat="1" applyFont="1" applyBorder="1" applyAlignment="1">
      <alignment horizontal="right" vertical="center" readingOrder="1"/>
    </xf>
    <xf numFmtId="164" fontId="1" fillId="0" borderId="2" xfId="0" applyNumberFormat="1" applyFont="1" applyBorder="1" applyAlignment="1">
      <alignment vertical="center" readingOrder="1"/>
    </xf>
    <xf numFmtId="164" fontId="1" fillId="2" borderId="2" xfId="0" applyNumberFormat="1" applyFont="1" applyFill="1" applyBorder="1" applyAlignment="1">
      <alignment vertical="center" readingOrder="1"/>
    </xf>
    <xf numFmtId="49" fontId="1" fillId="2" borderId="1" xfId="0" applyNumberFormat="1" applyFont="1" applyFill="1" applyBorder="1" applyAlignment="1">
      <alignment vertical="center" readingOrder="1"/>
    </xf>
    <xf numFmtId="49" fontId="0" fillId="0" borderId="2" xfId="0" applyNumberFormat="1" applyBorder="1"/>
    <xf numFmtId="49" fontId="0" fillId="0" borderId="2" xfId="0" applyNumberFormat="1" applyBorder="1" applyAlignment="1">
      <alignment horizontal="left"/>
    </xf>
    <xf numFmtId="0" fontId="7" fillId="0" borderId="2" xfId="1" applyBorder="1"/>
    <xf numFmtId="49" fontId="1" fillId="0" borderId="2" xfId="0" applyNumberFormat="1" applyFont="1" applyFill="1" applyBorder="1" applyAlignment="1">
      <alignment horizontal="left" vertical="center" readingOrder="1"/>
    </xf>
    <xf numFmtId="49" fontId="7" fillId="0" borderId="2" xfId="1" applyNumberFormat="1" applyFill="1" applyBorder="1" applyAlignment="1">
      <alignment horizontal="left" vertical="center" readingOrder="1"/>
    </xf>
    <xf numFmtId="49" fontId="1" fillId="0" borderId="4" xfId="0" applyNumberFormat="1" applyFont="1" applyBorder="1" applyAlignment="1">
      <alignment horizontal="left" vertical="center" readingOrder="1"/>
    </xf>
    <xf numFmtId="164" fontId="1" fillId="0" borderId="4" xfId="0" applyNumberFormat="1" applyFont="1" applyBorder="1" applyAlignment="1">
      <alignment horizontal="right" vertical="center" wrapText="1" shrinkToFit="1" readingOrder="1"/>
    </xf>
    <xf numFmtId="49" fontId="7" fillId="0" borderId="2" xfId="1" applyNumberFormat="1" applyBorder="1" applyAlignment="1">
      <alignment vertical="center" wrapText="1" shrinkToFit="1" readingOrder="1"/>
    </xf>
    <xf numFmtId="164" fontId="5" fillId="0" borderId="2" xfId="0" applyNumberFormat="1" applyFont="1" applyBorder="1" applyAlignment="1">
      <alignment horizontal="right" vertical="center" wrapText="1" shrinkToFit="1" readingOrder="1"/>
    </xf>
    <xf numFmtId="164" fontId="5" fillId="0" borderId="2" xfId="0" applyNumberFormat="1" applyFont="1" applyBorder="1" applyAlignment="1">
      <alignment vertical="center" wrapText="1" shrinkToFit="1" readingOrder="1"/>
    </xf>
    <xf numFmtId="164" fontId="0" fillId="2" borderId="0" xfId="0" applyNumberFormat="1" applyFill="1" applyAlignment="1">
      <alignment horizontal="right"/>
    </xf>
    <xf numFmtId="164" fontId="0" fillId="2" borderId="0" xfId="0" applyNumberFormat="1" applyFill="1"/>
    <xf numFmtId="0" fontId="0" fillId="0" borderId="0" xfId="0" applyAlignment="1">
      <alignment horizontal="right"/>
    </xf>
    <xf numFmtId="0" fontId="2" fillId="0" borderId="2" xfId="0" applyNumberFormat="1" applyFont="1" applyBorder="1" applyAlignment="1">
      <alignment horizontal="right" vertical="center" wrapText="1" shrinkToFit="1" readingOrder="1"/>
    </xf>
    <xf numFmtId="49" fontId="1" fillId="0" borderId="2" xfId="0" applyNumberFormat="1" applyFont="1" applyBorder="1" applyAlignment="1">
      <alignment horizontal="right" vertical="center" readingOrder="1"/>
    </xf>
    <xf numFmtId="49" fontId="1" fillId="0" borderId="1" xfId="0" applyNumberFormat="1" applyFont="1" applyBorder="1" applyAlignment="1">
      <alignment horizontal="right" vertical="center" readingOrder="1"/>
    </xf>
    <xf numFmtId="49" fontId="1" fillId="0" borderId="1" xfId="0" applyNumberFormat="1" applyFont="1" applyBorder="1" applyAlignment="1">
      <alignment horizontal="right" vertical="center" wrapText="1" shrinkToFit="1" readingOrder="1"/>
    </xf>
    <xf numFmtId="0" fontId="9" fillId="0" borderId="0" xfId="0" applyFont="1"/>
    <xf numFmtId="49" fontId="1" fillId="0" borderId="0" xfId="0" applyNumberFormat="1" applyFont="1" applyFill="1" applyBorder="1" applyAlignment="1">
      <alignment horizontal="left" vertical="center" readingOrder="1"/>
    </xf>
    <xf numFmtId="0" fontId="10" fillId="0" borderId="0" xfId="0" applyFont="1"/>
    <xf numFmtId="49" fontId="1" fillId="0" borderId="5" xfId="0" applyNumberFormat="1" applyFont="1" applyFill="1" applyBorder="1" applyAlignment="1">
      <alignment horizontal="left" vertical="center" readingOrder="1"/>
    </xf>
    <xf numFmtId="0" fontId="0" fillId="2" borderId="0" xfId="0" applyFont="1" applyFill="1"/>
    <xf numFmtId="0" fontId="11" fillId="2" borderId="2" xfId="0" applyNumberFormat="1" applyFont="1" applyFill="1" applyBorder="1" applyAlignment="1">
      <alignment vertical="center" wrapText="1" shrinkToFit="1" readingOrder="1"/>
    </xf>
    <xf numFmtId="164" fontId="12" fillId="2" borderId="2" xfId="0" applyNumberFormat="1" applyFont="1" applyFill="1" applyBorder="1" applyAlignment="1">
      <alignment horizontal="right" vertical="center" wrapText="1" shrinkToFit="1" readingOrder="1"/>
    </xf>
    <xf numFmtId="1" fontId="0" fillId="2" borderId="0" xfId="0" applyNumberFormat="1" applyFont="1" applyFill="1" applyAlignment="1">
      <alignment horizontal="right"/>
    </xf>
    <xf numFmtId="49" fontId="1" fillId="0" borderId="2" xfId="0" applyNumberFormat="1" applyFont="1" applyBorder="1" applyAlignment="1">
      <alignment horizontal="right" vertical="center" wrapText="1" shrinkToFit="1" readingOrder="1"/>
    </xf>
    <xf numFmtId="0" fontId="13" fillId="2" borderId="0" xfId="0" applyFont="1" applyFill="1"/>
    <xf numFmtId="164" fontId="12" fillId="2" borderId="2" xfId="0" applyNumberFormat="1" applyFont="1" applyFill="1" applyBorder="1" applyAlignment="1">
      <alignment vertical="center" wrapText="1" shrinkToFit="1" readingOrder="1"/>
    </xf>
    <xf numFmtId="164" fontId="13" fillId="2" borderId="0" xfId="0" applyNumberFormat="1" applyFont="1" applyFill="1" applyAlignment="1">
      <alignment horizontal="right"/>
    </xf>
    <xf numFmtId="164" fontId="13" fillId="2" borderId="0" xfId="0" applyNumberFormat="1" applyFont="1" applyFill="1"/>
    <xf numFmtId="164" fontId="1" fillId="0" borderId="2" xfId="0" quotePrefix="1" applyNumberFormat="1" applyFont="1" applyBorder="1" applyAlignment="1">
      <alignment horizontal="right" vertical="center" wrapText="1" shrinkToFit="1" readingOrder="1"/>
    </xf>
    <xf numFmtId="164" fontId="1" fillId="0" borderId="2" xfId="0" quotePrefix="1" applyNumberFormat="1" applyFont="1" applyBorder="1" applyAlignment="1">
      <alignment vertical="center" wrapText="1" shrinkToFit="1" readingOrder="1"/>
    </xf>
    <xf numFmtId="164" fontId="2" fillId="0" borderId="0" xfId="0" applyNumberFormat="1" applyFont="1" applyBorder="1" applyAlignment="1">
      <alignment vertical="center" wrapText="1" shrinkToFit="1" readingOrder="1"/>
    </xf>
    <xf numFmtId="164" fontId="1" fillId="0" borderId="0" xfId="0" applyNumberFormat="1" applyFont="1" applyBorder="1" applyAlignment="1">
      <alignment vertical="center" wrapText="1" shrinkToFit="1" readingOrder="1"/>
    </xf>
    <xf numFmtId="164" fontId="2" fillId="0" borderId="2" xfId="0" applyNumberFormat="1" applyFont="1" applyBorder="1" applyAlignment="1">
      <alignment vertical="center" wrapText="1" shrinkToFit="1" readingOrder="1"/>
    </xf>
    <xf numFmtId="164" fontId="2" fillId="2" borderId="2" xfId="0" applyNumberFormat="1" applyFont="1" applyFill="1" applyBorder="1" applyAlignment="1">
      <alignment vertical="center" wrapText="1" shrinkToFit="1" readingOrder="1"/>
    </xf>
    <xf numFmtId="164" fontId="8" fillId="0" borderId="2" xfId="0" applyNumberFormat="1" applyFont="1" applyBorder="1"/>
    <xf numFmtId="49" fontId="1" fillId="3" borderId="2" xfId="0" applyNumberFormat="1" applyFont="1" applyFill="1" applyBorder="1" applyAlignment="1">
      <alignment horizontal="right" vertical="center" readingOrder="1"/>
    </xf>
    <xf numFmtId="1" fontId="0" fillId="0" borderId="0" xfId="0" applyNumberFormat="1"/>
    <xf numFmtId="1" fontId="2" fillId="0" borderId="2" xfId="0" applyNumberFormat="1" applyFont="1" applyBorder="1" applyAlignment="1">
      <alignment vertical="center" wrapText="1" shrinkToFit="1" readingOrder="1"/>
    </xf>
    <xf numFmtId="1" fontId="1" fillId="0" borderId="2" xfId="0" applyNumberFormat="1" applyFont="1" applyBorder="1" applyAlignment="1">
      <alignment vertical="center" wrapText="1" shrinkToFit="1" readingOrder="1"/>
    </xf>
    <xf numFmtId="164" fontId="11" fillId="2" borderId="2" xfId="0" applyNumberFormat="1" applyFont="1" applyFill="1" applyBorder="1" applyAlignment="1">
      <alignment vertical="center" wrapText="1" shrinkToFit="1" readingOrder="1"/>
    </xf>
    <xf numFmtId="164" fontId="12" fillId="4" borderId="0" xfId="0" applyNumberFormat="1" applyFont="1" applyFill="1"/>
    <xf numFmtId="164" fontId="0" fillId="0" borderId="4" xfId="0" applyNumberFormat="1" applyBorder="1" applyAlignment="1">
      <alignment horizontal="right"/>
    </xf>
    <xf numFmtId="164" fontId="0" fillId="0" borderId="4" xfId="0" applyNumberFormat="1" applyBorder="1"/>
    <xf numFmtId="164" fontId="12" fillId="4" borderId="2" xfId="0" applyNumberFormat="1" applyFont="1" applyFill="1" applyBorder="1"/>
    <xf numFmtId="0" fontId="8" fillId="0" borderId="0" xfId="0" applyFont="1"/>
    <xf numFmtId="164" fontId="4" fillId="2" borderId="2" xfId="0" applyNumberFormat="1" applyFont="1" applyFill="1" applyBorder="1" applyAlignment="1">
      <alignment vertical="center" wrapText="1" shrinkToFit="1" readingOrder="1"/>
    </xf>
    <xf numFmtId="164" fontId="1" fillId="2" borderId="1" xfId="0" applyNumberFormat="1" applyFont="1" applyFill="1" applyBorder="1" applyAlignment="1">
      <alignment vertical="center" wrapText="1" shrinkToFit="1" readingOrder="1"/>
    </xf>
    <xf numFmtId="0" fontId="8" fillId="0" borderId="2" xfId="0" applyFont="1" applyBorder="1"/>
    <xf numFmtId="2" fontId="0" fillId="0" borderId="6" xfId="0" applyNumberForma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ddu.valeriano@ucsm.edu.pe" TargetMode="External"/><Relationship Id="rId2" Type="http://schemas.openxmlformats.org/officeDocument/2006/relationships/hyperlink" Target="mailto:rodrigo.ayaque@ucsm.edu.pe" TargetMode="External"/><Relationship Id="rId1" Type="http://schemas.openxmlformats.org/officeDocument/2006/relationships/hyperlink" Target="mailto:luis.colca@ucsm.edu.p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franco.valenzuela@ucsm.edu.pe" TargetMode="External"/><Relationship Id="rId1" Type="http://schemas.openxmlformats.org/officeDocument/2006/relationships/hyperlink" Target="mailto:pablo.paredes@ucsm.edu.p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cristhian.ccaza@ucsm.edu.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C73B6-B625-EF45-BD6E-70BBF7D5987D}">
  <dimension ref="A1:AT46"/>
  <sheetViews>
    <sheetView zoomScale="120" zoomScaleNormal="120" workbookViewId="0">
      <pane xSplit="4" ySplit="3" topLeftCell="H9" activePane="bottomRight" state="frozen"/>
      <selection pane="topRight" activeCell="E1" sqref="E1"/>
      <selection pane="bottomLeft" activeCell="A4" sqref="A4"/>
      <selection pane="bottomRight" activeCell="W7" sqref="W7"/>
    </sheetView>
  </sheetViews>
  <sheetFormatPr baseColWidth="10" defaultRowHeight="15" x14ac:dyDescent="0.2"/>
  <cols>
    <col min="1" max="1" width="3.6640625" customWidth="1"/>
    <col min="2" max="2" width="6.1640625" customWidth="1"/>
    <col min="3" max="3" width="30.83203125" customWidth="1"/>
    <col min="4" max="4" width="8" customWidth="1"/>
    <col min="5" max="5" width="3.1640625" customWidth="1"/>
    <col min="6" max="6" width="3.1640625" style="19" customWidth="1"/>
    <col min="7" max="17" width="3.1640625" customWidth="1"/>
    <col min="18" max="18" width="6" style="66" customWidth="1"/>
    <col min="19" max="29" width="3.33203125" customWidth="1"/>
    <col min="30" max="30" width="5.83203125" style="74" customWidth="1"/>
    <col min="31" max="38" width="4.5" customWidth="1"/>
    <col min="39" max="39" width="5.6640625" style="56" bestFit="1" customWidth="1"/>
    <col min="40" max="40" width="4.5" customWidth="1"/>
    <col min="41" max="42" width="5.6640625" customWidth="1"/>
    <col min="45" max="45" width="33.6640625" bestFit="1" customWidth="1"/>
  </cols>
  <sheetData>
    <row r="1" spans="1:46" x14ac:dyDescent="0.2">
      <c r="C1" t="s">
        <v>118</v>
      </c>
    </row>
    <row r="2" spans="1:46" x14ac:dyDescent="0.2">
      <c r="S2">
        <v>2</v>
      </c>
      <c r="T2">
        <v>2</v>
      </c>
      <c r="U2">
        <v>1</v>
      </c>
      <c r="V2">
        <v>2</v>
      </c>
      <c r="W2">
        <v>2</v>
      </c>
      <c r="X2">
        <v>1</v>
      </c>
      <c r="Y2">
        <v>6</v>
      </c>
      <c r="Z2">
        <v>2</v>
      </c>
      <c r="AA2">
        <v>2</v>
      </c>
      <c r="AB2">
        <v>1</v>
      </c>
      <c r="AC2">
        <v>5</v>
      </c>
      <c r="AD2" s="74">
        <f>SUM(U2:AC2)</f>
        <v>22</v>
      </c>
      <c r="AE2">
        <v>2</v>
      </c>
      <c r="AF2">
        <v>2</v>
      </c>
      <c r="AG2">
        <v>2</v>
      </c>
      <c r="AH2">
        <v>2</v>
      </c>
      <c r="AI2">
        <v>1</v>
      </c>
      <c r="AJ2">
        <v>2</v>
      </c>
      <c r="AK2">
        <v>6</v>
      </c>
      <c r="AL2">
        <v>3</v>
      </c>
      <c r="AM2" s="56">
        <f>SUM(AE2:AL2)</f>
        <v>20</v>
      </c>
      <c r="AS2" s="4" t="s">
        <v>622</v>
      </c>
    </row>
    <row r="3" spans="1:46" ht="30" x14ac:dyDescent="0.2">
      <c r="A3" t="s">
        <v>117</v>
      </c>
      <c r="B3" s="7" t="s">
        <v>0</v>
      </c>
      <c r="C3" s="7" t="s">
        <v>1</v>
      </c>
      <c r="D3" s="7" t="s">
        <v>2</v>
      </c>
      <c r="E3" s="8" t="s">
        <v>566</v>
      </c>
      <c r="F3" s="20" t="s">
        <v>565</v>
      </c>
      <c r="G3" s="8" t="s">
        <v>567</v>
      </c>
      <c r="H3" s="8" t="s">
        <v>563</v>
      </c>
      <c r="I3" s="8" t="s">
        <v>564</v>
      </c>
      <c r="J3" s="8" t="s">
        <v>568</v>
      </c>
      <c r="K3" s="8" t="s">
        <v>569</v>
      </c>
      <c r="L3" s="8" t="s">
        <v>570</v>
      </c>
      <c r="M3" s="8" t="s">
        <v>647</v>
      </c>
      <c r="N3" s="8" t="s">
        <v>651</v>
      </c>
      <c r="O3" s="8" t="s">
        <v>649</v>
      </c>
      <c r="P3" s="8" t="s">
        <v>650</v>
      </c>
      <c r="Q3" s="8" t="s">
        <v>573</v>
      </c>
      <c r="R3" s="67" t="s">
        <v>593</v>
      </c>
      <c r="S3" s="8" t="s">
        <v>574</v>
      </c>
      <c r="T3" s="8" t="s">
        <v>575</v>
      </c>
      <c r="U3" s="8" t="s">
        <v>576</v>
      </c>
      <c r="V3" s="8" t="s">
        <v>716</v>
      </c>
      <c r="W3" s="8" t="s">
        <v>577</v>
      </c>
      <c r="X3" s="8" t="s">
        <v>2</v>
      </c>
      <c r="Y3" s="8" t="s">
        <v>578</v>
      </c>
      <c r="Z3" s="8" t="s">
        <v>579</v>
      </c>
      <c r="AA3" s="8" t="s">
        <v>737</v>
      </c>
      <c r="AB3" s="8" t="s">
        <v>580</v>
      </c>
      <c r="AC3" s="8" t="s">
        <v>581</v>
      </c>
      <c r="AD3" s="86" t="s">
        <v>594</v>
      </c>
      <c r="AE3" s="8" t="s">
        <v>582</v>
      </c>
      <c r="AF3" s="8" t="s">
        <v>583</v>
      </c>
      <c r="AG3" s="8" t="s">
        <v>584</v>
      </c>
      <c r="AH3" s="8" t="s">
        <v>585</v>
      </c>
      <c r="AI3" s="8" t="s">
        <v>762</v>
      </c>
      <c r="AJ3" s="8" t="s">
        <v>588</v>
      </c>
      <c r="AK3" s="8" t="s">
        <v>589</v>
      </c>
      <c r="AL3" s="8" t="s">
        <v>573</v>
      </c>
      <c r="AM3" s="92" t="s">
        <v>595</v>
      </c>
      <c r="AN3" s="10"/>
      <c r="AO3" s="7"/>
      <c r="AP3" s="7"/>
      <c r="AS3" s="2" t="s">
        <v>590</v>
      </c>
      <c r="AT3" s="2" t="s">
        <v>571</v>
      </c>
    </row>
    <row r="4" spans="1:46" ht="17" customHeight="1" thickBot="1" x14ac:dyDescent="0.25">
      <c r="A4">
        <v>1</v>
      </c>
      <c r="B4" s="11" t="s">
        <v>9</v>
      </c>
      <c r="C4" s="11" t="s">
        <v>10</v>
      </c>
      <c r="D4" s="11" t="s">
        <v>11</v>
      </c>
      <c r="E4" s="53">
        <v>1</v>
      </c>
      <c r="F4" s="21">
        <v>1.8</v>
      </c>
      <c r="G4" s="21">
        <v>2</v>
      </c>
      <c r="H4" s="21">
        <v>2</v>
      </c>
      <c r="I4" s="21">
        <v>2</v>
      </c>
      <c r="J4" s="21">
        <v>2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2</v>
      </c>
      <c r="Q4" s="21">
        <v>2</v>
      </c>
      <c r="R4" s="68">
        <f>SUM(E4:Q4)</f>
        <v>19.8</v>
      </c>
      <c r="S4" s="21"/>
      <c r="T4" s="21"/>
      <c r="U4" s="21">
        <v>1</v>
      </c>
      <c r="V4" s="21">
        <v>2</v>
      </c>
      <c r="W4" s="21">
        <v>2</v>
      </c>
      <c r="X4" s="21">
        <v>1</v>
      </c>
      <c r="Y4" s="21">
        <v>6</v>
      </c>
      <c r="Z4" s="21"/>
      <c r="AA4" s="21"/>
      <c r="AB4" s="21">
        <v>1</v>
      </c>
      <c r="AC4" s="21">
        <v>5</v>
      </c>
      <c r="AD4" s="74">
        <f t="shared" ref="AD4:AD44" si="0">SUM(U4:AC4)</f>
        <v>18</v>
      </c>
      <c r="AE4" s="21">
        <v>0.5</v>
      </c>
      <c r="AF4" s="21">
        <v>0.5</v>
      </c>
      <c r="AG4" s="21"/>
      <c r="AH4" s="21"/>
      <c r="AI4" s="21"/>
      <c r="AJ4" s="21"/>
      <c r="AK4" s="21">
        <v>4.5</v>
      </c>
      <c r="AL4" s="94">
        <v>3</v>
      </c>
      <c r="AM4" s="38">
        <f>SUM(AE4:AL4)</f>
        <v>8.5</v>
      </c>
      <c r="AN4" s="1"/>
      <c r="AO4" s="1"/>
      <c r="AP4" s="1"/>
      <c r="AS4" t="s">
        <v>566</v>
      </c>
      <c r="AT4">
        <v>1</v>
      </c>
    </row>
    <row r="5" spans="1:46" ht="17" customHeight="1" thickTop="1" thickBot="1" x14ac:dyDescent="0.25">
      <c r="A5">
        <v>2</v>
      </c>
      <c r="B5" s="11" t="s">
        <v>12</v>
      </c>
      <c r="C5" s="11" t="s">
        <v>13</v>
      </c>
      <c r="D5" s="11" t="s">
        <v>14</v>
      </c>
      <c r="E5" s="53">
        <v>1</v>
      </c>
      <c r="F5" s="21">
        <v>2</v>
      </c>
      <c r="G5" s="21">
        <v>2</v>
      </c>
      <c r="H5" s="21">
        <v>2</v>
      </c>
      <c r="I5" s="21">
        <v>2</v>
      </c>
      <c r="J5" s="21">
        <v>2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2</v>
      </c>
      <c r="Q5" s="21">
        <v>2</v>
      </c>
      <c r="R5" s="68">
        <f t="shared" ref="R5:R37" si="1">SUM(E5:Q5)</f>
        <v>20</v>
      </c>
      <c r="S5" s="21"/>
      <c r="T5" s="21"/>
      <c r="U5" s="21">
        <v>1</v>
      </c>
      <c r="V5" s="21">
        <v>2</v>
      </c>
      <c r="W5" s="21">
        <v>2</v>
      </c>
      <c r="X5" s="21">
        <v>1</v>
      </c>
      <c r="Y5" s="21">
        <v>7</v>
      </c>
      <c r="Z5" s="21"/>
      <c r="AA5" s="21"/>
      <c r="AB5" s="21">
        <v>1</v>
      </c>
      <c r="AC5" s="21">
        <v>2</v>
      </c>
      <c r="AD5" s="74">
        <f t="shared" si="0"/>
        <v>16</v>
      </c>
      <c r="AE5" s="21">
        <v>2</v>
      </c>
      <c r="AF5" s="21">
        <v>0.5</v>
      </c>
      <c r="AG5" s="21"/>
      <c r="AH5" s="21">
        <v>1.5</v>
      </c>
      <c r="AI5" s="21">
        <v>1</v>
      </c>
      <c r="AJ5" s="21">
        <v>2</v>
      </c>
      <c r="AK5" s="21">
        <v>4</v>
      </c>
      <c r="AL5" s="94">
        <v>3</v>
      </c>
      <c r="AM5" s="38">
        <f t="shared" ref="AM4:AM44" si="2">SUM(AE5:AL5)</f>
        <v>14</v>
      </c>
      <c r="AN5" s="1"/>
      <c r="AO5" s="1"/>
      <c r="AP5" s="1"/>
      <c r="AS5" t="s">
        <v>565</v>
      </c>
      <c r="AT5">
        <v>2</v>
      </c>
    </row>
    <row r="6" spans="1:46" ht="17" customHeight="1" thickTop="1" thickBot="1" x14ac:dyDescent="0.25">
      <c r="A6">
        <v>3</v>
      </c>
      <c r="B6" s="11" t="s">
        <v>15</v>
      </c>
      <c r="C6" s="11" t="s">
        <v>16</v>
      </c>
      <c r="D6" s="11" t="s">
        <v>17</v>
      </c>
      <c r="E6" s="53">
        <v>1</v>
      </c>
      <c r="F6" s="21">
        <v>1.8</v>
      </c>
      <c r="G6" s="21">
        <v>2</v>
      </c>
      <c r="H6" s="21">
        <v>1.5</v>
      </c>
      <c r="I6" s="21">
        <v>1.5</v>
      </c>
      <c r="J6" s="21">
        <v>2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2</v>
      </c>
      <c r="Q6" s="21">
        <v>2</v>
      </c>
      <c r="R6" s="68">
        <f t="shared" si="1"/>
        <v>18.8</v>
      </c>
      <c r="S6" s="21"/>
      <c r="T6" s="21"/>
      <c r="U6" s="21">
        <v>1</v>
      </c>
      <c r="V6" s="21">
        <v>2</v>
      </c>
      <c r="W6" s="21">
        <v>1.5</v>
      </c>
      <c r="X6" s="21">
        <v>1</v>
      </c>
      <c r="Y6" s="21">
        <v>3</v>
      </c>
      <c r="Z6" s="21"/>
      <c r="AA6" s="21"/>
      <c r="AB6" s="21">
        <v>1</v>
      </c>
      <c r="AC6" s="21">
        <v>5</v>
      </c>
      <c r="AD6" s="74">
        <f t="shared" si="0"/>
        <v>14.5</v>
      </c>
      <c r="AE6" s="21">
        <v>2</v>
      </c>
      <c r="AF6" s="21">
        <v>1</v>
      </c>
      <c r="AG6" s="21">
        <v>0.5</v>
      </c>
      <c r="AH6" s="21">
        <v>1.5</v>
      </c>
      <c r="AI6" s="21">
        <v>1</v>
      </c>
      <c r="AJ6" s="21">
        <v>2</v>
      </c>
      <c r="AK6" s="21">
        <v>4.5</v>
      </c>
      <c r="AL6" s="94">
        <v>3</v>
      </c>
      <c r="AM6" s="38">
        <f t="shared" si="2"/>
        <v>15.5</v>
      </c>
      <c r="AN6" s="1"/>
      <c r="AO6" s="1"/>
      <c r="AP6" s="1"/>
      <c r="AS6" t="s">
        <v>567</v>
      </c>
      <c r="AT6">
        <v>2</v>
      </c>
    </row>
    <row r="7" spans="1:46" ht="17" customHeight="1" thickTop="1" thickBot="1" x14ac:dyDescent="0.25">
      <c r="A7">
        <v>4</v>
      </c>
      <c r="B7" s="46" t="s">
        <v>628</v>
      </c>
      <c r="C7" s="18" t="s">
        <v>598</v>
      </c>
      <c r="D7" s="47" t="s">
        <v>631</v>
      </c>
      <c r="E7" s="22">
        <v>1</v>
      </c>
      <c r="F7" s="21">
        <v>1.8</v>
      </c>
      <c r="G7" s="21">
        <v>2</v>
      </c>
      <c r="H7" s="21">
        <v>2</v>
      </c>
      <c r="I7" s="21">
        <v>2</v>
      </c>
      <c r="J7" s="21">
        <v>2</v>
      </c>
      <c r="K7" s="21">
        <v>1</v>
      </c>
      <c r="L7" s="21">
        <v>0</v>
      </c>
      <c r="M7" s="21">
        <v>0</v>
      </c>
      <c r="N7" s="21">
        <v>0</v>
      </c>
      <c r="O7" s="21">
        <v>1</v>
      </c>
      <c r="P7" s="21">
        <v>2</v>
      </c>
      <c r="Q7" s="21">
        <v>1</v>
      </c>
      <c r="R7" s="68">
        <f t="shared" si="1"/>
        <v>15.8</v>
      </c>
      <c r="S7" s="21"/>
      <c r="T7" s="21"/>
      <c r="U7" s="21">
        <v>1</v>
      </c>
      <c r="V7" s="21">
        <v>1.5</v>
      </c>
      <c r="W7" s="21">
        <v>2</v>
      </c>
      <c r="X7" s="21">
        <v>1</v>
      </c>
      <c r="Y7" s="21">
        <v>3</v>
      </c>
      <c r="Z7" s="21"/>
      <c r="AA7" s="21"/>
      <c r="AB7" s="21">
        <v>1</v>
      </c>
      <c r="AC7" s="21">
        <v>5</v>
      </c>
      <c r="AD7" s="74">
        <f t="shared" si="0"/>
        <v>14.5</v>
      </c>
      <c r="AE7" s="21">
        <v>2</v>
      </c>
      <c r="AF7" s="21">
        <v>2</v>
      </c>
      <c r="AG7" s="21">
        <v>1</v>
      </c>
      <c r="AH7" s="21">
        <v>1.5</v>
      </c>
      <c r="AI7" s="21">
        <v>1</v>
      </c>
      <c r="AJ7" s="21">
        <v>2</v>
      </c>
      <c r="AK7" s="21">
        <v>5.5</v>
      </c>
      <c r="AL7" s="94">
        <v>3</v>
      </c>
      <c r="AM7" s="38">
        <f t="shared" si="2"/>
        <v>18</v>
      </c>
      <c r="AN7" s="1"/>
      <c r="AO7" s="1"/>
      <c r="AP7" s="1"/>
      <c r="AS7" t="s">
        <v>563</v>
      </c>
      <c r="AT7">
        <v>2</v>
      </c>
    </row>
    <row r="8" spans="1:46" ht="17" customHeight="1" thickTop="1" thickBot="1" x14ac:dyDescent="0.25">
      <c r="A8">
        <v>5</v>
      </c>
      <c r="B8" s="11" t="s">
        <v>18</v>
      </c>
      <c r="C8" s="11" t="s">
        <v>19</v>
      </c>
      <c r="D8" s="11" t="s">
        <v>20</v>
      </c>
      <c r="E8" s="53">
        <v>1</v>
      </c>
      <c r="F8" s="21">
        <v>2</v>
      </c>
      <c r="G8" s="21">
        <v>2</v>
      </c>
      <c r="H8" s="21">
        <v>2</v>
      </c>
      <c r="I8" s="21">
        <v>2</v>
      </c>
      <c r="J8" s="21">
        <v>2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2</v>
      </c>
      <c r="Q8" s="21">
        <v>2</v>
      </c>
      <c r="R8" s="68">
        <f t="shared" si="1"/>
        <v>20</v>
      </c>
      <c r="S8" s="21"/>
      <c r="T8" s="21"/>
      <c r="U8" s="21">
        <v>1</v>
      </c>
      <c r="V8" s="21">
        <v>2</v>
      </c>
      <c r="W8" s="21">
        <v>2</v>
      </c>
      <c r="X8" s="21">
        <v>1</v>
      </c>
      <c r="Y8" s="21">
        <v>7</v>
      </c>
      <c r="Z8" s="21">
        <v>2</v>
      </c>
      <c r="AA8" s="21">
        <v>2</v>
      </c>
      <c r="AB8" s="21">
        <v>1</v>
      </c>
      <c r="AC8" s="21">
        <v>5</v>
      </c>
      <c r="AD8" s="74">
        <f t="shared" si="0"/>
        <v>23</v>
      </c>
      <c r="AE8" s="21">
        <v>1.5</v>
      </c>
      <c r="AF8" s="21">
        <v>2</v>
      </c>
      <c r="AG8" s="21">
        <v>1</v>
      </c>
      <c r="AH8" s="21">
        <v>2</v>
      </c>
      <c r="AI8" s="21">
        <v>1</v>
      </c>
      <c r="AJ8" s="21">
        <v>1.5</v>
      </c>
      <c r="AK8" s="21">
        <v>5.5</v>
      </c>
      <c r="AL8" s="94">
        <v>3</v>
      </c>
      <c r="AM8" s="38">
        <f t="shared" si="2"/>
        <v>17.5</v>
      </c>
      <c r="AN8" s="1"/>
      <c r="AO8" s="1"/>
      <c r="AP8" s="1"/>
      <c r="AS8" t="s">
        <v>564</v>
      </c>
      <c r="AT8">
        <v>2</v>
      </c>
    </row>
    <row r="9" spans="1:46" ht="17" customHeight="1" thickTop="1" thickBot="1" x14ac:dyDescent="0.25">
      <c r="A9">
        <v>6</v>
      </c>
      <c r="B9" s="11" t="s">
        <v>21</v>
      </c>
      <c r="C9" s="11" t="s">
        <v>22</v>
      </c>
      <c r="D9" s="11" t="s">
        <v>23</v>
      </c>
      <c r="E9" s="53">
        <v>1</v>
      </c>
      <c r="F9" s="21">
        <v>2</v>
      </c>
      <c r="G9" s="21">
        <v>2</v>
      </c>
      <c r="H9" s="21">
        <v>2</v>
      </c>
      <c r="I9" s="21">
        <v>2</v>
      </c>
      <c r="J9" s="21">
        <v>2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68">
        <f t="shared" si="1"/>
        <v>18</v>
      </c>
      <c r="S9" s="21"/>
      <c r="T9" s="21"/>
      <c r="U9" s="21">
        <v>1</v>
      </c>
      <c r="V9" s="21">
        <v>2</v>
      </c>
      <c r="W9" s="21">
        <v>2</v>
      </c>
      <c r="X9" s="21">
        <v>1</v>
      </c>
      <c r="Y9" s="21">
        <v>6</v>
      </c>
      <c r="Z9" s="21"/>
      <c r="AA9" s="21"/>
      <c r="AB9" s="21">
        <v>1</v>
      </c>
      <c r="AC9" s="21">
        <v>2</v>
      </c>
      <c r="AD9" s="74">
        <f t="shared" si="0"/>
        <v>15</v>
      </c>
      <c r="AE9" s="21">
        <v>1.5</v>
      </c>
      <c r="AF9" s="21">
        <v>0.5</v>
      </c>
      <c r="AG9" s="21">
        <v>0.5</v>
      </c>
      <c r="AH9" s="21"/>
      <c r="AI9" s="21">
        <v>1</v>
      </c>
      <c r="AJ9" s="21">
        <v>2</v>
      </c>
      <c r="AK9" s="21">
        <v>0</v>
      </c>
      <c r="AL9" s="94">
        <v>2</v>
      </c>
      <c r="AM9" s="38">
        <f t="shared" si="2"/>
        <v>7.5</v>
      </c>
      <c r="AN9" s="1"/>
      <c r="AO9" s="1"/>
      <c r="AP9" s="1"/>
      <c r="AS9" t="s">
        <v>568</v>
      </c>
      <c r="AT9">
        <v>2</v>
      </c>
    </row>
    <row r="10" spans="1:46" ht="17" customHeight="1" thickTop="1" thickBot="1" x14ac:dyDescent="0.25">
      <c r="A10">
        <v>7</v>
      </c>
      <c r="B10" s="11" t="s">
        <v>24</v>
      </c>
      <c r="C10" s="11" t="s">
        <v>25</v>
      </c>
      <c r="D10" s="11" t="s">
        <v>26</v>
      </c>
      <c r="E10" s="53">
        <v>1</v>
      </c>
      <c r="F10" s="21">
        <v>2</v>
      </c>
      <c r="G10" s="21">
        <v>2</v>
      </c>
      <c r="H10" s="21">
        <v>2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2</v>
      </c>
      <c r="R10" s="68">
        <f t="shared" si="1"/>
        <v>9</v>
      </c>
      <c r="S10" s="21"/>
      <c r="T10" s="21"/>
      <c r="U10" s="21">
        <v>1</v>
      </c>
      <c r="V10" s="21">
        <v>1.5</v>
      </c>
      <c r="W10" s="21">
        <v>1.5</v>
      </c>
      <c r="X10" s="21">
        <v>1</v>
      </c>
      <c r="Y10" s="21">
        <v>7</v>
      </c>
      <c r="Z10" s="21">
        <v>2</v>
      </c>
      <c r="AA10" s="21"/>
      <c r="AB10" s="21">
        <v>0.5</v>
      </c>
      <c r="AC10" s="21">
        <v>4</v>
      </c>
      <c r="AD10" s="74">
        <f t="shared" si="0"/>
        <v>18.5</v>
      </c>
      <c r="AE10" s="21">
        <v>1.5</v>
      </c>
      <c r="AF10" s="21">
        <v>1</v>
      </c>
      <c r="AG10" s="21">
        <v>1.5</v>
      </c>
      <c r="AH10" s="21">
        <v>1</v>
      </c>
      <c r="AI10" s="21">
        <v>1</v>
      </c>
      <c r="AJ10" s="21">
        <v>1.5</v>
      </c>
      <c r="AK10" s="21">
        <v>0</v>
      </c>
      <c r="AL10" s="94">
        <v>3</v>
      </c>
      <c r="AM10" s="38">
        <f t="shared" si="2"/>
        <v>10.5</v>
      </c>
      <c r="AN10" s="1"/>
      <c r="AO10" s="1"/>
      <c r="AP10" s="1"/>
      <c r="AS10" t="s">
        <v>569</v>
      </c>
      <c r="AT10">
        <v>1</v>
      </c>
    </row>
    <row r="11" spans="1:46" ht="17" customHeight="1" thickTop="1" thickBot="1" x14ac:dyDescent="0.25">
      <c r="A11">
        <v>8</v>
      </c>
      <c r="B11" s="11" t="s">
        <v>27</v>
      </c>
      <c r="C11" s="11" t="s">
        <v>28</v>
      </c>
      <c r="D11" s="11" t="s">
        <v>29</v>
      </c>
      <c r="E11" s="53">
        <v>1</v>
      </c>
      <c r="F11" s="21">
        <v>2</v>
      </c>
      <c r="G11" s="21">
        <v>2</v>
      </c>
      <c r="H11" s="21">
        <v>0</v>
      </c>
      <c r="I11" s="21">
        <v>2</v>
      </c>
      <c r="J11" s="21">
        <v>1</v>
      </c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>
        <v>2</v>
      </c>
      <c r="Q11" s="21">
        <v>2</v>
      </c>
      <c r="R11" s="68">
        <f t="shared" si="1"/>
        <v>17</v>
      </c>
      <c r="S11" s="21"/>
      <c r="T11" s="21"/>
      <c r="U11" s="21">
        <v>1</v>
      </c>
      <c r="V11" s="21">
        <v>2</v>
      </c>
      <c r="W11" s="21">
        <v>2</v>
      </c>
      <c r="X11" s="21">
        <v>1</v>
      </c>
      <c r="Y11" s="21"/>
      <c r="Z11" s="21"/>
      <c r="AA11" s="21"/>
      <c r="AB11" s="21">
        <v>0.5</v>
      </c>
      <c r="AC11" s="21">
        <v>4</v>
      </c>
      <c r="AD11" s="74">
        <f t="shared" si="0"/>
        <v>10.5</v>
      </c>
      <c r="AE11" s="21">
        <v>1</v>
      </c>
      <c r="AF11" s="21">
        <v>2</v>
      </c>
      <c r="AG11" s="21">
        <v>2</v>
      </c>
      <c r="AH11" s="21"/>
      <c r="AI11" s="21">
        <v>1</v>
      </c>
      <c r="AJ11" s="21">
        <v>1</v>
      </c>
      <c r="AK11" s="21">
        <v>0</v>
      </c>
      <c r="AL11" s="94">
        <v>3</v>
      </c>
      <c r="AM11" s="38">
        <f t="shared" si="2"/>
        <v>10</v>
      </c>
      <c r="AN11" s="1"/>
      <c r="AO11" s="1"/>
      <c r="AP11" s="1"/>
      <c r="AS11" t="s">
        <v>570</v>
      </c>
      <c r="AT11">
        <v>1</v>
      </c>
    </row>
    <row r="12" spans="1:46" ht="17" customHeight="1" thickTop="1" thickBot="1" x14ac:dyDescent="0.25">
      <c r="A12">
        <v>9</v>
      </c>
      <c r="B12" s="11" t="s">
        <v>30</v>
      </c>
      <c r="C12" s="11" t="s">
        <v>31</v>
      </c>
      <c r="D12" s="11" t="s">
        <v>32</v>
      </c>
      <c r="E12" s="53">
        <v>1</v>
      </c>
      <c r="F12" s="21">
        <v>2</v>
      </c>
      <c r="G12" s="21">
        <v>2</v>
      </c>
      <c r="H12" s="21">
        <v>2</v>
      </c>
      <c r="I12" s="21">
        <v>2</v>
      </c>
      <c r="J12" s="21">
        <v>1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2</v>
      </c>
      <c r="Q12" s="21">
        <v>2</v>
      </c>
      <c r="R12" s="68">
        <f t="shared" si="1"/>
        <v>19</v>
      </c>
      <c r="S12" s="21"/>
      <c r="T12" s="21"/>
      <c r="U12" s="21">
        <v>1</v>
      </c>
      <c r="V12" s="21"/>
      <c r="W12" s="21">
        <v>2</v>
      </c>
      <c r="X12" s="21">
        <v>1</v>
      </c>
      <c r="Y12" s="21">
        <v>5</v>
      </c>
      <c r="Z12" s="21"/>
      <c r="AA12" s="21"/>
      <c r="AB12" s="21">
        <v>0.5</v>
      </c>
      <c r="AC12" s="21">
        <v>4</v>
      </c>
      <c r="AD12" s="74">
        <f t="shared" si="0"/>
        <v>13.5</v>
      </c>
      <c r="AE12" s="21">
        <v>2</v>
      </c>
      <c r="AF12" s="21">
        <v>1.5</v>
      </c>
      <c r="AG12" s="21">
        <v>0.5</v>
      </c>
      <c r="AH12" s="21">
        <v>1</v>
      </c>
      <c r="AI12" s="21">
        <v>1</v>
      </c>
      <c r="AJ12" s="21">
        <v>1</v>
      </c>
      <c r="AK12" s="21">
        <v>4.5</v>
      </c>
      <c r="AL12" s="94">
        <v>3</v>
      </c>
      <c r="AM12" s="38">
        <f t="shared" si="2"/>
        <v>14.5</v>
      </c>
      <c r="AN12" s="1"/>
      <c r="AO12" s="1"/>
      <c r="AP12" s="1"/>
      <c r="AS12" t="s">
        <v>647</v>
      </c>
      <c r="AT12">
        <v>1</v>
      </c>
    </row>
    <row r="13" spans="1:46" ht="17" customHeight="1" thickTop="1" thickBot="1" x14ac:dyDescent="0.25">
      <c r="A13">
        <v>10</v>
      </c>
      <c r="B13" s="11" t="s">
        <v>33</v>
      </c>
      <c r="C13" s="11" t="s">
        <v>34</v>
      </c>
      <c r="D13" s="11" t="s">
        <v>35</v>
      </c>
      <c r="E13" s="53">
        <v>1</v>
      </c>
      <c r="F13" s="21">
        <v>1.8</v>
      </c>
      <c r="G13" s="21">
        <v>2</v>
      </c>
      <c r="H13" s="21">
        <v>1</v>
      </c>
      <c r="I13" s="21">
        <v>2</v>
      </c>
      <c r="J13" s="21">
        <v>2</v>
      </c>
      <c r="K13" s="21">
        <v>1</v>
      </c>
      <c r="L13" s="21">
        <v>0.5</v>
      </c>
      <c r="M13" s="21">
        <v>0.5</v>
      </c>
      <c r="N13" s="21">
        <v>1</v>
      </c>
      <c r="O13" s="21">
        <v>1</v>
      </c>
      <c r="P13" s="21">
        <v>2</v>
      </c>
      <c r="Q13" s="21">
        <v>2</v>
      </c>
      <c r="R13" s="68">
        <f t="shared" si="1"/>
        <v>17.8</v>
      </c>
      <c r="S13" s="21"/>
      <c r="T13" s="21"/>
      <c r="U13" s="21">
        <v>1</v>
      </c>
      <c r="V13" s="21">
        <v>2</v>
      </c>
      <c r="W13" s="21">
        <v>2</v>
      </c>
      <c r="X13" s="21">
        <v>1</v>
      </c>
      <c r="Y13" s="21">
        <v>5</v>
      </c>
      <c r="Z13" s="21">
        <v>2</v>
      </c>
      <c r="AA13" s="21">
        <v>2</v>
      </c>
      <c r="AB13" s="21">
        <v>1</v>
      </c>
      <c r="AC13" s="21">
        <v>5</v>
      </c>
      <c r="AD13" s="74">
        <f t="shared" si="0"/>
        <v>21</v>
      </c>
      <c r="AE13" s="21">
        <v>2</v>
      </c>
      <c r="AF13" s="21"/>
      <c r="AG13" s="21">
        <v>0.5</v>
      </c>
      <c r="AH13" s="21">
        <v>1.5</v>
      </c>
      <c r="AI13" s="21">
        <v>1</v>
      </c>
      <c r="AJ13" s="21">
        <v>2</v>
      </c>
      <c r="AK13" s="21">
        <v>4.5</v>
      </c>
      <c r="AL13" s="94">
        <v>2</v>
      </c>
      <c r="AM13" s="38">
        <f t="shared" si="2"/>
        <v>13.5</v>
      </c>
      <c r="AN13" s="1"/>
      <c r="AO13" s="1"/>
      <c r="AP13" s="1"/>
      <c r="AS13" t="s">
        <v>648</v>
      </c>
      <c r="AT13">
        <v>1</v>
      </c>
    </row>
    <row r="14" spans="1:46" ht="17" customHeight="1" thickTop="1" thickBot="1" x14ac:dyDescent="0.25">
      <c r="A14">
        <v>11</v>
      </c>
      <c r="B14" s="11" t="s">
        <v>36</v>
      </c>
      <c r="C14" s="11" t="s">
        <v>37</v>
      </c>
      <c r="D14" s="11" t="s">
        <v>38</v>
      </c>
      <c r="E14" s="53">
        <v>1</v>
      </c>
      <c r="F14" s="21">
        <v>1.8</v>
      </c>
      <c r="G14" s="21">
        <v>0</v>
      </c>
      <c r="H14" s="21">
        <v>0</v>
      </c>
      <c r="I14" s="21">
        <v>2</v>
      </c>
      <c r="J14" s="21">
        <v>2</v>
      </c>
      <c r="K14" s="21">
        <v>1</v>
      </c>
      <c r="L14" s="21">
        <v>1</v>
      </c>
      <c r="M14" s="21">
        <v>1</v>
      </c>
      <c r="N14" s="21">
        <v>1</v>
      </c>
      <c r="O14" s="21">
        <v>1</v>
      </c>
      <c r="P14" s="21">
        <v>2</v>
      </c>
      <c r="Q14" s="21">
        <v>1</v>
      </c>
      <c r="R14" s="68">
        <f t="shared" si="1"/>
        <v>14.8</v>
      </c>
      <c r="S14" s="21"/>
      <c r="T14" s="21"/>
      <c r="U14" s="21">
        <v>1</v>
      </c>
      <c r="V14" s="21">
        <v>2</v>
      </c>
      <c r="W14" s="21">
        <v>2</v>
      </c>
      <c r="X14" s="21">
        <v>1</v>
      </c>
      <c r="Y14" s="21">
        <v>7</v>
      </c>
      <c r="Z14" s="21">
        <v>2</v>
      </c>
      <c r="AA14" s="21"/>
      <c r="AB14" s="21">
        <v>1</v>
      </c>
      <c r="AC14" s="21">
        <v>5</v>
      </c>
      <c r="AD14" s="74">
        <f t="shared" si="0"/>
        <v>21</v>
      </c>
      <c r="AE14" s="21">
        <v>1.5</v>
      </c>
      <c r="AF14" s="21">
        <v>2</v>
      </c>
      <c r="AG14" s="21">
        <v>2</v>
      </c>
      <c r="AH14" s="21">
        <v>2</v>
      </c>
      <c r="AI14" s="21">
        <v>1</v>
      </c>
      <c r="AJ14" s="21">
        <v>1.5</v>
      </c>
      <c r="AK14" s="21">
        <v>5.5</v>
      </c>
      <c r="AL14" s="94">
        <v>3</v>
      </c>
      <c r="AM14" s="38">
        <f t="shared" si="2"/>
        <v>18.5</v>
      </c>
      <c r="AN14" s="1"/>
      <c r="AO14" s="1"/>
      <c r="AP14" s="1"/>
      <c r="AS14" t="s">
        <v>649</v>
      </c>
      <c r="AT14">
        <v>1</v>
      </c>
    </row>
    <row r="15" spans="1:46" ht="17" customHeight="1" thickTop="1" thickBot="1" x14ac:dyDescent="0.25">
      <c r="A15">
        <v>12</v>
      </c>
      <c r="B15" s="45" t="s">
        <v>629</v>
      </c>
      <c r="C15" s="48" t="s">
        <v>624</v>
      </c>
      <c r="D15" s="49" t="s">
        <v>630</v>
      </c>
      <c r="E15" s="22">
        <v>0</v>
      </c>
      <c r="F15" s="22">
        <v>2</v>
      </c>
      <c r="G15" s="22">
        <v>0</v>
      </c>
      <c r="H15" s="21">
        <v>2</v>
      </c>
      <c r="I15" s="21">
        <v>2</v>
      </c>
      <c r="J15" s="21">
        <v>1</v>
      </c>
      <c r="K15" s="21">
        <v>1</v>
      </c>
      <c r="L15" s="21">
        <v>0.5</v>
      </c>
      <c r="M15" s="21">
        <v>0.5</v>
      </c>
      <c r="N15" s="21">
        <v>1</v>
      </c>
      <c r="O15" s="21">
        <v>1</v>
      </c>
      <c r="P15" s="21">
        <v>2</v>
      </c>
      <c r="Q15" s="21">
        <v>1</v>
      </c>
      <c r="R15" s="68">
        <f t="shared" si="1"/>
        <v>14</v>
      </c>
      <c r="S15" s="21"/>
      <c r="T15" s="21"/>
      <c r="U15" s="21">
        <v>1</v>
      </c>
      <c r="V15" s="21">
        <v>2</v>
      </c>
      <c r="W15" s="21">
        <v>2</v>
      </c>
      <c r="X15" s="21">
        <v>1</v>
      </c>
      <c r="Y15" s="21">
        <v>4</v>
      </c>
      <c r="Z15" s="21"/>
      <c r="AA15" s="21"/>
      <c r="AB15" s="21">
        <v>1</v>
      </c>
      <c r="AC15" s="21">
        <v>2</v>
      </c>
      <c r="AD15" s="74">
        <f t="shared" si="0"/>
        <v>13</v>
      </c>
      <c r="AE15" s="21">
        <v>1.5</v>
      </c>
      <c r="AF15" s="21">
        <v>1</v>
      </c>
      <c r="AG15" s="21">
        <v>1</v>
      </c>
      <c r="AH15" s="21">
        <v>1.5</v>
      </c>
      <c r="AI15" s="21">
        <v>1</v>
      </c>
      <c r="AJ15" s="21">
        <v>1.5</v>
      </c>
      <c r="AK15" s="21">
        <v>4.5</v>
      </c>
      <c r="AL15" s="94">
        <v>3</v>
      </c>
      <c r="AM15" s="38">
        <f t="shared" si="2"/>
        <v>15</v>
      </c>
      <c r="AN15" s="1"/>
      <c r="AO15" s="1"/>
      <c r="AP15" s="1"/>
      <c r="AS15" t="s">
        <v>650</v>
      </c>
      <c r="AT15">
        <v>2</v>
      </c>
    </row>
    <row r="16" spans="1:46" ht="17" customHeight="1" thickTop="1" thickBot="1" x14ac:dyDescent="0.25">
      <c r="A16">
        <v>13</v>
      </c>
      <c r="B16" s="11" t="s">
        <v>39</v>
      </c>
      <c r="C16" s="11" t="s">
        <v>40</v>
      </c>
      <c r="D16" s="11" t="s">
        <v>41</v>
      </c>
      <c r="E16" s="21">
        <v>0</v>
      </c>
      <c r="F16" s="21">
        <v>2</v>
      </c>
      <c r="G16" s="21">
        <v>0</v>
      </c>
      <c r="H16" s="21">
        <v>2</v>
      </c>
      <c r="I16" s="21">
        <v>2</v>
      </c>
      <c r="J16" s="21">
        <v>2</v>
      </c>
      <c r="K16" s="21">
        <v>1</v>
      </c>
      <c r="L16" s="21">
        <v>0</v>
      </c>
      <c r="M16" s="21">
        <v>0</v>
      </c>
      <c r="N16" s="21">
        <v>1</v>
      </c>
      <c r="O16" s="21">
        <v>0</v>
      </c>
      <c r="P16" s="21">
        <v>0</v>
      </c>
      <c r="Q16" s="21">
        <v>2</v>
      </c>
      <c r="R16" s="68">
        <f t="shared" si="1"/>
        <v>12</v>
      </c>
      <c r="S16" s="21"/>
      <c r="T16" s="21"/>
      <c r="U16" s="21"/>
      <c r="V16" s="21">
        <v>1.5</v>
      </c>
      <c r="W16" s="21">
        <v>1.5</v>
      </c>
      <c r="X16" s="21"/>
      <c r="Y16" s="21">
        <v>5</v>
      </c>
      <c r="Z16" s="21"/>
      <c r="AA16" s="21"/>
      <c r="AB16" s="21">
        <v>0</v>
      </c>
      <c r="AC16" s="21">
        <v>5</v>
      </c>
      <c r="AD16" s="74">
        <f t="shared" si="0"/>
        <v>13</v>
      </c>
      <c r="AE16" s="21">
        <v>2</v>
      </c>
      <c r="AF16" s="21"/>
      <c r="AG16" s="21"/>
      <c r="AH16" s="21"/>
      <c r="AI16" s="21"/>
      <c r="AJ16" s="21"/>
      <c r="AK16" s="21"/>
      <c r="AL16" s="94">
        <v>3</v>
      </c>
      <c r="AM16" s="38">
        <f t="shared" si="2"/>
        <v>5</v>
      </c>
      <c r="AN16" s="1"/>
      <c r="AO16" s="1"/>
      <c r="AP16" s="1"/>
      <c r="AS16" t="s">
        <v>573</v>
      </c>
      <c r="AT16">
        <v>2</v>
      </c>
    </row>
    <row r="17" spans="1:46" ht="17" customHeight="1" thickTop="1" thickBot="1" x14ac:dyDescent="0.25">
      <c r="A17">
        <v>14</v>
      </c>
      <c r="B17" s="11" t="s">
        <v>42</v>
      </c>
      <c r="C17" s="11" t="s">
        <v>43</v>
      </c>
      <c r="D17" s="11" t="s">
        <v>44</v>
      </c>
      <c r="E17" s="21">
        <v>0</v>
      </c>
      <c r="F17" s="21">
        <v>2</v>
      </c>
      <c r="G17" s="21">
        <v>2</v>
      </c>
      <c r="H17" s="21">
        <v>2</v>
      </c>
      <c r="I17" s="21">
        <v>2</v>
      </c>
      <c r="J17" s="21">
        <v>2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1">
        <v>2</v>
      </c>
      <c r="R17" s="68">
        <f t="shared" si="1"/>
        <v>18</v>
      </c>
      <c r="S17" s="21"/>
      <c r="T17" s="21"/>
      <c r="U17" s="21">
        <v>1</v>
      </c>
      <c r="V17" s="21">
        <v>2</v>
      </c>
      <c r="W17" s="21">
        <v>2</v>
      </c>
      <c r="X17" s="21">
        <v>1</v>
      </c>
      <c r="Y17" s="21">
        <v>3</v>
      </c>
      <c r="Z17" s="21"/>
      <c r="AA17" s="21"/>
      <c r="AB17" s="21">
        <v>1</v>
      </c>
      <c r="AC17" s="21">
        <v>5</v>
      </c>
      <c r="AD17" s="74">
        <f t="shared" si="0"/>
        <v>15</v>
      </c>
      <c r="AE17" s="21">
        <v>1.5</v>
      </c>
      <c r="AF17" s="21">
        <v>2</v>
      </c>
      <c r="AG17" s="21">
        <v>0.5</v>
      </c>
      <c r="AH17" s="21">
        <v>2</v>
      </c>
      <c r="AI17" s="21">
        <v>1</v>
      </c>
      <c r="AJ17" s="21">
        <v>1</v>
      </c>
      <c r="AK17" s="21">
        <v>5.5</v>
      </c>
      <c r="AL17" s="94">
        <v>1.5</v>
      </c>
      <c r="AM17" s="38">
        <f t="shared" si="2"/>
        <v>15</v>
      </c>
      <c r="AN17" s="1"/>
      <c r="AO17" s="1"/>
      <c r="AP17" s="1"/>
      <c r="AS17" s="3" t="s">
        <v>572</v>
      </c>
      <c r="AT17" s="4">
        <f>SUM(AT4:AT16)</f>
        <v>20</v>
      </c>
    </row>
    <row r="18" spans="1:46" ht="17" customHeight="1" thickTop="1" thickBot="1" x14ac:dyDescent="0.25">
      <c r="A18">
        <v>15</v>
      </c>
      <c r="B18" s="11" t="s">
        <v>45</v>
      </c>
      <c r="C18" s="11" t="s">
        <v>46</v>
      </c>
      <c r="D18" s="11" t="s">
        <v>47</v>
      </c>
      <c r="E18" s="53">
        <v>1</v>
      </c>
      <c r="F18" s="21">
        <v>1.8</v>
      </c>
      <c r="G18" s="21">
        <v>2</v>
      </c>
      <c r="H18" s="21">
        <v>2</v>
      </c>
      <c r="I18" s="21">
        <v>2</v>
      </c>
      <c r="J18" s="21">
        <v>2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2</v>
      </c>
      <c r="Q18" s="21">
        <v>1</v>
      </c>
      <c r="R18" s="68">
        <f t="shared" si="1"/>
        <v>18.8</v>
      </c>
      <c r="S18" s="21"/>
      <c r="T18" s="21"/>
      <c r="U18" s="21">
        <v>0.5</v>
      </c>
      <c r="V18" s="21">
        <v>2</v>
      </c>
      <c r="W18" s="21">
        <v>2</v>
      </c>
      <c r="X18" s="21">
        <v>1</v>
      </c>
      <c r="Y18" s="21">
        <v>7</v>
      </c>
      <c r="Z18" s="21"/>
      <c r="AA18" s="21"/>
      <c r="AB18" s="21">
        <v>1</v>
      </c>
      <c r="AC18" s="21">
        <v>5</v>
      </c>
      <c r="AD18" s="74">
        <f t="shared" si="0"/>
        <v>18.5</v>
      </c>
      <c r="AE18" s="21">
        <v>2</v>
      </c>
      <c r="AF18" s="21">
        <v>1</v>
      </c>
      <c r="AG18" s="21">
        <v>0.5</v>
      </c>
      <c r="AH18" s="21">
        <v>2</v>
      </c>
      <c r="AI18" s="21">
        <v>1</v>
      </c>
      <c r="AJ18" s="21">
        <v>1</v>
      </c>
      <c r="AK18" s="21">
        <v>5.5</v>
      </c>
      <c r="AL18" s="94">
        <v>3</v>
      </c>
      <c r="AM18" s="38">
        <f t="shared" si="2"/>
        <v>16</v>
      </c>
      <c r="AN18" s="1"/>
      <c r="AO18" s="1"/>
      <c r="AP18" s="1"/>
    </row>
    <row r="19" spans="1:46" ht="17" customHeight="1" thickTop="1" thickBot="1" x14ac:dyDescent="0.25">
      <c r="A19">
        <v>16</v>
      </c>
      <c r="B19" s="11" t="s">
        <v>48</v>
      </c>
      <c r="C19" s="11" t="s">
        <v>49</v>
      </c>
      <c r="D19" s="11" t="s">
        <v>50</v>
      </c>
      <c r="E19" s="53">
        <v>1</v>
      </c>
      <c r="F19" s="21">
        <v>2</v>
      </c>
      <c r="G19" s="21">
        <v>2</v>
      </c>
      <c r="H19" s="21">
        <v>2</v>
      </c>
      <c r="I19" s="21">
        <v>2</v>
      </c>
      <c r="J19" s="21">
        <v>2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2</v>
      </c>
      <c r="Q19" s="21">
        <v>2</v>
      </c>
      <c r="R19" s="68">
        <f t="shared" si="1"/>
        <v>20</v>
      </c>
      <c r="S19" s="21"/>
      <c r="T19" s="21"/>
      <c r="U19" s="21">
        <v>0.5</v>
      </c>
      <c r="V19" s="21">
        <v>1</v>
      </c>
      <c r="W19" s="21">
        <v>1.5</v>
      </c>
      <c r="X19" s="21">
        <v>0.5</v>
      </c>
      <c r="Y19" s="21">
        <v>5</v>
      </c>
      <c r="Z19" s="21">
        <v>1.5</v>
      </c>
      <c r="AA19" s="21">
        <v>1</v>
      </c>
      <c r="AB19" s="21">
        <v>0.5</v>
      </c>
      <c r="AC19" s="21">
        <v>3.5</v>
      </c>
      <c r="AD19" s="74">
        <f t="shared" si="0"/>
        <v>15</v>
      </c>
      <c r="AE19" s="21">
        <v>1.5</v>
      </c>
      <c r="AF19" s="21"/>
      <c r="AG19" s="21">
        <v>1</v>
      </c>
      <c r="AH19" s="21"/>
      <c r="AI19" s="21">
        <v>1</v>
      </c>
      <c r="AJ19" s="21">
        <v>2</v>
      </c>
      <c r="AK19" s="21">
        <v>6</v>
      </c>
      <c r="AL19" s="94">
        <v>3</v>
      </c>
      <c r="AM19" s="38">
        <f t="shared" si="2"/>
        <v>14.5</v>
      </c>
      <c r="AN19" s="1"/>
      <c r="AO19" s="1"/>
      <c r="AP19" s="1"/>
      <c r="AS19" s="2" t="s">
        <v>591</v>
      </c>
      <c r="AT19" s="2" t="s">
        <v>571</v>
      </c>
    </row>
    <row r="20" spans="1:46" ht="17" customHeight="1" thickTop="1" thickBot="1" x14ac:dyDescent="0.25">
      <c r="A20">
        <v>17</v>
      </c>
      <c r="B20" s="11" t="s">
        <v>51</v>
      </c>
      <c r="C20" s="11" t="s">
        <v>52</v>
      </c>
      <c r="D20" s="11" t="s">
        <v>53</v>
      </c>
      <c r="E20" s="53">
        <v>1</v>
      </c>
      <c r="F20" s="21">
        <v>1.8</v>
      </c>
      <c r="G20" s="21">
        <v>2</v>
      </c>
      <c r="H20" s="21">
        <v>2</v>
      </c>
      <c r="I20" s="21">
        <v>2</v>
      </c>
      <c r="J20" s="21">
        <v>1</v>
      </c>
      <c r="K20" s="21">
        <v>1</v>
      </c>
      <c r="L20" s="21">
        <v>1</v>
      </c>
      <c r="M20" s="21">
        <v>1</v>
      </c>
      <c r="N20" s="21">
        <v>1</v>
      </c>
      <c r="O20" s="21">
        <v>0.5</v>
      </c>
      <c r="P20" s="21">
        <v>2</v>
      </c>
      <c r="Q20" s="21">
        <v>1</v>
      </c>
      <c r="R20" s="68">
        <f t="shared" si="1"/>
        <v>17.3</v>
      </c>
      <c r="S20" s="21"/>
      <c r="T20" s="21"/>
      <c r="U20" s="21">
        <v>1</v>
      </c>
      <c r="V20" s="21">
        <v>2</v>
      </c>
      <c r="W20" s="21">
        <v>2</v>
      </c>
      <c r="X20" s="21">
        <v>1</v>
      </c>
      <c r="Y20" s="21">
        <v>7</v>
      </c>
      <c r="Z20" s="21"/>
      <c r="AA20" s="21">
        <v>1</v>
      </c>
      <c r="AB20" s="21">
        <v>0</v>
      </c>
      <c r="AC20" s="21"/>
      <c r="AD20" s="74">
        <f t="shared" si="0"/>
        <v>14</v>
      </c>
      <c r="AE20" s="21">
        <v>2</v>
      </c>
      <c r="AF20" s="21">
        <v>2</v>
      </c>
      <c r="AG20" s="21">
        <v>2</v>
      </c>
      <c r="AH20" s="21">
        <v>2</v>
      </c>
      <c r="AI20" s="21"/>
      <c r="AJ20" s="21"/>
      <c r="AK20" s="21">
        <v>4.5</v>
      </c>
      <c r="AL20" s="94">
        <v>2</v>
      </c>
      <c r="AM20" s="38">
        <f t="shared" si="2"/>
        <v>14.5</v>
      </c>
      <c r="AN20" s="1"/>
      <c r="AO20" s="1"/>
      <c r="AP20" s="1"/>
      <c r="AS20" t="s">
        <v>574</v>
      </c>
      <c r="AT20">
        <v>2</v>
      </c>
    </row>
    <row r="21" spans="1:46" ht="17" customHeight="1" thickTop="1" thickBot="1" x14ac:dyDescent="0.25">
      <c r="A21">
        <v>18</v>
      </c>
      <c r="B21" s="11" t="s">
        <v>54</v>
      </c>
      <c r="C21" s="11" t="s">
        <v>55</v>
      </c>
      <c r="D21" s="11" t="s">
        <v>56</v>
      </c>
      <c r="E21" s="53">
        <v>1</v>
      </c>
      <c r="F21" s="21">
        <v>1.8</v>
      </c>
      <c r="G21" s="21">
        <v>2</v>
      </c>
      <c r="H21" s="21">
        <v>1.5</v>
      </c>
      <c r="I21" s="21">
        <v>2</v>
      </c>
      <c r="J21" s="21">
        <v>2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2</v>
      </c>
      <c r="Q21" s="21">
        <v>2</v>
      </c>
      <c r="R21" s="68">
        <f t="shared" si="1"/>
        <v>19.3</v>
      </c>
      <c r="S21" s="21"/>
      <c r="T21" s="21"/>
      <c r="U21" s="21">
        <v>1</v>
      </c>
      <c r="V21" s="21">
        <v>2</v>
      </c>
      <c r="W21" s="21">
        <v>1</v>
      </c>
      <c r="X21" s="21">
        <v>1</v>
      </c>
      <c r="Y21" s="21">
        <v>6</v>
      </c>
      <c r="Z21" s="21"/>
      <c r="AA21" s="21"/>
      <c r="AB21" s="21">
        <v>1</v>
      </c>
      <c r="AC21" s="21">
        <v>4</v>
      </c>
      <c r="AD21" s="74">
        <f t="shared" si="0"/>
        <v>16</v>
      </c>
      <c r="AE21" s="21">
        <v>1.5</v>
      </c>
      <c r="AF21" s="21"/>
      <c r="AG21" s="21">
        <v>0.5</v>
      </c>
      <c r="AH21" s="21">
        <v>2</v>
      </c>
      <c r="AI21" s="21">
        <v>1</v>
      </c>
      <c r="AJ21" s="21">
        <v>2</v>
      </c>
      <c r="AK21" s="21">
        <v>4.5</v>
      </c>
      <c r="AL21" s="94">
        <v>3</v>
      </c>
      <c r="AM21" s="38">
        <f t="shared" si="2"/>
        <v>14.5</v>
      </c>
      <c r="AN21" s="1"/>
      <c r="AO21" s="1"/>
      <c r="AP21" s="1"/>
      <c r="AS21" t="s">
        <v>575</v>
      </c>
      <c r="AT21">
        <v>2</v>
      </c>
    </row>
    <row r="22" spans="1:46" ht="17" customHeight="1" thickTop="1" thickBot="1" x14ac:dyDescent="0.25">
      <c r="A22">
        <v>19</v>
      </c>
      <c r="B22" s="11" t="s">
        <v>57</v>
      </c>
      <c r="C22" s="11" t="s">
        <v>58</v>
      </c>
      <c r="D22" s="11" t="s">
        <v>59</v>
      </c>
      <c r="E22" s="53">
        <v>1</v>
      </c>
      <c r="F22" s="21">
        <v>2</v>
      </c>
      <c r="G22" s="21">
        <v>2</v>
      </c>
      <c r="H22" s="21">
        <v>1.5</v>
      </c>
      <c r="I22" s="21">
        <v>2</v>
      </c>
      <c r="J22" s="21">
        <v>2</v>
      </c>
      <c r="K22" s="21">
        <v>1</v>
      </c>
      <c r="L22" s="21">
        <v>1</v>
      </c>
      <c r="M22" s="21">
        <v>1</v>
      </c>
      <c r="N22" s="21">
        <v>0</v>
      </c>
      <c r="O22" s="21">
        <v>1</v>
      </c>
      <c r="P22" s="21">
        <v>2</v>
      </c>
      <c r="Q22" s="21">
        <v>2</v>
      </c>
      <c r="R22" s="68">
        <f t="shared" si="1"/>
        <v>18.5</v>
      </c>
      <c r="S22" s="21"/>
      <c r="T22" s="21"/>
      <c r="U22" s="21">
        <v>1</v>
      </c>
      <c r="V22" s="21">
        <v>1.5</v>
      </c>
      <c r="W22" s="21">
        <v>2</v>
      </c>
      <c r="X22" s="21">
        <v>1</v>
      </c>
      <c r="Y22" s="21">
        <v>8</v>
      </c>
      <c r="Z22" s="21">
        <v>2</v>
      </c>
      <c r="AA22" s="21"/>
      <c r="AB22" s="21">
        <v>1</v>
      </c>
      <c r="AC22" s="21">
        <v>4</v>
      </c>
      <c r="AD22" s="74">
        <f t="shared" si="0"/>
        <v>20.5</v>
      </c>
      <c r="AE22" s="21">
        <v>1.5</v>
      </c>
      <c r="AF22" s="21">
        <v>2</v>
      </c>
      <c r="AG22" s="21">
        <v>1</v>
      </c>
      <c r="AH22" s="21">
        <v>2</v>
      </c>
      <c r="AI22" s="21">
        <v>1</v>
      </c>
      <c r="AJ22" s="21">
        <v>1</v>
      </c>
      <c r="AK22" s="21">
        <v>4.5</v>
      </c>
      <c r="AL22" s="94">
        <v>3</v>
      </c>
      <c r="AM22" s="38">
        <f t="shared" si="2"/>
        <v>16</v>
      </c>
      <c r="AN22" s="1"/>
      <c r="AO22" s="1"/>
      <c r="AP22" s="1"/>
      <c r="AS22" t="s">
        <v>576</v>
      </c>
      <c r="AT22">
        <v>2</v>
      </c>
    </row>
    <row r="23" spans="1:46" ht="17" customHeight="1" thickTop="1" thickBot="1" x14ac:dyDescent="0.25">
      <c r="A23">
        <v>20</v>
      </c>
      <c r="B23" s="11" t="s">
        <v>60</v>
      </c>
      <c r="C23" s="11" t="s">
        <v>61</v>
      </c>
      <c r="D23" s="11" t="s">
        <v>62</v>
      </c>
      <c r="E23" s="53">
        <v>1</v>
      </c>
      <c r="F23" s="21">
        <v>2</v>
      </c>
      <c r="G23" s="21">
        <v>2</v>
      </c>
      <c r="H23" s="21">
        <v>2</v>
      </c>
      <c r="I23" s="21">
        <v>2</v>
      </c>
      <c r="J23" s="21">
        <v>2</v>
      </c>
      <c r="K23" s="21">
        <v>1</v>
      </c>
      <c r="L23" s="21">
        <v>1</v>
      </c>
      <c r="M23" s="21">
        <v>1</v>
      </c>
      <c r="N23" s="21">
        <v>1</v>
      </c>
      <c r="O23" s="21">
        <v>1</v>
      </c>
      <c r="P23" s="21">
        <v>2</v>
      </c>
      <c r="Q23" s="21">
        <v>2</v>
      </c>
      <c r="R23" s="68">
        <f t="shared" si="1"/>
        <v>20</v>
      </c>
      <c r="S23" s="21"/>
      <c r="T23" s="21"/>
      <c r="U23" s="21">
        <v>1</v>
      </c>
      <c r="V23" s="21">
        <v>2</v>
      </c>
      <c r="W23" s="21">
        <v>2</v>
      </c>
      <c r="X23" s="21">
        <v>1</v>
      </c>
      <c r="Y23" s="21">
        <v>8</v>
      </c>
      <c r="Z23" s="21">
        <v>2</v>
      </c>
      <c r="AA23" s="21">
        <v>2</v>
      </c>
      <c r="AB23" s="21">
        <v>1</v>
      </c>
      <c r="AC23" s="21">
        <v>5</v>
      </c>
      <c r="AD23" s="74">
        <f t="shared" si="0"/>
        <v>24</v>
      </c>
      <c r="AE23" s="21">
        <v>2</v>
      </c>
      <c r="AF23" s="21">
        <v>2</v>
      </c>
      <c r="AG23" s="21">
        <v>1.5</v>
      </c>
      <c r="AH23" s="21">
        <v>2</v>
      </c>
      <c r="AI23" s="21">
        <v>1</v>
      </c>
      <c r="AJ23" s="21">
        <v>1.5</v>
      </c>
      <c r="AK23" s="21">
        <v>5.5</v>
      </c>
      <c r="AL23" s="94">
        <v>3</v>
      </c>
      <c r="AM23" s="38">
        <f t="shared" si="2"/>
        <v>18.5</v>
      </c>
      <c r="AN23" s="1"/>
      <c r="AO23" s="1"/>
      <c r="AP23" s="1"/>
      <c r="AS23" t="s">
        <v>577</v>
      </c>
      <c r="AT23">
        <v>2</v>
      </c>
    </row>
    <row r="24" spans="1:46" ht="17" customHeight="1" thickTop="1" thickBot="1" x14ac:dyDescent="0.25">
      <c r="A24">
        <v>21</v>
      </c>
      <c r="B24" s="11" t="s">
        <v>63</v>
      </c>
      <c r="C24" s="11" t="s">
        <v>64</v>
      </c>
      <c r="D24" s="11" t="s">
        <v>65</v>
      </c>
      <c r="E24" s="53">
        <v>1</v>
      </c>
      <c r="F24" s="21">
        <v>2</v>
      </c>
      <c r="G24" s="21">
        <v>2</v>
      </c>
      <c r="H24" s="21">
        <v>2</v>
      </c>
      <c r="I24" s="21">
        <v>2</v>
      </c>
      <c r="J24" s="21">
        <v>2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2</v>
      </c>
      <c r="Q24" s="21">
        <v>2</v>
      </c>
      <c r="R24" s="68">
        <f t="shared" si="1"/>
        <v>20</v>
      </c>
      <c r="S24" s="21"/>
      <c r="T24" s="21"/>
      <c r="U24" s="21">
        <v>1</v>
      </c>
      <c r="V24" s="21">
        <v>2</v>
      </c>
      <c r="W24" s="21">
        <v>2</v>
      </c>
      <c r="X24" s="21">
        <v>1</v>
      </c>
      <c r="Y24" s="21">
        <v>7</v>
      </c>
      <c r="Z24" s="21">
        <v>2</v>
      </c>
      <c r="AA24" s="21">
        <v>2</v>
      </c>
      <c r="AB24" s="21">
        <v>1</v>
      </c>
      <c r="AC24" s="21">
        <v>5</v>
      </c>
      <c r="AD24" s="74">
        <f t="shared" si="0"/>
        <v>23</v>
      </c>
      <c r="AE24" s="21">
        <v>1.5</v>
      </c>
      <c r="AF24" s="21">
        <v>2</v>
      </c>
      <c r="AG24" s="21">
        <v>2</v>
      </c>
      <c r="AH24" s="21">
        <v>2</v>
      </c>
      <c r="AI24" s="21">
        <v>1</v>
      </c>
      <c r="AJ24" s="21">
        <v>1</v>
      </c>
      <c r="AK24" s="21">
        <v>6</v>
      </c>
      <c r="AL24" s="94">
        <v>3</v>
      </c>
      <c r="AM24" s="38">
        <f t="shared" si="2"/>
        <v>18.5</v>
      </c>
      <c r="AN24" s="1"/>
      <c r="AO24" s="1"/>
      <c r="AP24" s="1"/>
      <c r="AS24" t="s">
        <v>578</v>
      </c>
      <c r="AT24">
        <v>2</v>
      </c>
    </row>
    <row r="25" spans="1:46" ht="17" customHeight="1" thickTop="1" thickBot="1" x14ac:dyDescent="0.25">
      <c r="A25">
        <v>22</v>
      </c>
      <c r="B25" s="11" t="s">
        <v>66</v>
      </c>
      <c r="C25" s="11" t="s">
        <v>67</v>
      </c>
      <c r="D25" s="11" t="s">
        <v>68</v>
      </c>
      <c r="E25" s="53">
        <v>1</v>
      </c>
      <c r="F25" s="21">
        <v>1.8</v>
      </c>
      <c r="G25" s="21">
        <v>2</v>
      </c>
      <c r="H25" s="21">
        <v>2</v>
      </c>
      <c r="I25" s="21">
        <v>1</v>
      </c>
      <c r="J25" s="21">
        <v>2</v>
      </c>
      <c r="K25" s="21">
        <v>0.5</v>
      </c>
      <c r="L25" s="21">
        <v>1</v>
      </c>
      <c r="M25" s="21">
        <v>0.5</v>
      </c>
      <c r="N25" s="21">
        <v>1</v>
      </c>
      <c r="O25" s="21">
        <v>1</v>
      </c>
      <c r="P25" s="21">
        <v>2</v>
      </c>
      <c r="Q25" s="21">
        <v>2</v>
      </c>
      <c r="R25" s="68">
        <f t="shared" si="1"/>
        <v>17.8</v>
      </c>
      <c r="S25" s="21"/>
      <c r="T25" s="21"/>
      <c r="U25" s="21">
        <v>0.5</v>
      </c>
      <c r="V25" s="21">
        <v>2</v>
      </c>
      <c r="W25" s="21">
        <v>2</v>
      </c>
      <c r="X25" s="21">
        <v>1</v>
      </c>
      <c r="Y25" s="21">
        <v>7</v>
      </c>
      <c r="Z25" s="21">
        <v>2</v>
      </c>
      <c r="AA25" s="21"/>
      <c r="AB25" s="21">
        <v>1</v>
      </c>
      <c r="AC25" s="21">
        <v>5</v>
      </c>
      <c r="AD25" s="74">
        <f t="shared" si="0"/>
        <v>20.5</v>
      </c>
      <c r="AE25" s="21">
        <v>1.5</v>
      </c>
      <c r="AF25" s="21">
        <v>1</v>
      </c>
      <c r="AG25" s="21">
        <v>1</v>
      </c>
      <c r="AH25" s="21">
        <v>1.5</v>
      </c>
      <c r="AI25" s="21"/>
      <c r="AJ25" s="21"/>
      <c r="AK25" s="21">
        <v>4</v>
      </c>
      <c r="AL25" s="94">
        <v>2</v>
      </c>
      <c r="AM25" s="38">
        <f t="shared" si="2"/>
        <v>11</v>
      </c>
      <c r="AN25" s="1"/>
      <c r="AO25" s="1"/>
      <c r="AP25" s="1"/>
      <c r="AS25" t="s">
        <v>579</v>
      </c>
      <c r="AT25">
        <v>2</v>
      </c>
    </row>
    <row r="26" spans="1:46" ht="17" customHeight="1" thickTop="1" thickBot="1" x14ac:dyDescent="0.25">
      <c r="A26">
        <v>23</v>
      </c>
      <c r="B26" s="11" t="s">
        <v>69</v>
      </c>
      <c r="C26" s="11" t="s">
        <v>70</v>
      </c>
      <c r="D26" s="11" t="s">
        <v>71</v>
      </c>
      <c r="E26" s="53">
        <v>1</v>
      </c>
      <c r="F26" s="21">
        <v>2</v>
      </c>
      <c r="G26" s="21">
        <v>2</v>
      </c>
      <c r="H26" s="21">
        <v>1.5</v>
      </c>
      <c r="I26" s="21">
        <v>2</v>
      </c>
      <c r="J26" s="21">
        <v>0</v>
      </c>
      <c r="K26" s="21">
        <v>1</v>
      </c>
      <c r="L26" s="21">
        <v>1</v>
      </c>
      <c r="M26" s="21">
        <v>1</v>
      </c>
      <c r="N26" s="21">
        <v>1</v>
      </c>
      <c r="O26" s="21">
        <v>1</v>
      </c>
      <c r="P26" s="21">
        <v>2</v>
      </c>
      <c r="Q26" s="21">
        <v>1</v>
      </c>
      <c r="R26" s="68">
        <f t="shared" si="1"/>
        <v>16.5</v>
      </c>
      <c r="S26" s="21"/>
      <c r="T26" s="21"/>
      <c r="U26" s="21"/>
      <c r="V26" s="21"/>
      <c r="W26" s="21"/>
      <c r="X26" s="21"/>
      <c r="Y26" s="21"/>
      <c r="Z26" s="21"/>
      <c r="AA26" s="21"/>
      <c r="AB26" s="21">
        <v>0</v>
      </c>
      <c r="AC26" s="21"/>
      <c r="AD26" s="74">
        <f t="shared" si="0"/>
        <v>0</v>
      </c>
      <c r="AE26" s="21"/>
      <c r="AF26" s="21"/>
      <c r="AG26" s="21"/>
      <c r="AH26" s="21"/>
      <c r="AI26" s="21"/>
      <c r="AJ26" s="21"/>
      <c r="AK26" s="21"/>
      <c r="AL26" s="94">
        <v>2</v>
      </c>
      <c r="AM26" s="38">
        <f t="shared" si="2"/>
        <v>2</v>
      </c>
      <c r="AN26" s="1"/>
      <c r="AO26" s="1"/>
      <c r="AP26" s="1"/>
      <c r="AS26" t="s">
        <v>580</v>
      </c>
      <c r="AT26">
        <v>1</v>
      </c>
    </row>
    <row r="27" spans="1:46" ht="17" customHeight="1" thickTop="1" thickBot="1" x14ac:dyDescent="0.25">
      <c r="A27">
        <v>24</v>
      </c>
      <c r="B27" s="11" t="s">
        <v>72</v>
      </c>
      <c r="C27" s="11" t="s">
        <v>73</v>
      </c>
      <c r="D27" s="11" t="s">
        <v>74</v>
      </c>
      <c r="E27" s="53">
        <v>1</v>
      </c>
      <c r="F27" s="21">
        <v>2</v>
      </c>
      <c r="G27" s="21">
        <v>2</v>
      </c>
      <c r="H27" s="21">
        <v>2</v>
      </c>
      <c r="I27" s="21">
        <v>2</v>
      </c>
      <c r="J27" s="21">
        <v>2</v>
      </c>
      <c r="K27" s="21">
        <v>1</v>
      </c>
      <c r="L27" s="21">
        <v>1</v>
      </c>
      <c r="M27" s="21">
        <v>1</v>
      </c>
      <c r="N27" s="21">
        <v>1</v>
      </c>
      <c r="O27" s="21">
        <v>1</v>
      </c>
      <c r="P27" s="21">
        <v>2</v>
      </c>
      <c r="Q27" s="21">
        <v>2</v>
      </c>
      <c r="R27" s="68">
        <f t="shared" si="1"/>
        <v>20</v>
      </c>
      <c r="S27" s="21"/>
      <c r="T27" s="21"/>
      <c r="U27" s="21">
        <v>1</v>
      </c>
      <c r="V27" s="21">
        <v>2</v>
      </c>
      <c r="W27" s="21">
        <v>2</v>
      </c>
      <c r="X27" s="21">
        <v>1</v>
      </c>
      <c r="Y27" s="21">
        <v>6</v>
      </c>
      <c r="Z27" s="21">
        <v>2</v>
      </c>
      <c r="AA27" s="21"/>
      <c r="AB27" s="21">
        <v>1</v>
      </c>
      <c r="AC27" s="21">
        <v>5</v>
      </c>
      <c r="AD27" s="74">
        <f t="shared" si="0"/>
        <v>20</v>
      </c>
      <c r="AE27" s="21">
        <v>2</v>
      </c>
      <c r="AF27" s="21">
        <v>2</v>
      </c>
      <c r="AG27" s="21">
        <v>2</v>
      </c>
      <c r="AH27" s="21">
        <v>2</v>
      </c>
      <c r="AI27" s="21"/>
      <c r="AJ27" s="21"/>
      <c r="AK27" s="21">
        <v>4.5</v>
      </c>
      <c r="AL27" s="94">
        <v>2</v>
      </c>
      <c r="AM27" s="38">
        <f t="shared" si="2"/>
        <v>14.5</v>
      </c>
      <c r="AN27" s="1"/>
      <c r="AO27" s="1"/>
      <c r="AP27" s="1"/>
      <c r="AS27" t="s">
        <v>581</v>
      </c>
      <c r="AT27">
        <v>5</v>
      </c>
    </row>
    <row r="28" spans="1:46" ht="17" customHeight="1" thickTop="1" thickBot="1" x14ac:dyDescent="0.25">
      <c r="A28">
        <v>25</v>
      </c>
      <c r="B28" s="11" t="s">
        <v>75</v>
      </c>
      <c r="C28" s="11" t="s">
        <v>76</v>
      </c>
      <c r="D28" s="11" t="s">
        <v>77</v>
      </c>
      <c r="E28" s="21">
        <v>0</v>
      </c>
      <c r="F28" s="21">
        <v>0.5</v>
      </c>
      <c r="G28" s="21">
        <v>2</v>
      </c>
      <c r="H28" s="21">
        <v>1</v>
      </c>
      <c r="I28" s="21">
        <v>2</v>
      </c>
      <c r="J28" s="21">
        <v>1</v>
      </c>
      <c r="K28" s="21">
        <v>0</v>
      </c>
      <c r="L28" s="21">
        <v>0</v>
      </c>
      <c r="M28" s="21">
        <v>1</v>
      </c>
      <c r="N28" s="21">
        <v>0.5</v>
      </c>
      <c r="O28" s="21">
        <v>0.5</v>
      </c>
      <c r="P28" s="21">
        <v>2</v>
      </c>
      <c r="Q28" s="21">
        <v>0</v>
      </c>
      <c r="R28" s="68">
        <f t="shared" si="1"/>
        <v>10.5</v>
      </c>
      <c r="S28" s="21"/>
      <c r="T28" s="21"/>
      <c r="U28" s="21"/>
      <c r="V28" s="21"/>
      <c r="W28" s="21"/>
      <c r="X28" s="21"/>
      <c r="Y28" s="21"/>
      <c r="Z28" s="21"/>
      <c r="AA28" s="21"/>
      <c r="AB28" s="21">
        <v>0</v>
      </c>
      <c r="AC28" s="21"/>
      <c r="AD28" s="74">
        <f t="shared" si="0"/>
        <v>0</v>
      </c>
      <c r="AE28" s="21"/>
      <c r="AF28" s="21"/>
      <c r="AG28" s="21"/>
      <c r="AH28" s="21"/>
      <c r="AI28" s="21"/>
      <c r="AJ28" s="21"/>
      <c r="AK28" s="21">
        <v>3</v>
      </c>
      <c r="AL28" s="94">
        <v>0</v>
      </c>
      <c r="AM28" s="38">
        <f t="shared" si="2"/>
        <v>3</v>
      </c>
      <c r="AN28" s="1"/>
      <c r="AO28" s="1"/>
      <c r="AP28" s="1"/>
      <c r="AS28" t="s">
        <v>573</v>
      </c>
      <c r="AT28">
        <v>2</v>
      </c>
    </row>
    <row r="29" spans="1:46" ht="17" customHeight="1" thickTop="1" thickBot="1" x14ac:dyDescent="0.25">
      <c r="A29">
        <v>26</v>
      </c>
      <c r="B29" s="11" t="s">
        <v>78</v>
      </c>
      <c r="C29" s="11" t="s">
        <v>79</v>
      </c>
      <c r="D29" s="11" t="s">
        <v>80</v>
      </c>
      <c r="E29" s="53">
        <v>1</v>
      </c>
      <c r="F29" s="21">
        <v>0</v>
      </c>
      <c r="G29" s="21"/>
      <c r="H29" s="21">
        <v>2</v>
      </c>
      <c r="I29" s="21">
        <v>2</v>
      </c>
      <c r="J29" s="21">
        <v>2</v>
      </c>
      <c r="K29" s="21">
        <v>0</v>
      </c>
      <c r="L29" s="21">
        <v>1</v>
      </c>
      <c r="M29" s="21">
        <v>1</v>
      </c>
      <c r="N29" s="21">
        <v>1</v>
      </c>
      <c r="O29" s="21">
        <v>1</v>
      </c>
      <c r="P29" s="21">
        <v>1</v>
      </c>
      <c r="Q29" s="21">
        <v>1</v>
      </c>
      <c r="R29" s="68">
        <f t="shared" si="1"/>
        <v>13</v>
      </c>
      <c r="S29" s="21"/>
      <c r="T29" s="21"/>
      <c r="U29" s="21">
        <v>1</v>
      </c>
      <c r="V29" s="21">
        <v>2</v>
      </c>
      <c r="W29" s="21">
        <v>2</v>
      </c>
      <c r="X29" s="21">
        <v>1</v>
      </c>
      <c r="Y29" s="21">
        <v>4</v>
      </c>
      <c r="Z29" s="21"/>
      <c r="AA29" s="21">
        <v>1</v>
      </c>
      <c r="AB29" s="21">
        <v>0</v>
      </c>
      <c r="AC29" s="21">
        <v>2.5</v>
      </c>
      <c r="AD29" s="74">
        <f t="shared" si="0"/>
        <v>13.5</v>
      </c>
      <c r="AE29" s="21">
        <v>2</v>
      </c>
      <c r="AF29" s="21">
        <v>2</v>
      </c>
      <c r="AG29" s="21">
        <v>1.5</v>
      </c>
      <c r="AH29" s="21">
        <v>1</v>
      </c>
      <c r="AI29" s="21">
        <v>1</v>
      </c>
      <c r="AJ29" s="21">
        <v>1</v>
      </c>
      <c r="AK29" s="21">
        <v>0</v>
      </c>
      <c r="AL29" s="94">
        <v>3</v>
      </c>
      <c r="AM29" s="38">
        <f t="shared" si="2"/>
        <v>11.5</v>
      </c>
      <c r="AN29" s="1"/>
      <c r="AO29" s="1"/>
      <c r="AP29" s="1"/>
      <c r="AS29" s="3" t="s">
        <v>572</v>
      </c>
      <c r="AT29" s="4">
        <f>SUM(AT20:AT28)</f>
        <v>20</v>
      </c>
    </row>
    <row r="30" spans="1:46" ht="17" customHeight="1" thickTop="1" thickBot="1" x14ac:dyDescent="0.25">
      <c r="A30">
        <v>27</v>
      </c>
      <c r="B30" s="11" t="s">
        <v>81</v>
      </c>
      <c r="C30" s="11" t="s">
        <v>82</v>
      </c>
      <c r="D30" s="11" t="s">
        <v>83</v>
      </c>
      <c r="E30" s="53">
        <v>1</v>
      </c>
      <c r="F30" s="21">
        <v>2</v>
      </c>
      <c r="G30" s="21">
        <v>2</v>
      </c>
      <c r="H30" s="21">
        <v>1</v>
      </c>
      <c r="I30" s="21">
        <v>2</v>
      </c>
      <c r="J30" s="21">
        <v>2</v>
      </c>
      <c r="K30" s="21">
        <v>1</v>
      </c>
      <c r="L30" s="21">
        <v>1</v>
      </c>
      <c r="M30" s="21">
        <v>1</v>
      </c>
      <c r="N30" s="21">
        <v>1</v>
      </c>
      <c r="O30" s="21">
        <v>1</v>
      </c>
      <c r="P30" s="21">
        <v>2</v>
      </c>
      <c r="Q30" s="21">
        <v>2</v>
      </c>
      <c r="R30" s="68">
        <f t="shared" si="1"/>
        <v>19</v>
      </c>
      <c r="S30" s="21"/>
      <c r="T30" s="21"/>
      <c r="U30" s="21">
        <v>1</v>
      </c>
      <c r="V30" s="21">
        <v>2</v>
      </c>
      <c r="W30" s="21">
        <v>2</v>
      </c>
      <c r="X30" s="21">
        <v>1</v>
      </c>
      <c r="Y30" s="21">
        <v>7</v>
      </c>
      <c r="Z30" s="21"/>
      <c r="AA30" s="21">
        <v>1.5</v>
      </c>
      <c r="AB30" s="21">
        <v>1</v>
      </c>
      <c r="AC30" s="21">
        <v>5</v>
      </c>
      <c r="AD30" s="74">
        <f t="shared" si="0"/>
        <v>20.5</v>
      </c>
      <c r="AE30" s="21">
        <v>1</v>
      </c>
      <c r="AF30" s="21">
        <v>1.5</v>
      </c>
      <c r="AG30" s="21">
        <v>2</v>
      </c>
      <c r="AH30" s="21">
        <v>2</v>
      </c>
      <c r="AI30" s="21">
        <v>1</v>
      </c>
      <c r="AJ30" s="21">
        <v>2</v>
      </c>
      <c r="AK30" s="21">
        <v>6</v>
      </c>
      <c r="AL30" s="94">
        <v>3</v>
      </c>
      <c r="AM30" s="38">
        <f t="shared" si="2"/>
        <v>18.5</v>
      </c>
      <c r="AN30" s="1"/>
      <c r="AO30" s="1"/>
      <c r="AP30" s="1"/>
    </row>
    <row r="31" spans="1:46" ht="17" customHeight="1" thickTop="1" thickBot="1" x14ac:dyDescent="0.25">
      <c r="A31">
        <v>28</v>
      </c>
      <c r="B31" s="11" t="s">
        <v>84</v>
      </c>
      <c r="C31" s="11" t="s">
        <v>85</v>
      </c>
      <c r="D31" s="11" t="s">
        <v>86</v>
      </c>
      <c r="E31" s="53">
        <v>1</v>
      </c>
      <c r="F31" s="21">
        <v>2</v>
      </c>
      <c r="G31" s="21">
        <v>2</v>
      </c>
      <c r="H31" s="21">
        <v>1.5</v>
      </c>
      <c r="I31" s="21">
        <v>2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1</v>
      </c>
      <c r="R31" s="68">
        <f t="shared" si="1"/>
        <v>9.5</v>
      </c>
      <c r="S31" s="21"/>
      <c r="T31" s="21"/>
      <c r="U31" s="21"/>
      <c r="V31" s="21"/>
      <c r="W31" s="21"/>
      <c r="X31" s="21"/>
      <c r="Y31" s="21"/>
      <c r="Z31" s="21"/>
      <c r="AA31" s="21"/>
      <c r="AB31" s="21">
        <v>0</v>
      </c>
      <c r="AC31" s="21"/>
      <c r="AD31" s="74">
        <f t="shared" si="0"/>
        <v>0</v>
      </c>
      <c r="AE31" s="21"/>
      <c r="AF31" s="21"/>
      <c r="AG31" s="21"/>
      <c r="AH31" s="21"/>
      <c r="AI31" s="21"/>
      <c r="AJ31" s="21"/>
      <c r="AK31" s="21">
        <v>0</v>
      </c>
      <c r="AL31" s="94">
        <v>1.5</v>
      </c>
      <c r="AM31" s="38">
        <f t="shared" si="2"/>
        <v>1.5</v>
      </c>
      <c r="AN31" s="1"/>
      <c r="AO31" s="1"/>
      <c r="AP31" s="1"/>
    </row>
    <row r="32" spans="1:46" ht="17" customHeight="1" thickTop="1" thickBot="1" x14ac:dyDescent="0.25">
      <c r="A32">
        <v>29</v>
      </c>
      <c r="B32" s="11" t="s">
        <v>87</v>
      </c>
      <c r="C32" s="11" t="s">
        <v>88</v>
      </c>
      <c r="D32" s="11" t="s">
        <v>89</v>
      </c>
      <c r="E32" s="53">
        <v>1</v>
      </c>
      <c r="F32" s="21">
        <v>2</v>
      </c>
      <c r="G32" s="21">
        <v>2</v>
      </c>
      <c r="H32" s="21">
        <v>1.5</v>
      </c>
      <c r="I32" s="21">
        <v>2</v>
      </c>
      <c r="J32" s="21">
        <v>2</v>
      </c>
      <c r="K32" s="21">
        <v>1</v>
      </c>
      <c r="L32" s="21">
        <v>1</v>
      </c>
      <c r="M32" s="21">
        <v>1</v>
      </c>
      <c r="N32" s="21">
        <v>1</v>
      </c>
      <c r="O32" s="21">
        <v>1</v>
      </c>
      <c r="P32" s="21">
        <v>2</v>
      </c>
      <c r="Q32" s="21">
        <v>2</v>
      </c>
      <c r="R32" s="68">
        <f t="shared" si="1"/>
        <v>19.5</v>
      </c>
      <c r="S32" s="21"/>
      <c r="T32" s="21"/>
      <c r="U32" s="21">
        <v>0.5</v>
      </c>
      <c r="V32" s="21">
        <v>2</v>
      </c>
      <c r="W32" s="21">
        <v>2</v>
      </c>
      <c r="X32" s="21">
        <v>1</v>
      </c>
      <c r="Y32" s="21">
        <v>4</v>
      </c>
      <c r="Z32" s="21">
        <v>1.5</v>
      </c>
      <c r="AA32" s="21">
        <v>1</v>
      </c>
      <c r="AB32" s="21">
        <v>1</v>
      </c>
      <c r="AC32" s="21">
        <v>2</v>
      </c>
      <c r="AD32" s="74">
        <f t="shared" si="0"/>
        <v>15</v>
      </c>
      <c r="AE32" s="21">
        <v>1.5</v>
      </c>
      <c r="AF32" s="21">
        <v>0.5</v>
      </c>
      <c r="AG32" s="21">
        <v>0.5</v>
      </c>
      <c r="AH32" s="21">
        <v>1</v>
      </c>
      <c r="AI32" s="21">
        <v>1</v>
      </c>
      <c r="AJ32" s="21">
        <v>1.5</v>
      </c>
      <c r="AK32" s="21">
        <v>3</v>
      </c>
      <c r="AL32" s="94">
        <v>3</v>
      </c>
      <c r="AM32" s="38">
        <f t="shared" si="2"/>
        <v>12</v>
      </c>
      <c r="AN32" s="1"/>
      <c r="AO32" s="1"/>
      <c r="AP32" s="1"/>
      <c r="AS32" s="2" t="s">
        <v>592</v>
      </c>
      <c r="AT32" s="2" t="s">
        <v>571</v>
      </c>
    </row>
    <row r="33" spans="1:46" ht="17" customHeight="1" thickTop="1" thickBot="1" x14ac:dyDescent="0.25">
      <c r="A33">
        <v>30</v>
      </c>
      <c r="B33" s="11" t="s">
        <v>90</v>
      </c>
      <c r="C33" s="11" t="s">
        <v>91</v>
      </c>
      <c r="D33" s="11" t="s">
        <v>92</v>
      </c>
      <c r="E33" s="53">
        <v>1</v>
      </c>
      <c r="F33" s="21">
        <v>2</v>
      </c>
      <c r="G33" s="21">
        <v>2</v>
      </c>
      <c r="H33" s="21">
        <v>2</v>
      </c>
      <c r="I33" s="21">
        <v>2</v>
      </c>
      <c r="J33" s="21">
        <v>2</v>
      </c>
      <c r="K33" s="21">
        <v>1</v>
      </c>
      <c r="L33" s="21">
        <v>1</v>
      </c>
      <c r="M33" s="21">
        <v>1</v>
      </c>
      <c r="N33" s="21">
        <v>1</v>
      </c>
      <c r="O33" s="21">
        <v>1</v>
      </c>
      <c r="P33" s="21">
        <v>2</v>
      </c>
      <c r="Q33" s="21">
        <v>1</v>
      </c>
      <c r="R33" s="68">
        <f t="shared" si="1"/>
        <v>19</v>
      </c>
      <c r="S33" s="21"/>
      <c r="T33" s="21"/>
      <c r="U33" s="21">
        <v>1</v>
      </c>
      <c r="V33" s="21">
        <v>2</v>
      </c>
      <c r="W33" s="21">
        <v>2</v>
      </c>
      <c r="X33" s="21">
        <v>1</v>
      </c>
      <c r="Y33" s="21">
        <v>7</v>
      </c>
      <c r="Z33" s="21"/>
      <c r="AA33" s="21"/>
      <c r="AB33" s="21">
        <v>0</v>
      </c>
      <c r="AC33" s="21"/>
      <c r="AD33" s="74">
        <f t="shared" si="0"/>
        <v>13</v>
      </c>
      <c r="AE33" s="21"/>
      <c r="AF33" s="21"/>
      <c r="AG33" s="21"/>
      <c r="AH33" s="21"/>
      <c r="AI33" s="21"/>
      <c r="AJ33" s="21"/>
      <c r="AK33" s="21"/>
      <c r="AL33" s="94">
        <v>3</v>
      </c>
      <c r="AM33" s="38">
        <f t="shared" si="2"/>
        <v>3</v>
      </c>
      <c r="AN33" s="1"/>
      <c r="AO33" s="1"/>
      <c r="AP33" s="1"/>
      <c r="AS33" t="s">
        <v>582</v>
      </c>
      <c r="AT33">
        <v>2</v>
      </c>
    </row>
    <row r="34" spans="1:46" ht="17" customHeight="1" thickTop="1" thickBot="1" x14ac:dyDescent="0.25">
      <c r="A34">
        <v>31</v>
      </c>
      <c r="B34" s="11" t="s">
        <v>93</v>
      </c>
      <c r="C34" s="11" t="s">
        <v>94</v>
      </c>
      <c r="D34" s="11" t="s">
        <v>95</v>
      </c>
      <c r="E34" s="21">
        <v>0</v>
      </c>
      <c r="F34" s="21">
        <v>1.8</v>
      </c>
      <c r="G34" s="21"/>
      <c r="H34" s="21">
        <v>0</v>
      </c>
      <c r="I34" s="21">
        <v>2</v>
      </c>
      <c r="J34" s="21">
        <v>0</v>
      </c>
      <c r="K34" s="21">
        <v>1</v>
      </c>
      <c r="L34" s="21">
        <v>1</v>
      </c>
      <c r="M34" s="21">
        <v>1</v>
      </c>
      <c r="N34" s="21">
        <v>0</v>
      </c>
      <c r="O34" s="21">
        <v>0</v>
      </c>
      <c r="P34" s="21">
        <v>1</v>
      </c>
      <c r="Q34" s="21">
        <v>1</v>
      </c>
      <c r="R34" s="68">
        <f t="shared" si="1"/>
        <v>8.8000000000000007</v>
      </c>
      <c r="S34" s="21"/>
      <c r="T34" s="21"/>
      <c r="U34" s="21">
        <v>0.5</v>
      </c>
      <c r="V34" s="21">
        <v>2</v>
      </c>
      <c r="W34" s="21">
        <v>2</v>
      </c>
      <c r="X34" s="21">
        <v>1</v>
      </c>
      <c r="Y34" s="21"/>
      <c r="Z34" s="21"/>
      <c r="AA34" s="21"/>
      <c r="AB34" s="21">
        <v>0.5</v>
      </c>
      <c r="AC34" s="21"/>
      <c r="AD34" s="74">
        <f t="shared" si="0"/>
        <v>6</v>
      </c>
      <c r="AE34" s="21">
        <v>1.5</v>
      </c>
      <c r="AF34" s="21">
        <v>1</v>
      </c>
      <c r="AG34" s="21">
        <v>0.5</v>
      </c>
      <c r="AH34" s="21">
        <v>2</v>
      </c>
      <c r="AI34" s="21"/>
      <c r="AJ34" s="21"/>
      <c r="AK34" s="21">
        <v>0</v>
      </c>
      <c r="AL34" s="94">
        <v>2</v>
      </c>
      <c r="AM34" s="38">
        <f t="shared" si="2"/>
        <v>7</v>
      </c>
      <c r="AN34" s="1"/>
      <c r="AO34" s="1"/>
      <c r="AP34" s="1"/>
      <c r="AS34" t="s">
        <v>583</v>
      </c>
      <c r="AT34">
        <v>2</v>
      </c>
    </row>
    <row r="35" spans="1:46" ht="17" customHeight="1" thickTop="1" thickBot="1" x14ac:dyDescent="0.25">
      <c r="A35">
        <v>32</v>
      </c>
      <c r="B35" s="11" t="s">
        <v>96</v>
      </c>
      <c r="C35" s="11" t="s">
        <v>97</v>
      </c>
      <c r="D35" s="11" t="s">
        <v>98</v>
      </c>
      <c r="E35" s="53">
        <v>1</v>
      </c>
      <c r="F35" s="21">
        <v>1.8</v>
      </c>
      <c r="G35" s="21">
        <v>2</v>
      </c>
      <c r="H35" s="21">
        <v>2</v>
      </c>
      <c r="I35" s="21">
        <v>2</v>
      </c>
      <c r="J35" s="21">
        <v>2</v>
      </c>
      <c r="K35" s="21">
        <v>1</v>
      </c>
      <c r="L35" s="21">
        <v>1</v>
      </c>
      <c r="M35" s="21">
        <v>1</v>
      </c>
      <c r="N35" s="21">
        <v>1</v>
      </c>
      <c r="O35" s="21">
        <v>1</v>
      </c>
      <c r="P35" s="21">
        <v>2</v>
      </c>
      <c r="Q35" s="21">
        <v>2</v>
      </c>
      <c r="R35" s="68">
        <f t="shared" si="1"/>
        <v>19.8</v>
      </c>
      <c r="S35" s="21"/>
      <c r="T35" s="21"/>
      <c r="U35" s="21">
        <v>1</v>
      </c>
      <c r="V35" s="21">
        <v>2</v>
      </c>
      <c r="W35" s="21">
        <v>2</v>
      </c>
      <c r="X35" s="21">
        <v>1</v>
      </c>
      <c r="Y35" s="21">
        <v>7</v>
      </c>
      <c r="Z35" s="21"/>
      <c r="AA35" s="21">
        <v>2</v>
      </c>
      <c r="AB35" s="21">
        <v>0</v>
      </c>
      <c r="AC35" s="21">
        <v>4</v>
      </c>
      <c r="AD35" s="74">
        <f t="shared" si="0"/>
        <v>19</v>
      </c>
      <c r="AE35" s="21">
        <v>2</v>
      </c>
      <c r="AF35" s="21">
        <v>2</v>
      </c>
      <c r="AG35" s="21">
        <v>1.5</v>
      </c>
      <c r="AH35" s="21">
        <v>2</v>
      </c>
      <c r="AI35" s="21">
        <v>1</v>
      </c>
      <c r="AJ35" s="21">
        <v>1</v>
      </c>
      <c r="AK35" s="21">
        <v>3</v>
      </c>
      <c r="AL35" s="94">
        <v>3</v>
      </c>
      <c r="AM35" s="38">
        <f t="shared" si="2"/>
        <v>15.5</v>
      </c>
      <c r="AN35" s="1"/>
      <c r="AO35" s="1"/>
      <c r="AP35" s="1"/>
      <c r="AS35" t="s">
        <v>584</v>
      </c>
      <c r="AT35">
        <v>2</v>
      </c>
    </row>
    <row r="36" spans="1:46" ht="17" customHeight="1" thickTop="1" thickBot="1" x14ac:dyDescent="0.25">
      <c r="A36">
        <v>33</v>
      </c>
      <c r="B36" s="11" t="s">
        <v>99</v>
      </c>
      <c r="C36" s="11" t="s">
        <v>100</v>
      </c>
      <c r="D36" s="11" t="s">
        <v>101</v>
      </c>
      <c r="E36" s="21">
        <v>0</v>
      </c>
      <c r="F36" s="21">
        <v>0</v>
      </c>
      <c r="G36" s="21"/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1</v>
      </c>
      <c r="R36" s="68">
        <f t="shared" si="1"/>
        <v>1</v>
      </c>
      <c r="S36" s="21"/>
      <c r="T36" s="21"/>
      <c r="U36" s="21"/>
      <c r="V36" s="21"/>
      <c r="W36" s="21"/>
      <c r="X36" s="21"/>
      <c r="Y36" s="21"/>
      <c r="Z36" s="21"/>
      <c r="AA36" s="21"/>
      <c r="AB36" s="21">
        <v>0</v>
      </c>
      <c r="AC36" s="21"/>
      <c r="AD36" s="74">
        <f t="shared" si="0"/>
        <v>0</v>
      </c>
      <c r="AE36" s="21"/>
      <c r="AF36" s="21"/>
      <c r="AG36" s="21"/>
      <c r="AH36" s="21"/>
      <c r="AI36" s="21"/>
      <c r="AJ36" s="21"/>
      <c r="AK36" s="21"/>
      <c r="AL36" s="94">
        <v>0</v>
      </c>
      <c r="AM36" s="38">
        <f t="shared" si="2"/>
        <v>0</v>
      </c>
      <c r="AN36" s="1"/>
      <c r="AO36" s="1"/>
      <c r="AP36" s="1"/>
      <c r="AS36" t="s">
        <v>585</v>
      </c>
      <c r="AT36">
        <v>2</v>
      </c>
    </row>
    <row r="37" spans="1:46" ht="17" customHeight="1" thickTop="1" thickBot="1" x14ac:dyDescent="0.25">
      <c r="A37">
        <v>34</v>
      </c>
      <c r="B37" s="11" t="s">
        <v>3</v>
      </c>
      <c r="C37" s="11" t="s">
        <v>4</v>
      </c>
      <c r="D37" s="11" t="s">
        <v>5</v>
      </c>
      <c r="E37" s="53">
        <v>1</v>
      </c>
      <c r="F37" s="21">
        <v>2</v>
      </c>
      <c r="G37" s="21">
        <v>2</v>
      </c>
      <c r="H37" s="21">
        <v>1.5</v>
      </c>
      <c r="I37" s="21">
        <v>2</v>
      </c>
      <c r="J37" s="21">
        <v>2</v>
      </c>
      <c r="K37" s="21">
        <v>1</v>
      </c>
      <c r="L37" s="21">
        <v>1</v>
      </c>
      <c r="M37" s="21">
        <v>1</v>
      </c>
      <c r="N37" s="21">
        <v>1</v>
      </c>
      <c r="O37" s="21">
        <v>1</v>
      </c>
      <c r="P37" s="21">
        <v>2</v>
      </c>
      <c r="Q37" s="21">
        <v>2</v>
      </c>
      <c r="R37" s="68">
        <f t="shared" si="1"/>
        <v>19.5</v>
      </c>
      <c r="S37" s="21"/>
      <c r="T37" s="21"/>
      <c r="U37" s="21">
        <v>1</v>
      </c>
      <c r="V37" s="21">
        <v>2</v>
      </c>
      <c r="W37" s="21">
        <v>2</v>
      </c>
      <c r="X37" s="21">
        <v>1</v>
      </c>
      <c r="Y37" s="21">
        <v>7</v>
      </c>
      <c r="Z37" s="21"/>
      <c r="AA37" s="21"/>
      <c r="AB37" s="21">
        <v>1</v>
      </c>
      <c r="AC37" s="21">
        <v>5</v>
      </c>
      <c r="AD37" s="74">
        <f t="shared" si="0"/>
        <v>19</v>
      </c>
      <c r="AE37" s="21">
        <v>2</v>
      </c>
      <c r="AF37" s="21">
        <v>2</v>
      </c>
      <c r="AG37" s="21">
        <v>1.5</v>
      </c>
      <c r="AH37" s="21">
        <v>2</v>
      </c>
      <c r="AI37" s="21">
        <v>1</v>
      </c>
      <c r="AJ37" s="21">
        <v>1.5</v>
      </c>
      <c r="AK37" s="21">
        <v>5</v>
      </c>
      <c r="AL37" s="94">
        <v>3</v>
      </c>
      <c r="AM37" s="38">
        <f t="shared" si="2"/>
        <v>18</v>
      </c>
      <c r="AN37" s="1"/>
      <c r="AO37" s="1"/>
      <c r="AP37" s="1"/>
      <c r="AS37" t="s">
        <v>586</v>
      </c>
      <c r="AT37">
        <v>2</v>
      </c>
    </row>
    <row r="38" spans="1:46" ht="17" customHeight="1" thickTop="1" thickBot="1" x14ac:dyDescent="0.25">
      <c r="A38">
        <v>35</v>
      </c>
      <c r="B38" s="11" t="s">
        <v>102</v>
      </c>
      <c r="C38" s="11" t="s">
        <v>103</v>
      </c>
      <c r="D38" s="11" t="s">
        <v>104</v>
      </c>
      <c r="E38" s="21">
        <v>0</v>
      </c>
      <c r="F38" s="21">
        <v>0</v>
      </c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68" t="s">
        <v>627</v>
      </c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74">
        <f t="shared" si="0"/>
        <v>0</v>
      </c>
      <c r="AE38" s="21"/>
      <c r="AF38" s="21"/>
      <c r="AG38" s="21"/>
      <c r="AH38" s="21"/>
      <c r="AI38" s="21"/>
      <c r="AJ38" s="21"/>
      <c r="AK38" s="21"/>
      <c r="AL38" s="16"/>
      <c r="AM38" s="38">
        <f t="shared" si="2"/>
        <v>0</v>
      </c>
      <c r="AN38" s="1"/>
      <c r="AO38" s="1"/>
      <c r="AP38" s="1"/>
      <c r="AS38" t="s">
        <v>587</v>
      </c>
      <c r="AT38">
        <v>1</v>
      </c>
    </row>
    <row r="39" spans="1:46" ht="17" customHeight="1" thickTop="1" thickBot="1" x14ac:dyDescent="0.25">
      <c r="A39">
        <v>36</v>
      </c>
      <c r="B39" s="45" t="s">
        <v>632</v>
      </c>
      <c r="C39" s="18" t="s">
        <v>597</v>
      </c>
      <c r="D39" s="47" t="s">
        <v>633</v>
      </c>
      <c r="E39" s="22">
        <v>1</v>
      </c>
      <c r="F39" s="21">
        <v>1.8</v>
      </c>
      <c r="G39" s="21">
        <v>2</v>
      </c>
      <c r="H39" s="21">
        <v>2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1</v>
      </c>
      <c r="R39" s="68">
        <f t="shared" ref="R39:R44" si="3">SUM(E39:Q39)</f>
        <v>7.8</v>
      </c>
      <c r="S39" s="21"/>
      <c r="T39" s="21"/>
      <c r="U39" s="21"/>
      <c r="V39" s="21"/>
      <c r="W39" s="21"/>
      <c r="X39" s="21"/>
      <c r="Y39" s="21"/>
      <c r="Z39" s="21"/>
      <c r="AA39" s="21"/>
      <c r="AB39" s="21">
        <v>0</v>
      </c>
      <c r="AC39" s="21"/>
      <c r="AD39" s="74">
        <f t="shared" si="0"/>
        <v>0</v>
      </c>
      <c r="AE39" s="21"/>
      <c r="AF39" s="21"/>
      <c r="AG39" s="21"/>
      <c r="AH39" s="21"/>
      <c r="AI39" s="21"/>
      <c r="AJ39" s="21"/>
      <c r="AK39" s="21"/>
      <c r="AL39" s="94">
        <v>0</v>
      </c>
      <c r="AM39" s="38">
        <f t="shared" si="2"/>
        <v>0</v>
      </c>
      <c r="AN39" s="1"/>
      <c r="AO39" s="1"/>
      <c r="AP39" s="1"/>
      <c r="AS39" t="s">
        <v>588</v>
      </c>
      <c r="AT39">
        <v>1</v>
      </c>
    </row>
    <row r="40" spans="1:46" ht="17" customHeight="1" thickTop="1" thickBot="1" x14ac:dyDescent="0.25">
      <c r="A40">
        <v>37</v>
      </c>
      <c r="B40" s="50" t="s">
        <v>105</v>
      </c>
      <c r="C40" s="50" t="s">
        <v>106</v>
      </c>
      <c r="D40" s="50" t="s">
        <v>107</v>
      </c>
      <c r="E40" s="51">
        <v>0</v>
      </c>
      <c r="F40" s="51">
        <v>0</v>
      </c>
      <c r="G40" s="51"/>
      <c r="H40" s="51">
        <v>1</v>
      </c>
      <c r="I40" s="51">
        <v>2</v>
      </c>
      <c r="J40" s="51">
        <v>0</v>
      </c>
      <c r="K40" s="51">
        <v>0</v>
      </c>
      <c r="L40" s="51">
        <v>1</v>
      </c>
      <c r="M40" s="51">
        <v>1</v>
      </c>
      <c r="N40" s="51">
        <v>1</v>
      </c>
      <c r="O40" s="51">
        <v>0.5</v>
      </c>
      <c r="P40" s="51">
        <v>0</v>
      </c>
      <c r="Q40" s="51">
        <v>2</v>
      </c>
      <c r="R40" s="68">
        <f t="shared" si="3"/>
        <v>8.5</v>
      </c>
      <c r="S40" s="51"/>
      <c r="T40" s="51"/>
      <c r="U40" s="51">
        <v>1</v>
      </c>
      <c r="V40" s="51"/>
      <c r="W40" s="51"/>
      <c r="X40" s="51"/>
      <c r="Y40" s="51"/>
      <c r="Z40" s="51"/>
      <c r="AA40" s="51"/>
      <c r="AB40" s="51">
        <v>1</v>
      </c>
      <c r="AC40" s="51">
        <v>2</v>
      </c>
      <c r="AD40" s="74">
        <f t="shared" si="0"/>
        <v>4</v>
      </c>
      <c r="AE40" s="51">
        <v>0.5</v>
      </c>
      <c r="AF40" s="51">
        <v>0.5</v>
      </c>
      <c r="AG40" s="51">
        <v>0.5</v>
      </c>
      <c r="AH40" s="51">
        <v>1</v>
      </c>
      <c r="AI40" s="51">
        <v>1</v>
      </c>
      <c r="AJ40" s="21">
        <v>1</v>
      </c>
      <c r="AK40" s="21">
        <v>0</v>
      </c>
      <c r="AL40" s="94">
        <v>3</v>
      </c>
      <c r="AM40" s="38">
        <f t="shared" si="2"/>
        <v>7.5</v>
      </c>
      <c r="AN40" s="1"/>
      <c r="AO40" s="1"/>
      <c r="AP40" s="1"/>
      <c r="AS40" t="s">
        <v>589</v>
      </c>
      <c r="AT40">
        <v>6</v>
      </c>
    </row>
    <row r="41" spans="1:46" ht="17" customHeight="1" thickTop="1" thickBot="1" x14ac:dyDescent="0.25">
      <c r="A41" s="16">
        <v>38</v>
      </c>
      <c r="B41" s="11" t="s">
        <v>108</v>
      </c>
      <c r="C41" s="11" t="s">
        <v>109</v>
      </c>
      <c r="D41" s="11" t="s">
        <v>110</v>
      </c>
      <c r="E41" s="21">
        <v>0</v>
      </c>
      <c r="F41" s="21">
        <v>2</v>
      </c>
      <c r="G41" s="21"/>
      <c r="H41" s="21">
        <v>0</v>
      </c>
      <c r="I41" s="21">
        <v>1</v>
      </c>
      <c r="J41" s="21">
        <v>1</v>
      </c>
      <c r="K41" s="21">
        <v>0.5</v>
      </c>
      <c r="L41" s="21">
        <v>0.5</v>
      </c>
      <c r="M41" s="21">
        <v>0.5</v>
      </c>
      <c r="N41" s="21">
        <v>0.5</v>
      </c>
      <c r="O41" s="21">
        <v>0</v>
      </c>
      <c r="P41" s="21">
        <v>0</v>
      </c>
      <c r="Q41" s="21">
        <v>0</v>
      </c>
      <c r="R41" s="68">
        <f t="shared" si="3"/>
        <v>6</v>
      </c>
      <c r="S41" s="21"/>
      <c r="T41" s="21"/>
      <c r="U41" s="21"/>
      <c r="V41" s="21"/>
      <c r="W41" s="21"/>
      <c r="X41" s="21"/>
      <c r="Y41" s="21"/>
      <c r="Z41" s="21"/>
      <c r="AA41" s="21"/>
      <c r="AB41" s="21">
        <v>0</v>
      </c>
      <c r="AC41" s="21"/>
      <c r="AD41" s="74">
        <f t="shared" si="0"/>
        <v>0</v>
      </c>
      <c r="AE41" s="21"/>
      <c r="AF41" s="21"/>
      <c r="AG41" s="21"/>
      <c r="AH41" s="21"/>
      <c r="AI41" s="21"/>
      <c r="AJ41" s="21"/>
      <c r="AK41" s="21"/>
      <c r="AL41" s="94">
        <v>0</v>
      </c>
      <c r="AM41" s="38">
        <f t="shared" si="2"/>
        <v>0</v>
      </c>
      <c r="AN41" s="1"/>
      <c r="AO41" s="1"/>
      <c r="AP41" s="1"/>
      <c r="AS41" t="s">
        <v>573</v>
      </c>
      <c r="AT41">
        <v>2</v>
      </c>
    </row>
    <row r="42" spans="1:46" ht="16" thickTop="1" x14ac:dyDescent="0.2">
      <c r="A42" s="16">
        <v>39</v>
      </c>
      <c r="B42" s="11" t="s">
        <v>111</v>
      </c>
      <c r="C42" s="11" t="s">
        <v>112</v>
      </c>
      <c r="D42" s="11" t="s">
        <v>113</v>
      </c>
      <c r="E42" s="21">
        <v>0</v>
      </c>
      <c r="F42" s="21">
        <v>0</v>
      </c>
      <c r="G42" s="21"/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68">
        <f t="shared" si="3"/>
        <v>0</v>
      </c>
      <c r="S42" s="22"/>
      <c r="T42" s="22"/>
      <c r="U42" s="22"/>
      <c r="V42" s="22"/>
      <c r="W42" s="22"/>
      <c r="X42" s="22"/>
      <c r="Y42" s="22"/>
      <c r="Z42" s="22"/>
      <c r="AA42" s="22"/>
      <c r="AB42" s="22">
        <v>0</v>
      </c>
      <c r="AC42" s="22"/>
      <c r="AD42" s="74">
        <f t="shared" si="0"/>
        <v>0</v>
      </c>
      <c r="AE42" s="22"/>
      <c r="AF42" s="22"/>
      <c r="AG42" s="22"/>
      <c r="AH42" s="22"/>
      <c r="AI42" s="22"/>
      <c r="AJ42" s="22"/>
      <c r="AK42" s="22"/>
      <c r="AL42" s="94">
        <v>0</v>
      </c>
      <c r="AM42" s="38">
        <f t="shared" si="2"/>
        <v>0</v>
      </c>
      <c r="AS42" s="3" t="s">
        <v>572</v>
      </c>
      <c r="AT42" s="4">
        <f>SUM(AT33:AT41)</f>
        <v>20</v>
      </c>
    </row>
    <row r="43" spans="1:46" x14ac:dyDescent="0.2">
      <c r="A43" s="16">
        <v>40</v>
      </c>
      <c r="B43" s="11" t="s">
        <v>114</v>
      </c>
      <c r="C43" s="11" t="s">
        <v>115</v>
      </c>
      <c r="D43" s="11" t="s">
        <v>116</v>
      </c>
      <c r="E43" s="53">
        <v>1</v>
      </c>
      <c r="F43" s="22">
        <v>1.5</v>
      </c>
      <c r="G43" s="22">
        <v>2</v>
      </c>
      <c r="H43" s="22">
        <v>2</v>
      </c>
      <c r="I43" s="22">
        <v>2</v>
      </c>
      <c r="J43" s="22">
        <v>2</v>
      </c>
      <c r="K43" s="22">
        <v>1</v>
      </c>
      <c r="L43" s="22">
        <v>1</v>
      </c>
      <c r="M43" s="22">
        <v>1</v>
      </c>
      <c r="N43" s="22">
        <v>1</v>
      </c>
      <c r="O43" s="22">
        <v>1</v>
      </c>
      <c r="P43" s="22">
        <v>2</v>
      </c>
      <c r="Q43" s="22">
        <v>2</v>
      </c>
      <c r="R43" s="68">
        <f t="shared" si="3"/>
        <v>19.5</v>
      </c>
      <c r="S43" s="22"/>
      <c r="T43" s="22"/>
      <c r="U43" s="22">
        <v>1</v>
      </c>
      <c r="V43" s="22">
        <v>2</v>
      </c>
      <c r="W43" s="22">
        <v>2</v>
      </c>
      <c r="X43" s="22">
        <v>1</v>
      </c>
      <c r="Y43" s="22">
        <v>7</v>
      </c>
      <c r="Z43" s="22">
        <v>2</v>
      </c>
      <c r="AA43" s="22">
        <v>2</v>
      </c>
      <c r="AB43" s="22">
        <v>1</v>
      </c>
      <c r="AC43" s="22">
        <v>5</v>
      </c>
      <c r="AD43" s="74">
        <f t="shared" si="0"/>
        <v>23</v>
      </c>
      <c r="AE43" s="22">
        <v>2</v>
      </c>
      <c r="AF43" s="22">
        <v>2</v>
      </c>
      <c r="AG43" s="22">
        <v>1</v>
      </c>
      <c r="AH43" s="22">
        <v>2</v>
      </c>
      <c r="AI43" s="22"/>
      <c r="AJ43" s="22"/>
      <c r="AK43" s="22">
        <v>4.5</v>
      </c>
      <c r="AL43" s="94">
        <v>3</v>
      </c>
      <c r="AM43" s="38">
        <f t="shared" si="2"/>
        <v>14.5</v>
      </c>
    </row>
    <row r="44" spans="1:46" x14ac:dyDescent="0.2">
      <c r="A44" s="16">
        <v>41</v>
      </c>
      <c r="B44" s="11" t="s">
        <v>6</v>
      </c>
      <c r="C44" s="11" t="s">
        <v>7</v>
      </c>
      <c r="D44" s="11" t="s">
        <v>8</v>
      </c>
      <c r="E44" s="21">
        <v>0</v>
      </c>
      <c r="F44" s="22">
        <v>0</v>
      </c>
      <c r="G44" s="22"/>
      <c r="H44" s="22">
        <v>2</v>
      </c>
      <c r="I44" s="22">
        <v>2</v>
      </c>
      <c r="J44" s="22">
        <v>0</v>
      </c>
      <c r="K44" s="22">
        <v>0.5</v>
      </c>
      <c r="L44" s="22">
        <v>0</v>
      </c>
      <c r="M44" s="22">
        <v>1</v>
      </c>
      <c r="N44" s="22">
        <v>1</v>
      </c>
      <c r="O44" s="22">
        <v>1</v>
      </c>
      <c r="P44" s="22">
        <v>2</v>
      </c>
      <c r="Q44" s="22">
        <v>0</v>
      </c>
      <c r="R44" s="68">
        <f t="shared" si="3"/>
        <v>9.5</v>
      </c>
      <c r="S44" s="22"/>
      <c r="T44" s="22"/>
      <c r="U44" s="22"/>
      <c r="V44" s="22"/>
      <c r="W44" s="22"/>
      <c r="X44" s="22"/>
      <c r="Y44" s="22"/>
      <c r="Z44" s="22"/>
      <c r="AA44" s="22"/>
      <c r="AB44" s="22">
        <v>1</v>
      </c>
      <c r="AC44" s="22">
        <v>2</v>
      </c>
      <c r="AD44" s="74">
        <f t="shared" si="0"/>
        <v>3</v>
      </c>
      <c r="AE44" s="22"/>
      <c r="AF44" s="22"/>
      <c r="AG44" s="22"/>
      <c r="AH44" s="22"/>
      <c r="AI44" s="22"/>
      <c r="AJ44" s="22"/>
      <c r="AK44" s="22">
        <v>1.5</v>
      </c>
      <c r="AL44" s="94">
        <v>2</v>
      </c>
      <c r="AM44" s="38">
        <f>SUM(AE44:AL44)</f>
        <v>3.5</v>
      </c>
    </row>
    <row r="45" spans="1:46" x14ac:dyDescent="0.2">
      <c r="E45" s="15"/>
      <c r="F45" s="23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69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73"/>
      <c r="AE45" s="15"/>
      <c r="AF45" s="15"/>
      <c r="AG45" s="15"/>
      <c r="AH45" s="15"/>
      <c r="AI45" s="15"/>
      <c r="AJ45" s="15"/>
      <c r="AK45" s="15"/>
      <c r="AL45" s="15"/>
      <c r="AM45" s="55"/>
    </row>
    <row r="46" spans="1:46" x14ac:dyDescent="0.2">
      <c r="E46" s="15"/>
      <c r="F46" s="23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69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73"/>
      <c r="AE46" s="15"/>
      <c r="AF46" s="15"/>
      <c r="AG46" s="15"/>
      <c r="AH46" s="15"/>
      <c r="AI46" s="15"/>
      <c r="AJ46" s="15"/>
      <c r="AK46" s="15"/>
      <c r="AL46" s="15"/>
      <c r="AM46" s="55"/>
    </row>
  </sheetData>
  <sortState xmlns:xlrd2="http://schemas.microsoft.com/office/spreadsheetml/2017/richdata2" ref="B4:G44">
    <sortCondition ref="C4:C44"/>
  </sortState>
  <hyperlinks>
    <hyperlink ref="D15" r:id="rId1" xr:uid="{D7A8F30C-1A48-8B45-9419-70F102D0FB34}"/>
    <hyperlink ref="D7" r:id="rId2" xr:uid="{002ECA6C-C01E-4343-877E-DDEEDBC02082}"/>
    <hyperlink ref="D39" r:id="rId3" xr:uid="{D0FBC9D9-BA11-F447-9F08-6A9C036C55C7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439B3-5CBA-5F4C-9469-54DE2518114E}">
  <dimension ref="A1:AP42"/>
  <sheetViews>
    <sheetView zoomScale="140" zoomScaleNormal="140" workbookViewId="0">
      <pane xSplit="4" ySplit="3" topLeftCell="M22" activePane="bottomRight" state="frozen"/>
      <selection pane="topRight" activeCell="E1" sqref="E1"/>
      <selection pane="bottomLeft" activeCell="A4" sqref="A4"/>
      <selection pane="bottomRight" activeCell="W27" sqref="W27"/>
    </sheetView>
  </sheetViews>
  <sheetFormatPr baseColWidth="10" defaultRowHeight="15" x14ac:dyDescent="0.2"/>
  <cols>
    <col min="1" max="1" width="3.6640625" customWidth="1"/>
    <col min="2" max="2" width="6.1640625" customWidth="1"/>
    <col min="3" max="3" width="30.83203125" customWidth="1"/>
    <col min="4" max="4" width="7.6640625" customWidth="1"/>
    <col min="5" max="5" width="3" customWidth="1"/>
    <col min="6" max="6" width="3" style="19" customWidth="1"/>
    <col min="7" max="17" width="3" customWidth="1"/>
    <col min="18" max="18" width="6.5" style="71" customWidth="1"/>
    <col min="19" max="29" width="3.33203125" customWidth="1"/>
    <col min="30" max="30" width="6.5" style="71" customWidth="1"/>
    <col min="31" max="36" width="4.6640625" customWidth="1"/>
    <col min="37" max="37" width="4.6640625" style="19" customWidth="1"/>
    <col min="38" max="38" width="4.6640625" customWidth="1"/>
    <col min="39" max="39" width="5" style="56" customWidth="1"/>
    <col min="40" max="42" width="4.1640625" customWidth="1"/>
  </cols>
  <sheetData>
    <row r="1" spans="1:42" x14ac:dyDescent="0.2">
      <c r="C1" t="s">
        <v>119</v>
      </c>
    </row>
    <row r="2" spans="1:42" x14ac:dyDescent="0.2">
      <c r="S2">
        <v>2</v>
      </c>
      <c r="T2">
        <v>2</v>
      </c>
      <c r="U2">
        <v>1</v>
      </c>
      <c r="V2">
        <v>2</v>
      </c>
      <c r="W2">
        <v>2</v>
      </c>
      <c r="X2">
        <v>1</v>
      </c>
      <c r="Y2">
        <v>6</v>
      </c>
      <c r="Z2">
        <v>2</v>
      </c>
      <c r="AA2">
        <v>2</v>
      </c>
      <c r="AB2">
        <v>1</v>
      </c>
      <c r="AC2">
        <v>5</v>
      </c>
      <c r="AD2" s="87">
        <f>SUM(U2:AC2)</f>
        <v>22</v>
      </c>
      <c r="AE2">
        <v>2</v>
      </c>
      <c r="AF2">
        <v>2</v>
      </c>
      <c r="AG2">
        <v>2</v>
      </c>
      <c r="AH2">
        <v>2</v>
      </c>
      <c r="AI2">
        <v>1</v>
      </c>
      <c r="AJ2">
        <v>2</v>
      </c>
      <c r="AK2" s="19">
        <v>6</v>
      </c>
      <c r="AL2">
        <v>3</v>
      </c>
      <c r="AM2" s="56">
        <f>SUM(AE2:AL2)</f>
        <v>20</v>
      </c>
    </row>
    <row r="3" spans="1:42" ht="26" x14ac:dyDescent="0.2">
      <c r="A3" t="s">
        <v>117</v>
      </c>
      <c r="B3" s="7" t="s">
        <v>0</v>
      </c>
      <c r="C3" s="7" t="s">
        <v>1</v>
      </c>
      <c r="D3" s="7" t="s">
        <v>2</v>
      </c>
      <c r="E3" s="8" t="s">
        <v>566</v>
      </c>
      <c r="F3" s="20" t="s">
        <v>565</v>
      </c>
      <c r="G3" s="8" t="s">
        <v>567</v>
      </c>
      <c r="H3" s="8" t="s">
        <v>563</v>
      </c>
      <c r="I3" s="8" t="s">
        <v>564</v>
      </c>
      <c r="J3" s="8" t="s">
        <v>568</v>
      </c>
      <c r="K3" s="8" t="s">
        <v>569</v>
      </c>
      <c r="L3" s="8" t="s">
        <v>570</v>
      </c>
      <c r="M3" s="8" t="s">
        <v>647</v>
      </c>
      <c r="N3" s="8" t="s">
        <v>651</v>
      </c>
      <c r="O3" s="8" t="s">
        <v>649</v>
      </c>
      <c r="P3" s="8" t="s">
        <v>650</v>
      </c>
      <c r="Q3" s="8" t="s">
        <v>573</v>
      </c>
      <c r="R3" s="67" t="s">
        <v>593</v>
      </c>
      <c r="S3" s="8" t="s">
        <v>574</v>
      </c>
      <c r="T3" s="8" t="s">
        <v>575</v>
      </c>
      <c r="U3" s="8" t="s">
        <v>576</v>
      </c>
      <c r="V3" s="8" t="s">
        <v>716</v>
      </c>
      <c r="W3" s="8" t="s">
        <v>577</v>
      </c>
      <c r="X3" s="8" t="s">
        <v>2</v>
      </c>
      <c r="Y3" s="8" t="s">
        <v>578</v>
      </c>
      <c r="Z3" s="8" t="s">
        <v>579</v>
      </c>
      <c r="AA3" s="8" t="s">
        <v>738</v>
      </c>
      <c r="AB3" s="8" t="s">
        <v>580</v>
      </c>
      <c r="AC3" s="8" t="s">
        <v>581</v>
      </c>
      <c r="AD3" s="67" t="s">
        <v>594</v>
      </c>
      <c r="AE3" s="8" t="s">
        <v>582</v>
      </c>
      <c r="AF3" s="8" t="s">
        <v>583</v>
      </c>
      <c r="AG3" s="8" t="s">
        <v>584</v>
      </c>
      <c r="AH3" s="8" t="s">
        <v>585</v>
      </c>
      <c r="AI3" s="8" t="s">
        <v>586</v>
      </c>
      <c r="AJ3" s="8" t="s">
        <v>588</v>
      </c>
      <c r="AK3" s="20" t="s">
        <v>589</v>
      </c>
      <c r="AL3" s="8" t="s">
        <v>573</v>
      </c>
      <c r="AM3" s="92" t="s">
        <v>595</v>
      </c>
      <c r="AN3" s="10"/>
      <c r="AO3" s="7"/>
      <c r="AP3" s="7"/>
    </row>
    <row r="4" spans="1:42" ht="17" customHeight="1" x14ac:dyDescent="0.2">
      <c r="A4">
        <v>1</v>
      </c>
      <c r="B4" s="11" t="s">
        <v>123</v>
      </c>
      <c r="C4" s="11" t="s">
        <v>124</v>
      </c>
      <c r="D4" s="11" t="s">
        <v>125</v>
      </c>
      <c r="E4" s="54">
        <v>0</v>
      </c>
      <c r="F4" s="24">
        <v>1.8</v>
      </c>
      <c r="G4" s="24"/>
      <c r="H4" s="24">
        <v>0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P4" s="24">
        <v>0</v>
      </c>
      <c r="Q4" s="24">
        <v>0</v>
      </c>
      <c r="R4" s="72">
        <f>SUM(E4:Q4)</f>
        <v>1.8</v>
      </c>
      <c r="S4" s="24"/>
      <c r="T4" s="24"/>
      <c r="U4" s="24"/>
      <c r="V4" s="24"/>
      <c r="W4" s="24"/>
      <c r="X4" s="24"/>
      <c r="Y4" s="24"/>
      <c r="Z4" s="37"/>
      <c r="AA4" s="37"/>
      <c r="AB4" s="37">
        <v>0</v>
      </c>
      <c r="AC4" s="37"/>
      <c r="AD4" s="87">
        <f t="shared" ref="AD4:AD42" si="0">SUM(U4:AC4)</f>
        <v>0</v>
      </c>
      <c r="AE4" s="37"/>
      <c r="AF4" s="37"/>
      <c r="AG4" s="37"/>
      <c r="AH4" s="37"/>
      <c r="AI4" s="37"/>
      <c r="AJ4" s="37"/>
      <c r="AK4" s="37"/>
      <c r="AL4" s="94">
        <v>0</v>
      </c>
      <c r="AM4" s="38">
        <f>SUM(AE4:AL4)</f>
        <v>0</v>
      </c>
    </row>
    <row r="5" spans="1:42" ht="17" customHeight="1" x14ac:dyDescent="0.2">
      <c r="A5">
        <v>2</v>
      </c>
      <c r="B5" s="11" t="s">
        <v>126</v>
      </c>
      <c r="C5" s="11" t="s">
        <v>127</v>
      </c>
      <c r="D5" s="11" t="s">
        <v>128</v>
      </c>
      <c r="E5" s="54">
        <v>1</v>
      </c>
      <c r="F5" s="24">
        <v>2</v>
      </c>
      <c r="G5" s="24">
        <v>2</v>
      </c>
      <c r="H5" s="24">
        <v>2</v>
      </c>
      <c r="I5" s="24">
        <v>2</v>
      </c>
      <c r="J5" s="24">
        <v>2</v>
      </c>
      <c r="K5" s="24">
        <v>0.5</v>
      </c>
      <c r="L5" s="24">
        <v>1</v>
      </c>
      <c r="M5" s="24">
        <v>1</v>
      </c>
      <c r="N5" s="24">
        <v>1</v>
      </c>
      <c r="O5" s="24">
        <v>1</v>
      </c>
      <c r="P5" s="24">
        <v>2</v>
      </c>
      <c r="Q5" s="24">
        <v>2</v>
      </c>
      <c r="R5" s="72">
        <f t="shared" ref="R5:R23" si="1">SUM(E5:Q5)</f>
        <v>19.5</v>
      </c>
      <c r="S5" s="24"/>
      <c r="T5" s="24"/>
      <c r="U5" s="24">
        <v>1</v>
      </c>
      <c r="V5" s="24">
        <v>2</v>
      </c>
      <c r="W5" s="24">
        <v>2</v>
      </c>
      <c r="X5" s="24">
        <v>1</v>
      </c>
      <c r="Y5" s="24">
        <v>7</v>
      </c>
      <c r="Z5" s="37">
        <v>1</v>
      </c>
      <c r="AA5" s="37">
        <v>1</v>
      </c>
      <c r="AB5" s="37">
        <v>1</v>
      </c>
      <c r="AC5" s="37">
        <v>5</v>
      </c>
      <c r="AD5" s="87">
        <f t="shared" si="0"/>
        <v>21</v>
      </c>
      <c r="AE5" s="37">
        <v>2</v>
      </c>
      <c r="AF5" s="37">
        <v>1.5</v>
      </c>
      <c r="AG5" s="37">
        <v>1</v>
      </c>
      <c r="AH5" s="37">
        <v>1</v>
      </c>
      <c r="AI5" s="37">
        <v>1</v>
      </c>
      <c r="AJ5" s="37">
        <v>2</v>
      </c>
      <c r="AK5" s="37">
        <v>3.5</v>
      </c>
      <c r="AL5" s="94">
        <v>3</v>
      </c>
      <c r="AM5" s="38">
        <f>SUM(AE5:AL5)</f>
        <v>15</v>
      </c>
    </row>
    <row r="6" spans="1:42" ht="17" customHeight="1" x14ac:dyDescent="0.2">
      <c r="A6">
        <v>3</v>
      </c>
      <c r="B6" s="11" t="s">
        <v>129</v>
      </c>
      <c r="C6" s="11" t="s">
        <v>130</v>
      </c>
      <c r="D6" s="11" t="s">
        <v>131</v>
      </c>
      <c r="E6" s="54">
        <v>0</v>
      </c>
      <c r="F6" s="24">
        <v>1.8</v>
      </c>
      <c r="G6" s="24"/>
      <c r="H6" s="24">
        <v>1</v>
      </c>
      <c r="I6" s="24">
        <v>2</v>
      </c>
      <c r="J6" s="24">
        <v>2</v>
      </c>
      <c r="K6" s="24">
        <v>1</v>
      </c>
      <c r="L6" s="24">
        <v>1</v>
      </c>
      <c r="M6" s="24">
        <v>1</v>
      </c>
      <c r="N6" s="24">
        <v>1</v>
      </c>
      <c r="O6" s="24">
        <v>1</v>
      </c>
      <c r="P6" s="24">
        <v>2</v>
      </c>
      <c r="Q6" s="24">
        <v>2</v>
      </c>
      <c r="R6" s="72">
        <f t="shared" si="1"/>
        <v>15.8</v>
      </c>
      <c r="S6" s="24"/>
      <c r="T6" s="24"/>
      <c r="U6" s="24">
        <v>1</v>
      </c>
      <c r="V6" s="24">
        <v>2</v>
      </c>
      <c r="W6" s="24">
        <v>1</v>
      </c>
      <c r="X6" s="24">
        <v>1</v>
      </c>
      <c r="Y6" s="24"/>
      <c r="Z6" s="37"/>
      <c r="AA6" s="37"/>
      <c r="AB6" s="37">
        <v>1</v>
      </c>
      <c r="AC6" s="37">
        <v>2</v>
      </c>
      <c r="AD6" s="87">
        <f t="shared" si="0"/>
        <v>8</v>
      </c>
      <c r="AE6" s="37">
        <v>1.5</v>
      </c>
      <c r="AF6" s="37">
        <v>0.5</v>
      </c>
      <c r="AG6" s="37">
        <v>1</v>
      </c>
      <c r="AH6" s="37">
        <v>1</v>
      </c>
      <c r="AI6" s="37">
        <v>1</v>
      </c>
      <c r="AJ6" s="37">
        <v>1</v>
      </c>
      <c r="AK6" s="37">
        <v>0</v>
      </c>
      <c r="AL6" s="94">
        <v>3</v>
      </c>
      <c r="AM6" s="38">
        <f>SUM(AE6:AL6)</f>
        <v>9</v>
      </c>
    </row>
    <row r="7" spans="1:42" ht="17" customHeight="1" x14ac:dyDescent="0.2">
      <c r="A7">
        <v>4</v>
      </c>
      <c r="B7" s="11" t="s">
        <v>132</v>
      </c>
      <c r="C7" s="11" t="s">
        <v>133</v>
      </c>
      <c r="D7" s="11" t="s">
        <v>134</v>
      </c>
      <c r="E7" s="54">
        <v>1</v>
      </c>
      <c r="F7" s="24">
        <v>2</v>
      </c>
      <c r="G7" s="24">
        <v>2</v>
      </c>
      <c r="H7" s="24">
        <v>2</v>
      </c>
      <c r="I7" s="24">
        <v>2</v>
      </c>
      <c r="J7" s="24">
        <v>2</v>
      </c>
      <c r="K7" s="24">
        <v>1</v>
      </c>
      <c r="L7" s="24">
        <v>1</v>
      </c>
      <c r="M7" s="24">
        <v>1</v>
      </c>
      <c r="N7" s="24">
        <v>1</v>
      </c>
      <c r="O7" s="24">
        <v>1</v>
      </c>
      <c r="P7" s="24">
        <v>2</v>
      </c>
      <c r="Q7" s="24">
        <v>2</v>
      </c>
      <c r="R7" s="72">
        <f t="shared" si="1"/>
        <v>20</v>
      </c>
      <c r="S7" s="24"/>
      <c r="T7" s="24"/>
      <c r="U7" s="24">
        <v>1</v>
      </c>
      <c r="V7" s="24">
        <v>2</v>
      </c>
      <c r="W7" s="24">
        <v>2</v>
      </c>
      <c r="X7" s="24">
        <v>1</v>
      </c>
      <c r="Y7" s="24">
        <v>7</v>
      </c>
      <c r="Z7" s="37">
        <v>2</v>
      </c>
      <c r="AA7" s="37">
        <v>2</v>
      </c>
      <c r="AB7" s="37">
        <v>1</v>
      </c>
      <c r="AC7" s="37">
        <v>5</v>
      </c>
      <c r="AD7" s="87">
        <f t="shared" si="0"/>
        <v>23</v>
      </c>
      <c r="AE7" s="37">
        <v>2</v>
      </c>
      <c r="AF7" s="37">
        <v>2</v>
      </c>
      <c r="AG7" s="37">
        <v>0.5</v>
      </c>
      <c r="AH7" s="37">
        <v>2</v>
      </c>
      <c r="AI7" s="37"/>
      <c r="AJ7" s="37"/>
      <c r="AK7" s="37">
        <v>0</v>
      </c>
      <c r="AL7" s="94">
        <v>3</v>
      </c>
      <c r="AM7" s="38">
        <f>SUM(AE7:AL7)</f>
        <v>9.5</v>
      </c>
    </row>
    <row r="8" spans="1:42" ht="17" customHeight="1" x14ac:dyDescent="0.2">
      <c r="A8">
        <v>5</v>
      </c>
      <c r="B8" s="11" t="s">
        <v>135</v>
      </c>
      <c r="C8" s="11" t="s">
        <v>136</v>
      </c>
      <c r="D8" s="11" t="s">
        <v>137</v>
      </c>
      <c r="E8" s="54">
        <v>1</v>
      </c>
      <c r="F8" s="24">
        <v>1.8</v>
      </c>
      <c r="G8" s="24">
        <v>2</v>
      </c>
      <c r="H8" s="24">
        <v>2</v>
      </c>
      <c r="I8" s="24">
        <v>2</v>
      </c>
      <c r="J8" s="24">
        <v>2</v>
      </c>
      <c r="K8" s="24">
        <v>1</v>
      </c>
      <c r="L8" s="24">
        <v>1</v>
      </c>
      <c r="M8" s="24">
        <v>1</v>
      </c>
      <c r="N8" s="24">
        <v>1</v>
      </c>
      <c r="O8" s="24">
        <v>1</v>
      </c>
      <c r="P8" s="24">
        <v>2</v>
      </c>
      <c r="Q8" s="24">
        <v>2</v>
      </c>
      <c r="R8" s="72">
        <f t="shared" si="1"/>
        <v>19.8</v>
      </c>
      <c r="S8" s="24"/>
      <c r="T8" s="24"/>
      <c r="U8" s="24">
        <v>1</v>
      </c>
      <c r="V8" s="24">
        <v>2</v>
      </c>
      <c r="W8" s="24">
        <v>1.5</v>
      </c>
      <c r="X8" s="24">
        <v>1</v>
      </c>
      <c r="Y8" s="24">
        <v>7</v>
      </c>
      <c r="Z8" s="37">
        <v>2</v>
      </c>
      <c r="AA8" s="37"/>
      <c r="AB8" s="37">
        <v>1</v>
      </c>
      <c r="AC8" s="37">
        <v>5</v>
      </c>
      <c r="AD8" s="87">
        <f t="shared" si="0"/>
        <v>20.5</v>
      </c>
      <c r="AE8" s="37">
        <v>1.5</v>
      </c>
      <c r="AF8" s="37">
        <v>1</v>
      </c>
      <c r="AG8" s="37">
        <v>0.5</v>
      </c>
      <c r="AH8" s="37">
        <v>1.5</v>
      </c>
      <c r="AI8" s="37">
        <v>1</v>
      </c>
      <c r="AJ8" s="37">
        <v>2</v>
      </c>
      <c r="AK8" s="37">
        <v>3.5</v>
      </c>
      <c r="AL8" s="94">
        <v>3</v>
      </c>
      <c r="AM8" s="38">
        <f>SUM(AE8:AL8)</f>
        <v>14</v>
      </c>
    </row>
    <row r="9" spans="1:42" ht="17" customHeight="1" x14ac:dyDescent="0.2">
      <c r="A9">
        <v>6</v>
      </c>
      <c r="B9" s="11" t="s">
        <v>138</v>
      </c>
      <c r="C9" s="11" t="s">
        <v>139</v>
      </c>
      <c r="D9" s="11" t="s">
        <v>140</v>
      </c>
      <c r="E9" s="54">
        <v>1</v>
      </c>
      <c r="F9" s="24">
        <v>2</v>
      </c>
      <c r="G9" s="24">
        <v>2</v>
      </c>
      <c r="H9" s="24">
        <v>2</v>
      </c>
      <c r="I9" s="24">
        <v>2</v>
      </c>
      <c r="J9" s="24">
        <v>2</v>
      </c>
      <c r="K9" s="24">
        <v>1</v>
      </c>
      <c r="L9" s="24">
        <v>1</v>
      </c>
      <c r="M9" s="24">
        <v>1</v>
      </c>
      <c r="N9" s="24">
        <v>1</v>
      </c>
      <c r="O9" s="24">
        <v>1</v>
      </c>
      <c r="P9" s="24">
        <v>2</v>
      </c>
      <c r="Q9" s="24">
        <v>2</v>
      </c>
      <c r="R9" s="72">
        <f t="shared" si="1"/>
        <v>20</v>
      </c>
      <c r="S9" s="24"/>
      <c r="T9" s="24"/>
      <c r="U9" s="24">
        <v>1</v>
      </c>
      <c r="V9" s="24">
        <v>2</v>
      </c>
      <c r="W9" s="24">
        <v>2</v>
      </c>
      <c r="X9" s="24">
        <v>1</v>
      </c>
      <c r="Y9" s="24">
        <v>7</v>
      </c>
      <c r="Z9" s="37">
        <v>1</v>
      </c>
      <c r="AA9" s="37">
        <v>1.5</v>
      </c>
      <c r="AB9" s="37">
        <v>1</v>
      </c>
      <c r="AC9" s="37">
        <v>5</v>
      </c>
      <c r="AD9" s="87">
        <f t="shared" si="0"/>
        <v>21.5</v>
      </c>
      <c r="AE9" s="37">
        <v>2</v>
      </c>
      <c r="AF9" s="37">
        <v>2</v>
      </c>
      <c r="AG9" s="37">
        <v>2</v>
      </c>
      <c r="AH9" s="37">
        <v>2</v>
      </c>
      <c r="AI9" s="37">
        <v>1</v>
      </c>
      <c r="AJ9" s="37">
        <v>2</v>
      </c>
      <c r="AK9" s="37">
        <v>5</v>
      </c>
      <c r="AL9" s="94">
        <v>3</v>
      </c>
      <c r="AM9" s="38">
        <f>SUM(AE9:AL9)</f>
        <v>19</v>
      </c>
    </row>
    <row r="10" spans="1:42" ht="17" customHeight="1" x14ac:dyDescent="0.2">
      <c r="A10">
        <v>7</v>
      </c>
      <c r="B10" s="11" t="s">
        <v>141</v>
      </c>
      <c r="C10" s="11" t="s">
        <v>142</v>
      </c>
      <c r="D10" s="11" t="s">
        <v>143</v>
      </c>
      <c r="E10" s="54">
        <v>1</v>
      </c>
      <c r="F10" s="24">
        <v>2</v>
      </c>
      <c r="G10" s="24">
        <v>2</v>
      </c>
      <c r="H10" s="24">
        <v>2</v>
      </c>
      <c r="I10" s="24">
        <v>2</v>
      </c>
      <c r="J10" s="24">
        <v>2</v>
      </c>
      <c r="K10" s="24">
        <v>1</v>
      </c>
      <c r="L10" s="24">
        <v>1</v>
      </c>
      <c r="M10" s="24">
        <v>1</v>
      </c>
      <c r="N10" s="24">
        <v>1</v>
      </c>
      <c r="O10" s="24">
        <v>1</v>
      </c>
      <c r="P10" s="24">
        <v>2</v>
      </c>
      <c r="Q10" s="24">
        <v>2</v>
      </c>
      <c r="R10" s="72">
        <f t="shared" si="1"/>
        <v>20</v>
      </c>
      <c r="S10" s="24"/>
      <c r="T10" s="24"/>
      <c r="U10" s="24">
        <v>1</v>
      </c>
      <c r="V10" s="24">
        <v>2</v>
      </c>
      <c r="W10" s="24">
        <v>2</v>
      </c>
      <c r="X10" s="24">
        <v>1</v>
      </c>
      <c r="Y10" s="24">
        <v>7</v>
      </c>
      <c r="Z10" s="37">
        <v>2</v>
      </c>
      <c r="AA10" s="37">
        <v>2</v>
      </c>
      <c r="AB10" s="37">
        <v>1</v>
      </c>
      <c r="AC10" s="37">
        <v>5</v>
      </c>
      <c r="AD10" s="87">
        <f t="shared" si="0"/>
        <v>23</v>
      </c>
      <c r="AE10" s="37">
        <v>1.5</v>
      </c>
      <c r="AF10" s="37">
        <v>2</v>
      </c>
      <c r="AG10" s="37">
        <v>1</v>
      </c>
      <c r="AH10" s="37">
        <v>2</v>
      </c>
      <c r="AI10" s="37">
        <v>1</v>
      </c>
      <c r="AJ10" s="37">
        <v>2</v>
      </c>
      <c r="AK10" s="37">
        <v>4</v>
      </c>
      <c r="AL10" s="94">
        <v>3</v>
      </c>
      <c r="AM10" s="38">
        <f>SUM(AE10:AL10)</f>
        <v>16.5</v>
      </c>
    </row>
    <row r="11" spans="1:42" ht="17" customHeight="1" x14ac:dyDescent="0.2">
      <c r="A11">
        <v>8</v>
      </c>
      <c r="B11" s="11" t="s">
        <v>144</v>
      </c>
      <c r="C11" s="11" t="s">
        <v>145</v>
      </c>
      <c r="D11" s="11" t="s">
        <v>146</v>
      </c>
      <c r="E11" s="54">
        <v>1</v>
      </c>
      <c r="F11" s="24">
        <v>1.8</v>
      </c>
      <c r="G11" s="24">
        <v>2</v>
      </c>
      <c r="H11" s="24">
        <v>2</v>
      </c>
      <c r="I11" s="24">
        <v>2</v>
      </c>
      <c r="J11" s="24">
        <v>1</v>
      </c>
      <c r="K11" s="24">
        <v>1</v>
      </c>
      <c r="L11" s="24">
        <v>1</v>
      </c>
      <c r="M11" s="24">
        <v>1</v>
      </c>
      <c r="N11" s="24">
        <v>1</v>
      </c>
      <c r="O11" s="24">
        <v>1</v>
      </c>
      <c r="P11" s="24">
        <v>2</v>
      </c>
      <c r="Q11" s="24">
        <v>1</v>
      </c>
      <c r="R11" s="72">
        <f t="shared" si="1"/>
        <v>17.8</v>
      </c>
      <c r="S11" s="24"/>
      <c r="T11" s="24"/>
      <c r="U11" s="24">
        <v>1</v>
      </c>
      <c r="V11" s="24">
        <v>1.5</v>
      </c>
      <c r="W11" s="24">
        <v>2</v>
      </c>
      <c r="X11" s="24">
        <v>1</v>
      </c>
      <c r="Y11" s="24">
        <v>2</v>
      </c>
      <c r="Z11" s="37"/>
      <c r="AA11" s="37"/>
      <c r="AB11" s="37">
        <v>0.5</v>
      </c>
      <c r="AC11" s="37">
        <v>1</v>
      </c>
      <c r="AD11" s="87">
        <f t="shared" si="0"/>
        <v>9</v>
      </c>
      <c r="AE11" s="37">
        <v>1.5</v>
      </c>
      <c r="AF11" s="37">
        <v>2</v>
      </c>
      <c r="AG11" s="37">
        <v>1</v>
      </c>
      <c r="AH11" s="37">
        <v>1.5</v>
      </c>
      <c r="AI11" s="37">
        <v>1</v>
      </c>
      <c r="AJ11" s="37">
        <v>1</v>
      </c>
      <c r="AK11" s="37">
        <v>3.5</v>
      </c>
      <c r="AL11" s="94">
        <v>3</v>
      </c>
      <c r="AM11" s="38">
        <f>SUM(AE11:AL11)</f>
        <v>14.5</v>
      </c>
    </row>
    <row r="12" spans="1:42" ht="17" customHeight="1" x14ac:dyDescent="0.2">
      <c r="A12">
        <v>9</v>
      </c>
      <c r="B12" s="11" t="s">
        <v>147</v>
      </c>
      <c r="C12" s="11" t="s">
        <v>148</v>
      </c>
      <c r="D12" s="11" t="s">
        <v>149</v>
      </c>
      <c r="E12" s="54">
        <v>0</v>
      </c>
      <c r="F12" s="24">
        <v>1.8</v>
      </c>
      <c r="G12" s="24">
        <v>2</v>
      </c>
      <c r="H12" s="24">
        <v>2</v>
      </c>
      <c r="I12" s="24">
        <v>2</v>
      </c>
      <c r="J12" s="24">
        <v>2</v>
      </c>
      <c r="K12" s="24">
        <v>1</v>
      </c>
      <c r="L12" s="24">
        <v>1</v>
      </c>
      <c r="M12" s="24">
        <v>1</v>
      </c>
      <c r="N12" s="24">
        <v>1</v>
      </c>
      <c r="O12" s="24">
        <v>1</v>
      </c>
      <c r="P12" s="24">
        <v>2</v>
      </c>
      <c r="Q12" s="24">
        <v>2</v>
      </c>
      <c r="R12" s="72">
        <f t="shared" si="1"/>
        <v>18.8</v>
      </c>
      <c r="S12" s="24"/>
      <c r="T12" s="24"/>
      <c r="U12" s="24">
        <v>1</v>
      </c>
      <c r="V12" s="24">
        <v>1.5</v>
      </c>
      <c r="W12" s="24">
        <v>1.5</v>
      </c>
      <c r="X12" s="24">
        <v>0.5</v>
      </c>
      <c r="Y12" s="24">
        <v>7</v>
      </c>
      <c r="Z12" s="37"/>
      <c r="AA12" s="37"/>
      <c r="AB12" s="37">
        <v>1</v>
      </c>
      <c r="AC12" s="37">
        <v>5</v>
      </c>
      <c r="AD12" s="87">
        <f t="shared" si="0"/>
        <v>17.5</v>
      </c>
      <c r="AE12" s="37">
        <v>1.5</v>
      </c>
      <c r="AF12" s="37">
        <v>0.5</v>
      </c>
      <c r="AG12" s="37">
        <v>0.5</v>
      </c>
      <c r="AH12" s="37">
        <v>2</v>
      </c>
      <c r="AI12" s="37">
        <v>1</v>
      </c>
      <c r="AJ12" s="37">
        <v>1</v>
      </c>
      <c r="AK12" s="37">
        <v>4</v>
      </c>
      <c r="AL12" s="94">
        <v>3</v>
      </c>
      <c r="AM12" s="38">
        <f>SUM(AE12:AL12)</f>
        <v>13.5</v>
      </c>
    </row>
    <row r="13" spans="1:42" ht="17" customHeight="1" x14ac:dyDescent="0.2">
      <c r="A13">
        <v>10</v>
      </c>
      <c r="B13" s="11" t="s">
        <v>150</v>
      </c>
      <c r="C13" s="11" t="s">
        <v>151</v>
      </c>
      <c r="D13" s="11" t="s">
        <v>152</v>
      </c>
      <c r="E13" s="54">
        <v>1</v>
      </c>
      <c r="F13" s="24">
        <v>2</v>
      </c>
      <c r="G13" s="24">
        <v>2</v>
      </c>
      <c r="H13" s="24">
        <v>2</v>
      </c>
      <c r="I13" s="24">
        <v>2</v>
      </c>
      <c r="J13" s="24">
        <v>2</v>
      </c>
      <c r="K13" s="24">
        <v>1</v>
      </c>
      <c r="L13" s="24">
        <v>1</v>
      </c>
      <c r="M13" s="24">
        <v>1</v>
      </c>
      <c r="N13" s="24">
        <v>1</v>
      </c>
      <c r="O13" s="24">
        <v>1</v>
      </c>
      <c r="P13" s="24">
        <v>2</v>
      </c>
      <c r="Q13" s="24">
        <v>2</v>
      </c>
      <c r="R13" s="72">
        <f t="shared" si="1"/>
        <v>20</v>
      </c>
      <c r="S13" s="24"/>
      <c r="T13" s="24"/>
      <c r="U13" s="24">
        <v>1</v>
      </c>
      <c r="V13" s="24">
        <v>2</v>
      </c>
      <c r="W13" s="24">
        <v>2</v>
      </c>
      <c r="X13" s="24">
        <v>1</v>
      </c>
      <c r="Y13" s="24">
        <v>7</v>
      </c>
      <c r="Z13" s="37">
        <v>1</v>
      </c>
      <c r="AA13" s="37">
        <v>2</v>
      </c>
      <c r="AB13" s="37">
        <v>1</v>
      </c>
      <c r="AC13" s="37">
        <v>5</v>
      </c>
      <c r="AD13" s="87">
        <f t="shared" si="0"/>
        <v>22</v>
      </c>
      <c r="AE13" s="37">
        <v>2</v>
      </c>
      <c r="AF13" s="37">
        <v>2</v>
      </c>
      <c r="AG13" s="37">
        <v>1</v>
      </c>
      <c r="AH13" s="37">
        <v>2</v>
      </c>
      <c r="AI13" s="37">
        <v>1</v>
      </c>
      <c r="AJ13" s="37">
        <v>2</v>
      </c>
      <c r="AK13" s="37">
        <v>0</v>
      </c>
      <c r="AL13" s="94">
        <v>3</v>
      </c>
      <c r="AM13" s="38">
        <f>SUM(AE13:AL13)-5</f>
        <v>8</v>
      </c>
      <c r="AN13" t="s">
        <v>764</v>
      </c>
    </row>
    <row r="14" spans="1:42" ht="17" customHeight="1" x14ac:dyDescent="0.2">
      <c r="A14">
        <v>11</v>
      </c>
      <c r="B14" s="11" t="s">
        <v>153</v>
      </c>
      <c r="C14" s="11" t="s">
        <v>154</v>
      </c>
      <c r="D14" s="11" t="s">
        <v>155</v>
      </c>
      <c r="E14" s="54">
        <v>0</v>
      </c>
      <c r="F14" s="24">
        <v>0</v>
      </c>
      <c r="G14" s="24">
        <v>2</v>
      </c>
      <c r="H14" s="24">
        <v>2</v>
      </c>
      <c r="I14" s="24">
        <v>1</v>
      </c>
      <c r="J14" s="24">
        <v>2</v>
      </c>
      <c r="K14" s="24">
        <v>1</v>
      </c>
      <c r="L14" s="24">
        <v>1</v>
      </c>
      <c r="M14" s="24">
        <v>1</v>
      </c>
      <c r="N14" s="24">
        <v>1</v>
      </c>
      <c r="O14" s="24">
        <v>1</v>
      </c>
      <c r="P14" s="24">
        <v>2</v>
      </c>
      <c r="Q14" s="24">
        <v>1</v>
      </c>
      <c r="R14" s="72">
        <f t="shared" si="1"/>
        <v>15</v>
      </c>
      <c r="S14" s="24"/>
      <c r="T14" s="24"/>
      <c r="U14" s="24">
        <v>1</v>
      </c>
      <c r="V14" s="24">
        <v>1</v>
      </c>
      <c r="W14" s="24">
        <v>1.5</v>
      </c>
      <c r="X14" s="24">
        <v>1</v>
      </c>
      <c r="Y14" s="24"/>
      <c r="Z14" s="37"/>
      <c r="AA14" s="37"/>
      <c r="AB14" s="37">
        <v>0</v>
      </c>
      <c r="AC14" s="37"/>
      <c r="AD14" s="87">
        <f t="shared" si="0"/>
        <v>4.5</v>
      </c>
      <c r="AE14" s="37">
        <v>0.5</v>
      </c>
      <c r="AF14" s="37">
        <v>1</v>
      </c>
      <c r="AG14" s="37">
        <v>1</v>
      </c>
      <c r="AH14" s="37">
        <v>1</v>
      </c>
      <c r="AI14" s="37"/>
      <c r="AJ14" s="37"/>
      <c r="AK14" s="37">
        <v>1.5</v>
      </c>
      <c r="AL14" s="94">
        <v>3</v>
      </c>
      <c r="AM14" s="38">
        <f>SUM(AE14:AL14)</f>
        <v>8</v>
      </c>
    </row>
    <row r="15" spans="1:42" ht="17" customHeight="1" x14ac:dyDescent="0.2">
      <c r="A15">
        <v>12</v>
      </c>
      <c r="B15" s="11" t="s">
        <v>120</v>
      </c>
      <c r="C15" s="11" t="s">
        <v>121</v>
      </c>
      <c r="D15" s="11" t="s">
        <v>122</v>
      </c>
      <c r="E15" s="54">
        <v>0</v>
      </c>
      <c r="F15" s="24">
        <v>0</v>
      </c>
      <c r="G15" s="24"/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72">
        <f t="shared" si="1"/>
        <v>0</v>
      </c>
      <c r="S15" s="24"/>
      <c r="T15" s="24"/>
      <c r="U15" s="24"/>
      <c r="V15" s="24"/>
      <c r="W15" s="24"/>
      <c r="X15" s="24"/>
      <c r="Y15" s="24"/>
      <c r="Z15" s="37"/>
      <c r="AA15" s="37"/>
      <c r="AB15" s="37">
        <v>0</v>
      </c>
      <c r="AC15" s="37"/>
      <c r="AD15" s="87">
        <f t="shared" si="0"/>
        <v>0</v>
      </c>
      <c r="AE15" s="37"/>
      <c r="AF15" s="37"/>
      <c r="AG15" s="37"/>
      <c r="AH15" s="37"/>
      <c r="AI15" s="37"/>
      <c r="AJ15" s="37"/>
      <c r="AK15" s="37"/>
      <c r="AL15" s="94">
        <v>0</v>
      </c>
      <c r="AM15" s="38">
        <f>SUM(AE15:AL15)</f>
        <v>0</v>
      </c>
    </row>
    <row r="16" spans="1:42" ht="17" customHeight="1" x14ac:dyDescent="0.2">
      <c r="A16">
        <v>13</v>
      </c>
      <c r="B16" s="11" t="s">
        <v>156</v>
      </c>
      <c r="C16" s="11" t="s">
        <v>157</v>
      </c>
      <c r="D16" s="11" t="s">
        <v>158</v>
      </c>
      <c r="E16" s="54">
        <v>1</v>
      </c>
      <c r="F16" s="24">
        <v>2</v>
      </c>
      <c r="G16" s="24">
        <v>2</v>
      </c>
      <c r="H16" s="24">
        <v>2</v>
      </c>
      <c r="I16" s="24">
        <v>2</v>
      </c>
      <c r="J16" s="24">
        <v>2</v>
      </c>
      <c r="K16" s="24">
        <v>1</v>
      </c>
      <c r="L16" s="24">
        <v>1</v>
      </c>
      <c r="M16" s="24">
        <v>1</v>
      </c>
      <c r="N16" s="24">
        <v>1</v>
      </c>
      <c r="O16" s="24">
        <v>1</v>
      </c>
      <c r="P16" s="24">
        <v>2</v>
      </c>
      <c r="Q16" s="24">
        <v>1</v>
      </c>
      <c r="R16" s="72">
        <f t="shared" si="1"/>
        <v>19</v>
      </c>
      <c r="S16" s="24"/>
      <c r="T16" s="24"/>
      <c r="U16" s="24">
        <v>1</v>
      </c>
      <c r="V16" s="24">
        <v>2</v>
      </c>
      <c r="W16" s="24">
        <v>2</v>
      </c>
      <c r="X16" s="24">
        <v>1</v>
      </c>
      <c r="Y16" s="24">
        <v>7</v>
      </c>
      <c r="Z16" s="37"/>
      <c r="AA16" s="37"/>
      <c r="AB16" s="37">
        <v>1</v>
      </c>
      <c r="AC16" s="37">
        <v>4</v>
      </c>
      <c r="AD16" s="87">
        <f t="shared" si="0"/>
        <v>18</v>
      </c>
      <c r="AE16" s="37"/>
      <c r="AF16" s="37"/>
      <c r="AG16" s="37"/>
      <c r="AH16" s="37"/>
      <c r="AI16" s="37"/>
      <c r="AJ16" s="37"/>
      <c r="AK16" s="37">
        <v>0</v>
      </c>
      <c r="AL16" s="94">
        <v>3</v>
      </c>
      <c r="AM16" s="38">
        <f>SUM(AE16:AL16)</f>
        <v>3</v>
      </c>
    </row>
    <row r="17" spans="1:40" ht="17" customHeight="1" x14ac:dyDescent="0.2">
      <c r="A17">
        <v>14</v>
      </c>
      <c r="B17" s="11" t="s">
        <v>159</v>
      </c>
      <c r="C17" s="11" t="s">
        <v>160</v>
      </c>
      <c r="D17" s="11" t="s">
        <v>161</v>
      </c>
      <c r="E17" s="54">
        <v>0</v>
      </c>
      <c r="F17" s="24">
        <v>1.8</v>
      </c>
      <c r="G17" s="24">
        <v>2</v>
      </c>
      <c r="H17" s="24">
        <v>2</v>
      </c>
      <c r="I17" s="24">
        <v>2</v>
      </c>
      <c r="J17" s="24">
        <v>0</v>
      </c>
      <c r="K17" s="24">
        <v>1</v>
      </c>
      <c r="L17" s="24">
        <v>1</v>
      </c>
      <c r="M17" s="24">
        <v>0</v>
      </c>
      <c r="N17" s="24">
        <v>1</v>
      </c>
      <c r="O17" s="24">
        <v>1</v>
      </c>
      <c r="P17" s="24">
        <v>2</v>
      </c>
      <c r="Q17" s="24">
        <v>1</v>
      </c>
      <c r="R17" s="72">
        <f t="shared" si="1"/>
        <v>14.8</v>
      </c>
      <c r="S17" s="24"/>
      <c r="T17" s="24"/>
      <c r="U17" s="24"/>
      <c r="V17" s="24"/>
      <c r="W17" s="24"/>
      <c r="X17" s="24"/>
      <c r="Y17" s="24"/>
      <c r="Z17" s="37"/>
      <c r="AA17" s="37"/>
      <c r="AB17" s="37">
        <v>0</v>
      </c>
      <c r="AC17" s="37"/>
      <c r="AD17" s="87">
        <f t="shared" si="0"/>
        <v>0</v>
      </c>
      <c r="AE17" s="37"/>
      <c r="AF17" s="37"/>
      <c r="AG17" s="37"/>
      <c r="AH17" s="37"/>
      <c r="AI17" s="37"/>
      <c r="AJ17" s="37"/>
      <c r="AK17" s="37">
        <v>0</v>
      </c>
      <c r="AL17" s="94">
        <v>0</v>
      </c>
      <c r="AM17" s="38">
        <f>SUM(AE17:AL17)</f>
        <v>0</v>
      </c>
    </row>
    <row r="18" spans="1:40" ht="17" customHeight="1" x14ac:dyDescent="0.2">
      <c r="A18">
        <v>15</v>
      </c>
      <c r="B18" s="11" t="s">
        <v>162</v>
      </c>
      <c r="C18" s="11" t="s">
        <v>163</v>
      </c>
      <c r="D18" s="11" t="s">
        <v>164</v>
      </c>
      <c r="E18" s="54">
        <v>0</v>
      </c>
      <c r="F18" s="24">
        <v>0</v>
      </c>
      <c r="G18" s="24"/>
      <c r="H18" s="24">
        <v>0</v>
      </c>
      <c r="I18" s="24">
        <v>0</v>
      </c>
      <c r="J18" s="24">
        <v>0</v>
      </c>
      <c r="K18" s="24">
        <v>0</v>
      </c>
      <c r="L18" s="24">
        <v>1</v>
      </c>
      <c r="M18" s="24">
        <v>1</v>
      </c>
      <c r="N18" s="24">
        <v>0</v>
      </c>
      <c r="O18" s="24">
        <v>0</v>
      </c>
      <c r="P18" s="24">
        <v>0</v>
      </c>
      <c r="Q18" s="24">
        <v>0</v>
      </c>
      <c r="R18" s="72">
        <f t="shared" si="1"/>
        <v>2</v>
      </c>
      <c r="S18" s="24"/>
      <c r="T18" s="24"/>
      <c r="U18" s="24"/>
      <c r="V18" s="24"/>
      <c r="W18" s="24"/>
      <c r="X18" s="24"/>
      <c r="Y18" s="24"/>
      <c r="Z18" s="37"/>
      <c r="AA18" s="37"/>
      <c r="AB18" s="37">
        <v>0</v>
      </c>
      <c r="AC18" s="37"/>
      <c r="AD18" s="87">
        <f t="shared" si="0"/>
        <v>0</v>
      </c>
      <c r="AE18" s="37"/>
      <c r="AF18" s="37"/>
      <c r="AG18" s="37"/>
      <c r="AH18" s="37"/>
      <c r="AI18" s="37"/>
      <c r="AJ18" s="37"/>
      <c r="AK18" s="37"/>
      <c r="AL18" s="94">
        <v>0</v>
      </c>
      <c r="AM18" s="38">
        <f>SUM(AE18:AL18)</f>
        <v>0</v>
      </c>
    </row>
    <row r="19" spans="1:40" ht="17" customHeight="1" x14ac:dyDescent="0.2">
      <c r="A19">
        <v>16</v>
      </c>
      <c r="B19" s="11" t="s">
        <v>165</v>
      </c>
      <c r="C19" s="11" t="s">
        <v>166</v>
      </c>
      <c r="D19" s="11" t="s">
        <v>167</v>
      </c>
      <c r="E19" s="54">
        <v>1</v>
      </c>
      <c r="F19" s="24">
        <v>2</v>
      </c>
      <c r="G19" s="24">
        <v>2</v>
      </c>
      <c r="H19" s="24">
        <v>2</v>
      </c>
      <c r="I19" s="24">
        <v>2</v>
      </c>
      <c r="J19" s="24">
        <v>2</v>
      </c>
      <c r="K19" s="24">
        <v>1</v>
      </c>
      <c r="L19" s="24">
        <v>1</v>
      </c>
      <c r="M19" s="24">
        <v>1</v>
      </c>
      <c r="N19" s="24">
        <v>1</v>
      </c>
      <c r="O19" s="24">
        <v>1</v>
      </c>
      <c r="P19" s="24">
        <v>2</v>
      </c>
      <c r="Q19" s="24">
        <v>2</v>
      </c>
      <c r="R19" s="72">
        <f t="shared" si="1"/>
        <v>20</v>
      </c>
      <c r="S19" s="24"/>
      <c r="T19" s="24"/>
      <c r="U19" s="24">
        <v>1</v>
      </c>
      <c r="V19" s="24">
        <v>2</v>
      </c>
      <c r="W19" s="24">
        <v>2</v>
      </c>
      <c r="X19" s="24">
        <v>1</v>
      </c>
      <c r="Y19" s="24">
        <v>3</v>
      </c>
      <c r="Z19" s="37"/>
      <c r="AA19" s="37">
        <v>2</v>
      </c>
      <c r="AB19" s="37">
        <v>1</v>
      </c>
      <c r="AC19" s="37">
        <v>5</v>
      </c>
      <c r="AD19" s="87">
        <f t="shared" si="0"/>
        <v>17</v>
      </c>
      <c r="AE19" s="37">
        <v>2</v>
      </c>
      <c r="AF19" s="37">
        <v>2</v>
      </c>
      <c r="AG19" s="37">
        <v>0.5</v>
      </c>
      <c r="AH19" s="37">
        <v>1</v>
      </c>
      <c r="AI19" s="37">
        <v>1</v>
      </c>
      <c r="AJ19" s="37">
        <v>2</v>
      </c>
      <c r="AK19" s="37">
        <v>6</v>
      </c>
      <c r="AL19" s="94">
        <v>3</v>
      </c>
      <c r="AM19" s="38">
        <f>SUM(AE19:AL19)</f>
        <v>17.5</v>
      </c>
    </row>
    <row r="20" spans="1:40" ht="17" customHeight="1" x14ac:dyDescent="0.2">
      <c r="A20">
        <v>17</v>
      </c>
      <c r="B20" s="11" t="s">
        <v>168</v>
      </c>
      <c r="C20" s="11" t="s">
        <v>169</v>
      </c>
      <c r="D20" s="11" t="s">
        <v>170</v>
      </c>
      <c r="E20" s="54">
        <v>1</v>
      </c>
      <c r="F20" s="24">
        <v>2</v>
      </c>
      <c r="G20" s="24">
        <v>2</v>
      </c>
      <c r="H20" s="24">
        <v>1</v>
      </c>
      <c r="I20" s="24">
        <v>2</v>
      </c>
      <c r="J20" s="24">
        <v>2</v>
      </c>
      <c r="K20" s="24">
        <v>1</v>
      </c>
      <c r="L20" s="24">
        <v>1</v>
      </c>
      <c r="M20" s="24">
        <v>1</v>
      </c>
      <c r="N20" s="24">
        <v>1</v>
      </c>
      <c r="O20" s="24">
        <v>1</v>
      </c>
      <c r="P20" s="24">
        <v>2</v>
      </c>
      <c r="Q20" s="24">
        <v>2</v>
      </c>
      <c r="R20" s="72">
        <f t="shared" si="1"/>
        <v>19</v>
      </c>
      <c r="S20" s="24"/>
      <c r="T20" s="24"/>
      <c r="U20" s="24">
        <v>1</v>
      </c>
      <c r="V20" s="24">
        <v>2</v>
      </c>
      <c r="W20" s="24">
        <v>2</v>
      </c>
      <c r="X20" s="24">
        <v>1</v>
      </c>
      <c r="Y20" s="24">
        <v>7</v>
      </c>
      <c r="Z20" s="37">
        <v>2</v>
      </c>
      <c r="AA20" s="37">
        <v>2</v>
      </c>
      <c r="AB20" s="37">
        <v>1</v>
      </c>
      <c r="AC20" s="37">
        <v>3</v>
      </c>
      <c r="AD20" s="87">
        <f t="shared" si="0"/>
        <v>21</v>
      </c>
      <c r="AE20" s="37">
        <v>2</v>
      </c>
      <c r="AF20" s="37">
        <v>2</v>
      </c>
      <c r="AG20" s="37">
        <v>2</v>
      </c>
      <c r="AH20" s="37">
        <v>2</v>
      </c>
      <c r="AI20" s="37">
        <v>1</v>
      </c>
      <c r="AJ20" s="37">
        <v>1.5</v>
      </c>
      <c r="AK20" s="37">
        <v>0</v>
      </c>
      <c r="AL20" s="94">
        <v>3</v>
      </c>
      <c r="AM20" s="38">
        <f>SUM(AE20:AL20)-5</f>
        <v>8.5</v>
      </c>
      <c r="AN20" t="s">
        <v>764</v>
      </c>
    </row>
    <row r="21" spans="1:40" ht="17" customHeight="1" x14ac:dyDescent="0.2">
      <c r="A21">
        <v>18</v>
      </c>
      <c r="B21" s="12" t="s">
        <v>634</v>
      </c>
      <c r="C21" s="14" t="s">
        <v>599</v>
      </c>
      <c r="D21" s="52" t="s">
        <v>635</v>
      </c>
      <c r="E21" s="54">
        <v>1</v>
      </c>
      <c r="F21" s="24">
        <v>1.5</v>
      </c>
      <c r="G21" s="24">
        <v>2</v>
      </c>
      <c r="H21" s="24">
        <v>2</v>
      </c>
      <c r="I21" s="24">
        <v>2</v>
      </c>
      <c r="J21" s="24">
        <v>2</v>
      </c>
      <c r="K21" s="24">
        <v>1</v>
      </c>
      <c r="L21" s="24">
        <v>1</v>
      </c>
      <c r="M21" s="24">
        <v>1</v>
      </c>
      <c r="N21" s="24">
        <v>1</v>
      </c>
      <c r="O21" s="24">
        <v>1</v>
      </c>
      <c r="P21" s="24">
        <v>2</v>
      </c>
      <c r="Q21" s="24">
        <v>1</v>
      </c>
      <c r="R21" s="72">
        <f t="shared" si="1"/>
        <v>18.5</v>
      </c>
      <c r="S21" s="24"/>
      <c r="T21" s="24"/>
      <c r="U21" s="24">
        <v>1</v>
      </c>
      <c r="V21" s="24">
        <v>2</v>
      </c>
      <c r="W21" s="24">
        <v>2</v>
      </c>
      <c r="X21" s="24">
        <v>1</v>
      </c>
      <c r="Y21" s="24">
        <v>7</v>
      </c>
      <c r="Z21" s="37"/>
      <c r="AA21" s="37"/>
      <c r="AB21" s="37">
        <v>1</v>
      </c>
      <c r="AC21" s="37">
        <v>4</v>
      </c>
      <c r="AD21" s="87">
        <f t="shared" si="0"/>
        <v>18</v>
      </c>
      <c r="AE21" s="37">
        <v>2</v>
      </c>
      <c r="AF21" s="37">
        <v>2</v>
      </c>
      <c r="AG21" s="37">
        <v>2</v>
      </c>
      <c r="AH21" s="37">
        <v>2</v>
      </c>
      <c r="AI21" s="37">
        <v>1</v>
      </c>
      <c r="AJ21" s="37">
        <v>2</v>
      </c>
      <c r="AK21" s="37">
        <v>6</v>
      </c>
      <c r="AL21" s="94">
        <v>3</v>
      </c>
      <c r="AM21" s="38">
        <f>SUM(AE21:AL21)</f>
        <v>20</v>
      </c>
    </row>
    <row r="22" spans="1:40" ht="17" customHeight="1" x14ac:dyDescent="0.2">
      <c r="A22">
        <v>19</v>
      </c>
      <c r="B22" s="11" t="s">
        <v>171</v>
      </c>
      <c r="C22" s="11" t="s">
        <v>172</v>
      </c>
      <c r="D22" s="11" t="s">
        <v>173</v>
      </c>
      <c r="E22" s="54">
        <v>0</v>
      </c>
      <c r="F22" s="24">
        <v>1.8</v>
      </c>
      <c r="G22" s="24">
        <v>2</v>
      </c>
      <c r="H22" s="24">
        <v>2</v>
      </c>
      <c r="I22" s="24">
        <v>2</v>
      </c>
      <c r="J22" s="24">
        <v>2</v>
      </c>
      <c r="K22" s="24">
        <v>1</v>
      </c>
      <c r="L22" s="24">
        <v>1</v>
      </c>
      <c r="M22" s="24">
        <v>1</v>
      </c>
      <c r="N22" s="24">
        <v>1</v>
      </c>
      <c r="O22" s="24">
        <v>1</v>
      </c>
      <c r="P22" s="24">
        <v>0</v>
      </c>
      <c r="Q22" s="24">
        <v>1</v>
      </c>
      <c r="R22" s="72">
        <f t="shared" si="1"/>
        <v>15.8</v>
      </c>
      <c r="S22" s="24"/>
      <c r="T22" s="24"/>
      <c r="U22" s="24">
        <v>1</v>
      </c>
      <c r="V22" s="24">
        <v>2</v>
      </c>
      <c r="W22" s="24">
        <v>2</v>
      </c>
      <c r="X22" s="24">
        <v>1</v>
      </c>
      <c r="Y22" s="24">
        <v>7</v>
      </c>
      <c r="Z22" s="37"/>
      <c r="AA22" s="37"/>
      <c r="AB22" s="37">
        <v>1</v>
      </c>
      <c r="AC22" s="37">
        <v>5</v>
      </c>
      <c r="AD22" s="87">
        <f t="shared" si="0"/>
        <v>19</v>
      </c>
      <c r="AE22" s="37">
        <v>1.5</v>
      </c>
      <c r="AF22" s="37">
        <v>1.5</v>
      </c>
      <c r="AG22" s="37">
        <v>2</v>
      </c>
      <c r="AH22" s="37">
        <v>2</v>
      </c>
      <c r="AI22" s="37">
        <v>1</v>
      </c>
      <c r="AJ22" s="37">
        <v>2</v>
      </c>
      <c r="AK22" s="37">
        <v>4</v>
      </c>
      <c r="AL22" s="94">
        <v>3</v>
      </c>
      <c r="AM22" s="38">
        <f>SUM(AE22:AL22)</f>
        <v>17</v>
      </c>
    </row>
    <row r="23" spans="1:40" ht="17" customHeight="1" x14ac:dyDescent="0.2">
      <c r="A23">
        <v>20</v>
      </c>
      <c r="B23" s="11" t="s">
        <v>174</v>
      </c>
      <c r="C23" s="11" t="s">
        <v>175</v>
      </c>
      <c r="D23" s="11" t="s">
        <v>176</v>
      </c>
      <c r="E23" s="54">
        <v>0</v>
      </c>
      <c r="F23" s="24">
        <v>1.8</v>
      </c>
      <c r="G23" s="24">
        <v>2</v>
      </c>
      <c r="H23" s="24">
        <v>2</v>
      </c>
      <c r="I23" s="24">
        <v>2</v>
      </c>
      <c r="J23" s="24">
        <v>2</v>
      </c>
      <c r="K23" s="24">
        <v>1</v>
      </c>
      <c r="L23" s="24">
        <v>1</v>
      </c>
      <c r="M23" s="24">
        <v>1</v>
      </c>
      <c r="N23" s="24">
        <v>0</v>
      </c>
      <c r="O23" s="24">
        <v>1</v>
      </c>
      <c r="P23" s="24">
        <v>0</v>
      </c>
      <c r="Q23" s="24">
        <v>2</v>
      </c>
      <c r="R23" s="72">
        <f t="shared" si="1"/>
        <v>15.8</v>
      </c>
      <c r="S23" s="24"/>
      <c r="T23" s="24"/>
      <c r="U23" s="24">
        <v>1</v>
      </c>
      <c r="V23" s="24">
        <v>2</v>
      </c>
      <c r="W23" s="24">
        <v>2</v>
      </c>
      <c r="X23" s="24">
        <v>1</v>
      </c>
      <c r="Y23" s="24">
        <v>5</v>
      </c>
      <c r="Z23" s="37"/>
      <c r="AA23" s="37"/>
      <c r="AB23" s="37">
        <v>1</v>
      </c>
      <c r="AC23" s="37">
        <v>2</v>
      </c>
      <c r="AD23" s="87">
        <f t="shared" si="0"/>
        <v>14</v>
      </c>
      <c r="AE23" s="37">
        <v>1</v>
      </c>
      <c r="AF23" s="37">
        <v>1.5</v>
      </c>
      <c r="AG23" s="37">
        <v>2</v>
      </c>
      <c r="AH23" s="37">
        <v>1</v>
      </c>
      <c r="AI23" s="37">
        <v>1</v>
      </c>
      <c r="AJ23" s="37">
        <v>2</v>
      </c>
      <c r="AK23" s="37">
        <v>3.5</v>
      </c>
      <c r="AL23" s="94">
        <v>3</v>
      </c>
      <c r="AM23" s="38">
        <f>SUM(AE23:AL23)</f>
        <v>15</v>
      </c>
    </row>
    <row r="24" spans="1:40" ht="17" customHeight="1" x14ac:dyDescent="0.2">
      <c r="A24">
        <v>21</v>
      </c>
      <c r="B24" s="11" t="s">
        <v>177</v>
      </c>
      <c r="C24" s="11" t="s">
        <v>178</v>
      </c>
      <c r="D24" s="11" t="s">
        <v>179</v>
      </c>
      <c r="E24" s="54">
        <v>0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72" t="s">
        <v>627</v>
      </c>
      <c r="S24" s="24"/>
      <c r="T24" s="24"/>
      <c r="U24" s="24"/>
      <c r="V24" s="24"/>
      <c r="W24" s="24"/>
      <c r="X24" s="24"/>
      <c r="Y24" s="24"/>
      <c r="Z24" s="37"/>
      <c r="AA24" s="37"/>
      <c r="AB24" s="37"/>
      <c r="AC24" s="37"/>
      <c r="AD24" s="87">
        <f t="shared" si="0"/>
        <v>0</v>
      </c>
      <c r="AE24" s="37"/>
      <c r="AF24" s="37"/>
      <c r="AG24" s="37"/>
      <c r="AH24" s="37"/>
      <c r="AI24" s="37"/>
      <c r="AJ24" s="37"/>
      <c r="AK24" s="37"/>
      <c r="AL24" s="16"/>
      <c r="AM24" s="38">
        <f>SUM(AE24:AL24)</f>
        <v>0</v>
      </c>
    </row>
    <row r="25" spans="1:40" ht="17" customHeight="1" x14ac:dyDescent="0.2">
      <c r="A25">
        <v>22</v>
      </c>
      <c r="B25" s="11" t="s">
        <v>180</v>
      </c>
      <c r="C25" s="11" t="s">
        <v>181</v>
      </c>
      <c r="D25" s="11" t="s">
        <v>182</v>
      </c>
      <c r="E25" s="54">
        <v>0</v>
      </c>
      <c r="F25" s="24">
        <v>1.8</v>
      </c>
      <c r="G25" s="24"/>
      <c r="H25" s="24">
        <v>0</v>
      </c>
      <c r="I25" s="24">
        <v>2</v>
      </c>
      <c r="J25" s="24">
        <v>2</v>
      </c>
      <c r="K25" s="24">
        <v>1</v>
      </c>
      <c r="L25" s="24">
        <v>1</v>
      </c>
      <c r="M25" s="24">
        <v>1</v>
      </c>
      <c r="N25" s="24">
        <v>1</v>
      </c>
      <c r="O25" s="24">
        <v>1</v>
      </c>
      <c r="P25" s="24">
        <v>2</v>
      </c>
      <c r="Q25" s="24">
        <v>2</v>
      </c>
      <c r="R25" s="72">
        <f t="shared" ref="R25:R27" si="2">SUM(E25:Q25)</f>
        <v>14.8</v>
      </c>
      <c r="S25" s="24"/>
      <c r="T25" s="24"/>
      <c r="U25" s="24">
        <v>1</v>
      </c>
      <c r="V25" s="24">
        <v>2</v>
      </c>
      <c r="W25" s="24">
        <v>2</v>
      </c>
      <c r="X25" s="24">
        <v>1</v>
      </c>
      <c r="Y25" s="24">
        <v>7</v>
      </c>
      <c r="Z25" s="37"/>
      <c r="AA25" s="37"/>
      <c r="AB25" s="37">
        <v>0.5</v>
      </c>
      <c r="AC25" s="37">
        <v>1</v>
      </c>
      <c r="AD25" s="87">
        <f t="shared" si="0"/>
        <v>14.5</v>
      </c>
      <c r="AE25" s="37">
        <v>2</v>
      </c>
      <c r="AF25" s="37">
        <v>2</v>
      </c>
      <c r="AG25" s="37">
        <v>0.5</v>
      </c>
      <c r="AH25" s="37">
        <v>1</v>
      </c>
      <c r="AI25" s="37">
        <v>1</v>
      </c>
      <c r="AJ25" s="37">
        <v>2</v>
      </c>
      <c r="AK25" s="37">
        <v>5</v>
      </c>
      <c r="AL25" s="94">
        <v>3</v>
      </c>
      <c r="AM25" s="38">
        <f>SUM(AE25:AL25)</f>
        <v>16.5</v>
      </c>
    </row>
    <row r="26" spans="1:40" ht="17" customHeight="1" x14ac:dyDescent="0.2">
      <c r="A26">
        <v>23</v>
      </c>
      <c r="B26" s="11" t="s">
        <v>183</v>
      </c>
      <c r="C26" s="11" t="s">
        <v>184</v>
      </c>
      <c r="D26" s="11" t="s">
        <v>185</v>
      </c>
      <c r="E26" s="54">
        <v>1</v>
      </c>
      <c r="F26" s="24">
        <v>1.8</v>
      </c>
      <c r="G26" s="24">
        <v>2</v>
      </c>
      <c r="H26" s="24">
        <v>2</v>
      </c>
      <c r="I26" s="24">
        <v>2</v>
      </c>
      <c r="J26" s="24">
        <v>2</v>
      </c>
      <c r="K26" s="24">
        <v>1</v>
      </c>
      <c r="L26" s="24">
        <v>1</v>
      </c>
      <c r="M26" s="24">
        <v>1</v>
      </c>
      <c r="N26" s="24">
        <v>1</v>
      </c>
      <c r="O26" s="24">
        <v>1</v>
      </c>
      <c r="P26" s="24">
        <v>2</v>
      </c>
      <c r="Q26" s="24">
        <v>2</v>
      </c>
      <c r="R26" s="72">
        <f t="shared" si="2"/>
        <v>19.8</v>
      </c>
      <c r="S26" s="24"/>
      <c r="T26" s="24"/>
      <c r="U26" s="24">
        <v>1</v>
      </c>
      <c r="V26" s="24">
        <v>2</v>
      </c>
      <c r="W26" s="24">
        <v>2</v>
      </c>
      <c r="X26" s="24">
        <v>1</v>
      </c>
      <c r="Y26" s="24"/>
      <c r="Z26" s="37"/>
      <c r="AA26" s="37"/>
      <c r="AB26" s="37">
        <v>1</v>
      </c>
      <c r="AC26" s="37">
        <v>4</v>
      </c>
      <c r="AD26" s="87">
        <f t="shared" si="0"/>
        <v>11</v>
      </c>
      <c r="AE26" s="37">
        <v>1.5</v>
      </c>
      <c r="AF26" s="37">
        <v>0.5</v>
      </c>
      <c r="AG26" s="37"/>
      <c r="AH26" s="37"/>
      <c r="AI26" s="37">
        <v>1</v>
      </c>
      <c r="AJ26" s="37">
        <v>1</v>
      </c>
      <c r="AK26" s="37">
        <v>2.5</v>
      </c>
      <c r="AL26" s="94">
        <v>3</v>
      </c>
      <c r="AM26" s="38">
        <f>SUM(AE26:AL26)</f>
        <v>9.5</v>
      </c>
    </row>
    <row r="27" spans="1:40" ht="17" customHeight="1" x14ac:dyDescent="0.2">
      <c r="A27">
        <v>24</v>
      </c>
      <c r="B27" s="11" t="s">
        <v>186</v>
      </c>
      <c r="C27" s="11" t="s">
        <v>187</v>
      </c>
      <c r="D27" s="11" t="s">
        <v>188</v>
      </c>
      <c r="E27" s="54">
        <v>1</v>
      </c>
      <c r="F27" s="24">
        <v>1.8</v>
      </c>
      <c r="G27" s="24">
        <v>2</v>
      </c>
      <c r="H27" s="24">
        <v>2</v>
      </c>
      <c r="I27" s="24">
        <v>2</v>
      </c>
      <c r="J27" s="24">
        <v>2</v>
      </c>
      <c r="K27" s="24">
        <v>0.5</v>
      </c>
      <c r="L27" s="24">
        <v>1</v>
      </c>
      <c r="M27" s="24">
        <v>1</v>
      </c>
      <c r="N27" s="24">
        <v>0.5</v>
      </c>
      <c r="O27" s="24">
        <v>1</v>
      </c>
      <c r="P27" s="24">
        <v>2</v>
      </c>
      <c r="Q27" s="24">
        <v>2</v>
      </c>
      <c r="R27" s="72">
        <f t="shared" si="2"/>
        <v>18.8</v>
      </c>
      <c r="S27" s="24"/>
      <c r="T27" s="24"/>
      <c r="U27" s="24">
        <v>0.5</v>
      </c>
      <c r="V27" s="24">
        <v>1</v>
      </c>
      <c r="W27" s="24"/>
      <c r="X27" s="24"/>
      <c r="Y27" s="24"/>
      <c r="Z27" s="37"/>
      <c r="AA27" s="37"/>
      <c r="AB27" s="37">
        <v>1</v>
      </c>
      <c r="AC27" s="37">
        <v>2</v>
      </c>
      <c r="AD27" s="87">
        <f t="shared" si="0"/>
        <v>4.5</v>
      </c>
      <c r="AE27" s="37">
        <v>1</v>
      </c>
      <c r="AF27" s="37">
        <v>1</v>
      </c>
      <c r="AG27" s="37">
        <v>1</v>
      </c>
      <c r="AH27" s="37">
        <v>1.5</v>
      </c>
      <c r="AI27" s="37">
        <v>1</v>
      </c>
      <c r="AJ27" s="37">
        <v>2</v>
      </c>
      <c r="AK27" s="37">
        <v>5</v>
      </c>
      <c r="AL27" s="94">
        <v>0</v>
      </c>
      <c r="AM27" s="38">
        <f>SUM(AE27:AL27)</f>
        <v>12.5</v>
      </c>
    </row>
    <row r="28" spans="1:40" ht="17" customHeight="1" x14ac:dyDescent="0.2">
      <c r="A28">
        <v>25</v>
      </c>
      <c r="B28" s="11" t="s">
        <v>189</v>
      </c>
      <c r="C28" s="11" t="s">
        <v>190</v>
      </c>
      <c r="D28" s="11" t="s">
        <v>191</v>
      </c>
      <c r="E28" s="54">
        <v>0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72" t="s">
        <v>627</v>
      </c>
      <c r="S28" s="24"/>
      <c r="T28" s="24"/>
      <c r="U28" s="24"/>
      <c r="V28" s="24"/>
      <c r="W28" s="24"/>
      <c r="X28" s="24"/>
      <c r="Y28" s="24"/>
      <c r="Z28" s="37"/>
      <c r="AA28" s="37"/>
      <c r="AB28" s="37"/>
      <c r="AC28" s="37"/>
      <c r="AD28" s="87">
        <f t="shared" si="0"/>
        <v>0</v>
      </c>
      <c r="AE28" s="37"/>
      <c r="AF28" s="37"/>
      <c r="AG28" s="37"/>
      <c r="AH28" s="37"/>
      <c r="AI28" s="37"/>
      <c r="AJ28" s="37"/>
      <c r="AK28" s="37"/>
      <c r="AL28" s="16"/>
      <c r="AM28" s="38">
        <f>SUM(AE28:AL28)</f>
        <v>0</v>
      </c>
    </row>
    <row r="29" spans="1:40" ht="17" customHeight="1" x14ac:dyDescent="0.2">
      <c r="A29">
        <v>26</v>
      </c>
      <c r="B29" s="11" t="s">
        <v>192</v>
      </c>
      <c r="C29" s="11" t="s">
        <v>193</v>
      </c>
      <c r="D29" s="11" t="s">
        <v>194</v>
      </c>
      <c r="E29" s="54">
        <v>0</v>
      </c>
      <c r="F29" s="24">
        <v>1.8</v>
      </c>
      <c r="G29" s="24">
        <v>2</v>
      </c>
      <c r="H29" s="24">
        <v>0</v>
      </c>
      <c r="I29" s="24">
        <v>2</v>
      </c>
      <c r="J29" s="24">
        <v>0</v>
      </c>
      <c r="K29" s="24">
        <v>1</v>
      </c>
      <c r="L29" s="24">
        <v>1</v>
      </c>
      <c r="M29" s="24">
        <v>1</v>
      </c>
      <c r="N29" s="24">
        <v>1</v>
      </c>
      <c r="O29" s="24">
        <v>1</v>
      </c>
      <c r="P29" s="24">
        <v>2</v>
      </c>
      <c r="Q29" s="24">
        <v>0</v>
      </c>
      <c r="R29" s="72">
        <f t="shared" ref="R29:R40" si="3">SUM(E29:Q29)</f>
        <v>12.8</v>
      </c>
      <c r="S29" s="24"/>
      <c r="T29" s="24"/>
      <c r="U29" s="24"/>
      <c r="V29" s="24"/>
      <c r="W29" s="24"/>
      <c r="X29" s="24"/>
      <c r="Y29" s="24"/>
      <c r="Z29" s="37"/>
      <c r="AA29" s="37"/>
      <c r="AB29" s="37">
        <v>0</v>
      </c>
      <c r="AC29" s="37"/>
      <c r="AD29" s="87">
        <f t="shared" si="0"/>
        <v>0</v>
      </c>
      <c r="AE29" s="37"/>
      <c r="AF29" s="37"/>
      <c r="AG29" s="37"/>
      <c r="AH29" s="37"/>
      <c r="AI29" s="37"/>
      <c r="AJ29" s="37"/>
      <c r="AK29" s="37"/>
      <c r="AL29" s="94">
        <v>2</v>
      </c>
      <c r="AM29" s="38">
        <f>SUM(AE29:AL29)</f>
        <v>2</v>
      </c>
    </row>
    <row r="30" spans="1:40" ht="17" customHeight="1" x14ac:dyDescent="0.2">
      <c r="A30">
        <v>27</v>
      </c>
      <c r="B30" s="11" t="s">
        <v>195</v>
      </c>
      <c r="C30" s="11" t="s">
        <v>196</v>
      </c>
      <c r="D30" s="11" t="s">
        <v>197</v>
      </c>
      <c r="E30" s="54">
        <v>1</v>
      </c>
      <c r="F30" s="24">
        <v>1.8</v>
      </c>
      <c r="G30" s="24">
        <v>2</v>
      </c>
      <c r="H30" s="24">
        <v>1.5</v>
      </c>
      <c r="I30" s="24">
        <v>2</v>
      </c>
      <c r="J30" s="24">
        <v>2</v>
      </c>
      <c r="K30" s="24">
        <v>1</v>
      </c>
      <c r="L30" s="24">
        <v>1</v>
      </c>
      <c r="M30" s="24">
        <v>1</v>
      </c>
      <c r="N30" s="24">
        <v>1</v>
      </c>
      <c r="O30" s="24">
        <v>1</v>
      </c>
      <c r="P30" s="24">
        <v>2</v>
      </c>
      <c r="Q30" s="24">
        <v>2</v>
      </c>
      <c r="R30" s="72">
        <f t="shared" si="3"/>
        <v>19.3</v>
      </c>
      <c r="S30" s="24"/>
      <c r="T30" s="24"/>
      <c r="U30" s="24">
        <v>1</v>
      </c>
      <c r="V30" s="24">
        <v>2</v>
      </c>
      <c r="W30" s="24">
        <v>1.5</v>
      </c>
      <c r="X30" s="24">
        <v>1</v>
      </c>
      <c r="Y30" s="24">
        <v>7</v>
      </c>
      <c r="Z30" s="37">
        <v>2</v>
      </c>
      <c r="AA30" s="37">
        <v>2</v>
      </c>
      <c r="AB30" s="37">
        <v>1</v>
      </c>
      <c r="AC30" s="37">
        <v>2</v>
      </c>
      <c r="AD30" s="87">
        <f t="shared" si="0"/>
        <v>19.5</v>
      </c>
      <c r="AE30" s="37">
        <v>0.5</v>
      </c>
      <c r="AF30" s="37">
        <v>1</v>
      </c>
      <c r="AG30" s="37">
        <v>0.5</v>
      </c>
      <c r="AH30" s="37">
        <v>1</v>
      </c>
      <c r="AI30" s="37">
        <v>1</v>
      </c>
      <c r="AJ30" s="37">
        <v>1</v>
      </c>
      <c r="AK30" s="37">
        <v>4</v>
      </c>
      <c r="AL30" s="94">
        <v>3</v>
      </c>
      <c r="AM30" s="38">
        <f>SUM(AE30:AL30)</f>
        <v>12</v>
      </c>
    </row>
    <row r="31" spans="1:40" ht="17" customHeight="1" x14ac:dyDescent="0.2">
      <c r="A31">
        <v>28</v>
      </c>
      <c r="B31" s="11" t="s">
        <v>198</v>
      </c>
      <c r="C31" s="11" t="s">
        <v>199</v>
      </c>
      <c r="D31" s="11" t="s">
        <v>200</v>
      </c>
      <c r="E31" s="54">
        <v>0</v>
      </c>
      <c r="F31" s="24">
        <v>2</v>
      </c>
      <c r="G31" s="24">
        <v>1.5</v>
      </c>
      <c r="H31" s="24">
        <v>2</v>
      </c>
      <c r="I31" s="24">
        <v>2</v>
      </c>
      <c r="J31" s="24">
        <v>2</v>
      </c>
      <c r="K31" s="24">
        <v>1</v>
      </c>
      <c r="L31" s="24">
        <v>1</v>
      </c>
      <c r="M31" s="24">
        <v>1</v>
      </c>
      <c r="N31" s="24">
        <v>1</v>
      </c>
      <c r="O31" s="24">
        <v>1</v>
      </c>
      <c r="P31" s="24">
        <v>2</v>
      </c>
      <c r="Q31" s="24">
        <v>1</v>
      </c>
      <c r="R31" s="72">
        <f t="shared" si="3"/>
        <v>17.5</v>
      </c>
      <c r="S31" s="24"/>
      <c r="T31" s="24"/>
      <c r="U31" s="24">
        <v>1</v>
      </c>
      <c r="V31" s="24">
        <v>1</v>
      </c>
      <c r="W31" s="24">
        <v>1.5</v>
      </c>
      <c r="X31" s="24">
        <v>1</v>
      </c>
      <c r="Y31" s="24">
        <v>7</v>
      </c>
      <c r="Z31" s="37">
        <v>2</v>
      </c>
      <c r="AA31" s="37"/>
      <c r="AB31" s="37">
        <v>1</v>
      </c>
      <c r="AC31" s="37">
        <v>2</v>
      </c>
      <c r="AD31" s="87">
        <f t="shared" si="0"/>
        <v>16.5</v>
      </c>
      <c r="AE31" s="37">
        <v>2</v>
      </c>
      <c r="AF31" s="37">
        <v>2</v>
      </c>
      <c r="AG31" s="37">
        <v>0.5</v>
      </c>
      <c r="AH31" s="37">
        <v>1</v>
      </c>
      <c r="AI31" s="37">
        <v>1</v>
      </c>
      <c r="AJ31" s="37">
        <v>2</v>
      </c>
      <c r="AK31" s="37">
        <v>3.5</v>
      </c>
      <c r="AL31" s="94">
        <v>3</v>
      </c>
      <c r="AM31" s="38">
        <f>SUM(AE31:AL31)</f>
        <v>15</v>
      </c>
    </row>
    <row r="32" spans="1:40" ht="17" customHeight="1" x14ac:dyDescent="0.2">
      <c r="A32">
        <v>29</v>
      </c>
      <c r="B32" s="11" t="s">
        <v>201</v>
      </c>
      <c r="C32" s="11" t="s">
        <v>202</v>
      </c>
      <c r="D32" s="11" t="s">
        <v>203</v>
      </c>
      <c r="E32" s="54">
        <v>1</v>
      </c>
      <c r="F32" s="24">
        <v>1.5</v>
      </c>
      <c r="G32" s="24">
        <v>2</v>
      </c>
      <c r="H32" s="24">
        <v>2</v>
      </c>
      <c r="I32" s="24">
        <v>2</v>
      </c>
      <c r="J32" s="24">
        <v>2</v>
      </c>
      <c r="K32" s="24">
        <v>1</v>
      </c>
      <c r="L32" s="24">
        <v>1</v>
      </c>
      <c r="M32" s="24">
        <v>1</v>
      </c>
      <c r="N32" s="24">
        <v>1</v>
      </c>
      <c r="O32" s="24">
        <v>1</v>
      </c>
      <c r="P32" s="24">
        <v>2</v>
      </c>
      <c r="Q32" s="24">
        <v>2</v>
      </c>
      <c r="R32" s="72">
        <f t="shared" si="3"/>
        <v>19.5</v>
      </c>
      <c r="S32" s="24"/>
      <c r="T32" s="24"/>
      <c r="U32" s="24">
        <v>1</v>
      </c>
      <c r="V32" s="24">
        <v>2</v>
      </c>
      <c r="W32" s="24">
        <v>2</v>
      </c>
      <c r="X32" s="24">
        <v>1</v>
      </c>
      <c r="Y32" s="24">
        <v>4</v>
      </c>
      <c r="Z32" s="37"/>
      <c r="AA32" s="37"/>
      <c r="AB32" s="37">
        <v>1</v>
      </c>
      <c r="AC32" s="37">
        <v>2</v>
      </c>
      <c r="AD32" s="87">
        <f t="shared" si="0"/>
        <v>13</v>
      </c>
      <c r="AE32" s="37">
        <v>2</v>
      </c>
      <c r="AF32" s="37">
        <v>1</v>
      </c>
      <c r="AG32" s="37">
        <v>1</v>
      </c>
      <c r="AH32" s="37"/>
      <c r="AI32" s="37">
        <v>1</v>
      </c>
      <c r="AJ32" s="37">
        <v>2</v>
      </c>
      <c r="AK32" s="37">
        <v>5</v>
      </c>
      <c r="AL32" s="94">
        <v>1</v>
      </c>
      <c r="AM32" s="38">
        <f>SUM(AE32:AL32)</f>
        <v>13</v>
      </c>
    </row>
    <row r="33" spans="1:39" ht="17" customHeight="1" x14ac:dyDescent="0.2">
      <c r="A33">
        <v>30</v>
      </c>
      <c r="B33" s="11" t="s">
        <v>204</v>
      </c>
      <c r="C33" s="11" t="s">
        <v>205</v>
      </c>
      <c r="D33" s="11" t="s">
        <v>206</v>
      </c>
      <c r="E33" s="54">
        <v>1</v>
      </c>
      <c r="F33" s="24">
        <v>2</v>
      </c>
      <c r="G33" s="24">
        <v>2</v>
      </c>
      <c r="H33" s="24">
        <v>2</v>
      </c>
      <c r="I33" s="24">
        <v>1</v>
      </c>
      <c r="J33" s="24">
        <v>2</v>
      </c>
      <c r="K33" s="24">
        <v>1</v>
      </c>
      <c r="L33" s="24">
        <v>1</v>
      </c>
      <c r="M33" s="24">
        <v>1</v>
      </c>
      <c r="N33" s="24">
        <v>1</v>
      </c>
      <c r="O33" s="24">
        <v>1</v>
      </c>
      <c r="P33" s="24">
        <v>2</v>
      </c>
      <c r="Q33" s="24">
        <v>2</v>
      </c>
      <c r="R33" s="72">
        <f t="shared" si="3"/>
        <v>19</v>
      </c>
      <c r="S33" s="24"/>
      <c r="T33" s="24"/>
      <c r="U33" s="24">
        <v>1</v>
      </c>
      <c r="V33" s="24">
        <v>2</v>
      </c>
      <c r="W33" s="24">
        <v>2</v>
      </c>
      <c r="X33" s="24">
        <v>1</v>
      </c>
      <c r="Y33" s="24">
        <v>7</v>
      </c>
      <c r="Z33" s="37">
        <v>2</v>
      </c>
      <c r="AA33" s="37">
        <v>2</v>
      </c>
      <c r="AB33" s="37">
        <v>1</v>
      </c>
      <c r="AC33" s="37">
        <v>4</v>
      </c>
      <c r="AD33" s="87">
        <f t="shared" si="0"/>
        <v>22</v>
      </c>
      <c r="AE33" s="37">
        <v>2</v>
      </c>
      <c r="AF33" s="37">
        <v>2</v>
      </c>
      <c r="AG33" s="37">
        <v>2</v>
      </c>
      <c r="AH33" s="37">
        <v>2</v>
      </c>
      <c r="AI33" s="37">
        <v>1</v>
      </c>
      <c r="AJ33" s="37">
        <v>2</v>
      </c>
      <c r="AK33" s="37">
        <v>5.5</v>
      </c>
      <c r="AL33" s="94">
        <v>3</v>
      </c>
      <c r="AM33" s="38">
        <f>SUM(AE33:AL33)</f>
        <v>19.5</v>
      </c>
    </row>
    <row r="34" spans="1:39" ht="17" customHeight="1" x14ac:dyDescent="0.2">
      <c r="A34">
        <v>31</v>
      </c>
      <c r="B34" s="11" t="s">
        <v>207</v>
      </c>
      <c r="C34" s="11" t="s">
        <v>208</v>
      </c>
      <c r="D34" s="11" t="s">
        <v>209</v>
      </c>
      <c r="E34" s="54">
        <v>0</v>
      </c>
      <c r="F34" s="24">
        <v>2</v>
      </c>
      <c r="G34" s="24"/>
      <c r="H34" s="24">
        <v>2</v>
      </c>
      <c r="I34" s="24">
        <v>2</v>
      </c>
      <c r="J34" s="24">
        <v>1</v>
      </c>
      <c r="K34" s="24">
        <v>1</v>
      </c>
      <c r="L34" s="24">
        <v>1</v>
      </c>
      <c r="M34" s="24">
        <v>1</v>
      </c>
      <c r="N34" s="24">
        <v>1</v>
      </c>
      <c r="O34" s="24">
        <v>1</v>
      </c>
      <c r="P34" s="24">
        <v>2</v>
      </c>
      <c r="Q34" s="24">
        <v>1</v>
      </c>
      <c r="R34" s="72">
        <f t="shared" si="3"/>
        <v>15</v>
      </c>
      <c r="S34" s="24"/>
      <c r="T34" s="24"/>
      <c r="U34" s="24">
        <v>1</v>
      </c>
      <c r="V34" s="24">
        <v>2</v>
      </c>
      <c r="W34" s="24">
        <v>2</v>
      </c>
      <c r="X34" s="24">
        <v>1</v>
      </c>
      <c r="Y34" s="24">
        <v>3</v>
      </c>
      <c r="Z34" s="37"/>
      <c r="AA34" s="37"/>
      <c r="AB34" s="37">
        <v>1</v>
      </c>
      <c r="AC34" s="37">
        <v>2</v>
      </c>
      <c r="AD34" s="87">
        <f t="shared" si="0"/>
        <v>12</v>
      </c>
      <c r="AE34" s="37">
        <v>1.5</v>
      </c>
      <c r="AF34" s="37"/>
      <c r="AG34" s="37">
        <v>2</v>
      </c>
      <c r="AH34" s="37">
        <v>2</v>
      </c>
      <c r="AI34" s="37">
        <v>1</v>
      </c>
      <c r="AJ34" s="37">
        <v>2</v>
      </c>
      <c r="AK34" s="37">
        <v>5</v>
      </c>
      <c r="AL34" s="94">
        <v>3</v>
      </c>
      <c r="AM34" s="38">
        <f>SUM(AE34:AL34)</f>
        <v>16.5</v>
      </c>
    </row>
    <row r="35" spans="1:39" ht="17" customHeight="1" x14ac:dyDescent="0.2">
      <c r="A35">
        <v>32</v>
      </c>
      <c r="B35" s="11" t="s">
        <v>210</v>
      </c>
      <c r="C35" s="11" t="s">
        <v>211</v>
      </c>
      <c r="D35" s="11" t="s">
        <v>212</v>
      </c>
      <c r="E35" s="54">
        <v>0</v>
      </c>
      <c r="F35" s="24">
        <v>1</v>
      </c>
      <c r="G35" s="24">
        <v>1</v>
      </c>
      <c r="H35" s="24">
        <v>1</v>
      </c>
      <c r="I35" s="24">
        <v>1</v>
      </c>
      <c r="J35" s="24">
        <v>0</v>
      </c>
      <c r="K35" s="24">
        <v>0</v>
      </c>
      <c r="L35" s="24">
        <v>1</v>
      </c>
      <c r="M35" s="24">
        <v>1</v>
      </c>
      <c r="N35" s="24">
        <v>1</v>
      </c>
      <c r="O35" s="24">
        <v>0</v>
      </c>
      <c r="P35" s="24">
        <v>2</v>
      </c>
      <c r="Q35" s="24">
        <v>0</v>
      </c>
      <c r="R35" s="72">
        <f t="shared" si="3"/>
        <v>9</v>
      </c>
      <c r="S35" s="24"/>
      <c r="T35" s="24"/>
      <c r="U35" s="24">
        <v>1</v>
      </c>
      <c r="V35" s="24">
        <v>2</v>
      </c>
      <c r="W35" s="24">
        <v>2</v>
      </c>
      <c r="X35" s="24">
        <v>1</v>
      </c>
      <c r="Y35" s="24">
        <v>6</v>
      </c>
      <c r="Z35" s="37"/>
      <c r="AA35" s="37">
        <v>2</v>
      </c>
      <c r="AB35" s="37">
        <v>1</v>
      </c>
      <c r="AC35" s="37">
        <v>5</v>
      </c>
      <c r="AD35" s="87">
        <f t="shared" si="0"/>
        <v>20</v>
      </c>
      <c r="AE35" s="37">
        <v>1.5</v>
      </c>
      <c r="AF35" s="37">
        <v>2</v>
      </c>
      <c r="AG35" s="37">
        <v>0.5</v>
      </c>
      <c r="AH35" s="37">
        <v>2</v>
      </c>
      <c r="AI35" s="37">
        <v>1</v>
      </c>
      <c r="AJ35" s="37">
        <v>2</v>
      </c>
      <c r="AK35" s="37">
        <v>6</v>
      </c>
      <c r="AL35" s="94">
        <v>3</v>
      </c>
      <c r="AM35" s="38">
        <f>SUM(AE35:AL35)</f>
        <v>18</v>
      </c>
    </row>
    <row r="36" spans="1:39" ht="17" customHeight="1" x14ac:dyDescent="0.2">
      <c r="A36">
        <v>33</v>
      </c>
      <c r="B36" s="11" t="s">
        <v>213</v>
      </c>
      <c r="C36" s="11" t="s">
        <v>214</v>
      </c>
      <c r="D36" s="11" t="s">
        <v>215</v>
      </c>
      <c r="E36" s="54">
        <v>1</v>
      </c>
      <c r="F36" s="24">
        <v>2</v>
      </c>
      <c r="G36" s="24">
        <v>2</v>
      </c>
      <c r="H36" s="24">
        <v>1</v>
      </c>
      <c r="I36" s="24">
        <v>2</v>
      </c>
      <c r="J36" s="24">
        <v>1</v>
      </c>
      <c r="K36" s="24">
        <v>1</v>
      </c>
      <c r="L36" s="24">
        <v>1</v>
      </c>
      <c r="M36" s="24">
        <v>1</v>
      </c>
      <c r="N36" s="24">
        <v>0.5</v>
      </c>
      <c r="O36" s="24">
        <v>0</v>
      </c>
      <c r="P36" s="24">
        <v>0</v>
      </c>
      <c r="Q36" s="24">
        <v>2</v>
      </c>
      <c r="R36" s="72">
        <f t="shared" si="3"/>
        <v>14.5</v>
      </c>
      <c r="S36" s="24"/>
      <c r="T36" s="24"/>
      <c r="U36" s="24"/>
      <c r="V36" s="24"/>
      <c r="W36" s="24"/>
      <c r="X36" s="24"/>
      <c r="Y36" s="24"/>
      <c r="Z36" s="37"/>
      <c r="AA36" s="37"/>
      <c r="AB36" s="37">
        <v>0</v>
      </c>
      <c r="AC36" s="37"/>
      <c r="AD36" s="87">
        <f t="shared" si="0"/>
        <v>0</v>
      </c>
      <c r="AE36" s="37"/>
      <c r="AF36" s="37"/>
      <c r="AG36" s="37"/>
      <c r="AH36" s="37"/>
      <c r="AI36" s="37"/>
      <c r="AJ36" s="37"/>
      <c r="AK36" s="37"/>
      <c r="AL36" s="94">
        <v>0.5</v>
      </c>
      <c r="AM36" s="38">
        <f>SUM(AE36:AL36)</f>
        <v>0.5</v>
      </c>
    </row>
    <row r="37" spans="1:39" ht="17" customHeight="1" x14ac:dyDescent="0.2">
      <c r="A37">
        <v>34</v>
      </c>
      <c r="B37" s="11" t="s">
        <v>216</v>
      </c>
      <c r="C37" s="11" t="s">
        <v>217</v>
      </c>
      <c r="D37" s="11" t="s">
        <v>218</v>
      </c>
      <c r="E37" s="54">
        <v>0</v>
      </c>
      <c r="F37" s="24">
        <v>2</v>
      </c>
      <c r="G37" s="24"/>
      <c r="H37" s="24">
        <v>0</v>
      </c>
      <c r="I37" s="24">
        <v>2</v>
      </c>
      <c r="J37" s="24">
        <v>2</v>
      </c>
      <c r="K37" s="24">
        <v>1</v>
      </c>
      <c r="L37" s="24">
        <v>1</v>
      </c>
      <c r="M37" s="24">
        <v>1</v>
      </c>
      <c r="N37" s="24">
        <v>1</v>
      </c>
      <c r="O37" s="24">
        <v>1</v>
      </c>
      <c r="P37" s="24">
        <v>2</v>
      </c>
      <c r="Q37" s="24">
        <v>1</v>
      </c>
      <c r="R37" s="72">
        <f t="shared" si="3"/>
        <v>14</v>
      </c>
      <c r="S37" s="24"/>
      <c r="T37" s="24"/>
      <c r="U37" s="24">
        <v>1</v>
      </c>
      <c r="V37" s="24">
        <v>1</v>
      </c>
      <c r="W37" s="24">
        <v>1</v>
      </c>
      <c r="X37" s="24"/>
      <c r="Y37" s="24">
        <v>2</v>
      </c>
      <c r="Z37" s="37"/>
      <c r="AA37" s="37">
        <v>1</v>
      </c>
      <c r="AB37" s="37">
        <v>0</v>
      </c>
      <c r="AC37" s="37"/>
      <c r="AD37" s="87">
        <f t="shared" si="0"/>
        <v>6</v>
      </c>
      <c r="AE37" s="37">
        <v>1.5</v>
      </c>
      <c r="AF37" s="37"/>
      <c r="AG37" s="37"/>
      <c r="AH37" s="37"/>
      <c r="AI37" s="37"/>
      <c r="AJ37" s="37"/>
      <c r="AK37" s="37">
        <v>3.5</v>
      </c>
      <c r="AL37" s="94">
        <v>2</v>
      </c>
      <c r="AM37" s="38">
        <f>SUM(AE37:AL37)</f>
        <v>7</v>
      </c>
    </row>
    <row r="38" spans="1:39" ht="17" customHeight="1" x14ac:dyDescent="0.2">
      <c r="A38">
        <v>35</v>
      </c>
      <c r="B38" s="12" t="s">
        <v>102</v>
      </c>
      <c r="C38" s="17" t="s">
        <v>103</v>
      </c>
      <c r="D38" s="52" t="s">
        <v>104</v>
      </c>
      <c r="E38" s="54">
        <v>1</v>
      </c>
      <c r="F38" s="24">
        <v>1.7</v>
      </c>
      <c r="G38" s="24">
        <v>2</v>
      </c>
      <c r="H38" s="24">
        <v>1.5</v>
      </c>
      <c r="I38" s="24">
        <v>2</v>
      </c>
      <c r="J38" s="24">
        <v>2</v>
      </c>
      <c r="K38" s="24">
        <v>1</v>
      </c>
      <c r="L38" s="24">
        <v>0</v>
      </c>
      <c r="M38" s="24">
        <v>1</v>
      </c>
      <c r="N38" s="24">
        <v>0</v>
      </c>
      <c r="O38" s="24">
        <v>1</v>
      </c>
      <c r="P38" s="24">
        <v>2</v>
      </c>
      <c r="Q38" s="24">
        <v>1</v>
      </c>
      <c r="R38" s="72">
        <f t="shared" si="3"/>
        <v>16.2</v>
      </c>
      <c r="S38" s="24"/>
      <c r="T38" s="24"/>
      <c r="U38" s="24"/>
      <c r="V38" s="24"/>
      <c r="W38" s="24"/>
      <c r="X38" s="24"/>
      <c r="Y38" s="24"/>
      <c r="Z38" s="37"/>
      <c r="AA38" s="37"/>
      <c r="AB38" s="37">
        <v>1</v>
      </c>
      <c r="AC38" s="37">
        <v>2</v>
      </c>
      <c r="AD38" s="87">
        <f t="shared" si="0"/>
        <v>3</v>
      </c>
      <c r="AE38" s="37">
        <v>1</v>
      </c>
      <c r="AF38" s="37">
        <v>1.5</v>
      </c>
      <c r="AG38" s="37">
        <v>0.5</v>
      </c>
      <c r="AH38" s="37">
        <v>1.5</v>
      </c>
      <c r="AI38" s="37">
        <v>1</v>
      </c>
      <c r="AJ38" s="37">
        <v>2</v>
      </c>
      <c r="AK38" s="37">
        <v>3.5</v>
      </c>
      <c r="AL38" s="94">
        <v>3</v>
      </c>
      <c r="AM38" s="38">
        <f>SUM(AE38:AL38)</f>
        <v>14</v>
      </c>
    </row>
    <row r="39" spans="1:39" ht="17" customHeight="1" x14ac:dyDescent="0.2">
      <c r="A39">
        <v>36</v>
      </c>
      <c r="B39" s="11" t="s">
        <v>219</v>
      </c>
      <c r="C39" s="11" t="s">
        <v>220</v>
      </c>
      <c r="D39" s="11" t="s">
        <v>221</v>
      </c>
      <c r="E39" s="54">
        <v>0</v>
      </c>
      <c r="F39" s="24">
        <v>1.8</v>
      </c>
      <c r="G39" s="24">
        <v>2</v>
      </c>
      <c r="H39" s="24">
        <v>2</v>
      </c>
      <c r="I39" s="24">
        <v>2</v>
      </c>
      <c r="J39" s="24">
        <v>2</v>
      </c>
      <c r="K39" s="24">
        <v>1</v>
      </c>
      <c r="L39" s="24">
        <v>1</v>
      </c>
      <c r="M39" s="24">
        <v>1</v>
      </c>
      <c r="N39" s="24">
        <v>1</v>
      </c>
      <c r="O39" s="24">
        <v>1</v>
      </c>
      <c r="P39" s="24">
        <v>2</v>
      </c>
      <c r="Q39" s="24">
        <v>2</v>
      </c>
      <c r="R39" s="72">
        <f t="shared" si="3"/>
        <v>18.8</v>
      </c>
      <c r="S39" s="24"/>
      <c r="T39" s="24"/>
      <c r="U39" s="24">
        <v>1</v>
      </c>
      <c r="V39" s="24">
        <v>1.5</v>
      </c>
      <c r="W39" s="24">
        <v>1.5</v>
      </c>
      <c r="X39" s="24">
        <v>1</v>
      </c>
      <c r="Y39" s="24">
        <v>2</v>
      </c>
      <c r="Z39" s="37"/>
      <c r="AA39" s="37"/>
      <c r="AB39" s="37">
        <v>0.5</v>
      </c>
      <c r="AC39" s="37">
        <v>4</v>
      </c>
      <c r="AD39" s="87">
        <f t="shared" si="0"/>
        <v>11.5</v>
      </c>
      <c r="AE39" s="37">
        <v>2</v>
      </c>
      <c r="AF39" s="37">
        <v>2</v>
      </c>
      <c r="AG39" s="37">
        <v>0.5</v>
      </c>
      <c r="AH39" s="37">
        <v>2</v>
      </c>
      <c r="AI39" s="37">
        <v>1</v>
      </c>
      <c r="AJ39" s="37">
        <v>2</v>
      </c>
      <c r="AK39" s="37">
        <v>4</v>
      </c>
      <c r="AL39" s="94">
        <v>3</v>
      </c>
      <c r="AM39" s="38">
        <f>SUM(AE39:AL39)</f>
        <v>16.5</v>
      </c>
    </row>
    <row r="40" spans="1:39" ht="17" customHeight="1" x14ac:dyDescent="0.2">
      <c r="A40">
        <v>37</v>
      </c>
      <c r="B40" s="11" t="s">
        <v>222</v>
      </c>
      <c r="C40" s="11" t="s">
        <v>223</v>
      </c>
      <c r="D40" s="11" t="s">
        <v>224</v>
      </c>
      <c r="E40" s="54">
        <v>1</v>
      </c>
      <c r="F40" s="24">
        <v>2</v>
      </c>
      <c r="G40" s="24">
        <v>2</v>
      </c>
      <c r="H40" s="24">
        <v>2</v>
      </c>
      <c r="I40" s="24">
        <v>2</v>
      </c>
      <c r="J40" s="24">
        <v>2</v>
      </c>
      <c r="K40" s="24">
        <v>1</v>
      </c>
      <c r="L40" s="24">
        <v>1</v>
      </c>
      <c r="M40" s="24">
        <v>1</v>
      </c>
      <c r="N40" s="24">
        <v>1</v>
      </c>
      <c r="O40" s="24">
        <v>1</v>
      </c>
      <c r="P40" s="24">
        <v>2</v>
      </c>
      <c r="Q40" s="24">
        <v>2</v>
      </c>
      <c r="R40" s="72">
        <f t="shared" si="3"/>
        <v>20</v>
      </c>
      <c r="S40" s="24"/>
      <c r="T40" s="24"/>
      <c r="U40" s="24">
        <v>1</v>
      </c>
      <c r="V40" s="24">
        <v>2</v>
      </c>
      <c r="W40" s="24">
        <v>2</v>
      </c>
      <c r="X40" s="24">
        <v>1</v>
      </c>
      <c r="Y40" s="24">
        <v>7</v>
      </c>
      <c r="Z40" s="37">
        <v>1</v>
      </c>
      <c r="AA40" s="37">
        <v>2</v>
      </c>
      <c r="AB40" s="37">
        <v>1</v>
      </c>
      <c r="AC40" s="37">
        <v>5</v>
      </c>
      <c r="AD40" s="87">
        <f t="shared" si="0"/>
        <v>22</v>
      </c>
      <c r="AE40" s="37">
        <v>2</v>
      </c>
      <c r="AF40" s="37">
        <v>2</v>
      </c>
      <c r="AG40" s="37">
        <v>1</v>
      </c>
      <c r="AH40" s="37">
        <v>1</v>
      </c>
      <c r="AI40" s="37">
        <v>1</v>
      </c>
      <c r="AJ40" s="37">
        <v>2</v>
      </c>
      <c r="AK40" s="37">
        <v>5</v>
      </c>
      <c r="AL40" s="94">
        <v>3</v>
      </c>
      <c r="AM40" s="38">
        <f>SUM(AE40:AL40)</f>
        <v>17</v>
      </c>
    </row>
    <row r="41" spans="1:39" ht="17" customHeight="1" x14ac:dyDescent="0.2">
      <c r="A41">
        <v>38</v>
      </c>
      <c r="B41" s="12"/>
      <c r="C41" s="12" t="s">
        <v>7</v>
      </c>
      <c r="D41" s="12"/>
      <c r="E41" s="24">
        <v>0</v>
      </c>
      <c r="F41" s="24">
        <v>0</v>
      </c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72" t="s">
        <v>627</v>
      </c>
      <c r="S41" s="24"/>
      <c r="T41" s="24"/>
      <c r="U41" s="24"/>
      <c r="V41" s="24"/>
      <c r="W41" s="24"/>
      <c r="X41" s="24"/>
      <c r="Y41" s="24"/>
      <c r="Z41" s="37"/>
      <c r="AA41" s="37"/>
      <c r="AB41" s="37"/>
      <c r="AC41" s="37"/>
      <c r="AD41" s="87">
        <f t="shared" si="0"/>
        <v>0</v>
      </c>
      <c r="AE41" s="37"/>
      <c r="AF41" s="37"/>
      <c r="AG41" s="37"/>
      <c r="AH41" s="37"/>
      <c r="AI41" s="37"/>
      <c r="AJ41" s="37"/>
      <c r="AK41" s="37"/>
      <c r="AL41" s="16"/>
      <c r="AM41" s="38">
        <f>SUM(AE41:AL41)</f>
        <v>0</v>
      </c>
    </row>
    <row r="42" spans="1:39" x14ac:dyDescent="0.2">
      <c r="A42">
        <v>39</v>
      </c>
      <c r="B42" s="45" t="s">
        <v>638</v>
      </c>
      <c r="C42" s="48" t="s">
        <v>636</v>
      </c>
      <c r="D42" s="16" t="s">
        <v>637</v>
      </c>
      <c r="E42" s="37">
        <v>0</v>
      </c>
      <c r="F42" s="37"/>
      <c r="G42" s="37"/>
      <c r="H42" s="37">
        <v>0</v>
      </c>
      <c r="I42" s="37">
        <v>0</v>
      </c>
      <c r="J42" s="37">
        <v>0</v>
      </c>
      <c r="K42" s="37">
        <v>1</v>
      </c>
      <c r="L42" s="37">
        <v>1</v>
      </c>
      <c r="M42" s="37">
        <v>1</v>
      </c>
      <c r="N42" s="37">
        <v>1</v>
      </c>
      <c r="O42" s="37">
        <v>1</v>
      </c>
      <c r="P42" s="37">
        <v>2</v>
      </c>
      <c r="Q42" s="37">
        <v>0</v>
      </c>
      <c r="R42" s="72">
        <f>SUM(E42:Q42)</f>
        <v>7</v>
      </c>
      <c r="S42" s="37"/>
      <c r="T42" s="37"/>
      <c r="U42" s="37">
        <v>1</v>
      </c>
      <c r="V42" s="37">
        <v>2</v>
      </c>
      <c r="W42" s="37">
        <v>2</v>
      </c>
      <c r="X42" s="37">
        <v>1</v>
      </c>
      <c r="Y42" s="37">
        <v>7</v>
      </c>
      <c r="Z42" s="37"/>
      <c r="AA42" s="37"/>
      <c r="AB42" s="37">
        <v>1</v>
      </c>
      <c r="AC42" s="37">
        <v>5</v>
      </c>
      <c r="AD42" s="87">
        <f t="shared" si="0"/>
        <v>19</v>
      </c>
      <c r="AE42" s="37">
        <v>2</v>
      </c>
      <c r="AF42" s="37">
        <v>1.5</v>
      </c>
      <c r="AG42" s="37">
        <v>2</v>
      </c>
      <c r="AH42" s="37">
        <v>2</v>
      </c>
      <c r="AI42" s="37">
        <v>1</v>
      </c>
      <c r="AJ42" s="37">
        <v>1</v>
      </c>
      <c r="AK42" s="37">
        <v>4</v>
      </c>
      <c r="AL42" s="94">
        <v>3</v>
      </c>
      <c r="AM42" s="38">
        <f>SUM(AE42:AL42)</f>
        <v>16.5</v>
      </c>
    </row>
  </sheetData>
  <sortState xmlns:xlrd2="http://schemas.microsoft.com/office/spreadsheetml/2017/richdata2" ref="B4:E40">
    <sortCondition ref="C4:C40"/>
  </sortState>
  <hyperlinks>
    <hyperlink ref="D21" r:id="rId1" xr:uid="{7AA97F7C-B0AD-124D-9600-D3C27B86E93B}"/>
    <hyperlink ref="D38" r:id="rId2" xr:uid="{20813F91-EF96-5B4D-A6CE-19AB92DEC0D5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DAC69-4ABD-9840-91CA-BE2DBEE76ACB}">
  <dimension ref="A1:AP46"/>
  <sheetViews>
    <sheetView zoomScale="130" zoomScaleNormal="130" workbookViewId="0">
      <pane xSplit="4" ySplit="3" topLeftCell="L31" activePane="bottomRight" state="frozen"/>
      <selection pane="topRight" activeCell="E1" sqref="E1"/>
      <selection pane="bottomLeft" activeCell="A4" sqref="A4"/>
      <selection pane="bottomRight" activeCell="AG39" sqref="AG39"/>
    </sheetView>
  </sheetViews>
  <sheetFormatPr baseColWidth="10" defaultRowHeight="15" x14ac:dyDescent="0.2"/>
  <cols>
    <col min="1" max="1" width="3.6640625" customWidth="1"/>
    <col min="2" max="2" width="5.5" customWidth="1"/>
    <col min="3" max="3" width="30.83203125" customWidth="1"/>
    <col min="4" max="4" width="5.1640625" customWidth="1"/>
    <col min="5" max="17" width="3.5" customWidth="1"/>
    <col min="18" max="18" width="6.33203125" style="71" customWidth="1"/>
    <col min="19" max="29" width="3.83203125" customWidth="1"/>
    <col min="30" max="30" width="6.33203125" style="71" customWidth="1"/>
    <col min="31" max="38" width="6.33203125" customWidth="1"/>
    <col min="39" max="39" width="6.33203125" style="56" customWidth="1"/>
    <col min="40" max="42" width="6.33203125" customWidth="1"/>
  </cols>
  <sheetData>
    <row r="1" spans="1:42" x14ac:dyDescent="0.2">
      <c r="C1" t="s">
        <v>225</v>
      </c>
    </row>
    <row r="2" spans="1:42" x14ac:dyDescent="0.2">
      <c r="S2">
        <v>2</v>
      </c>
      <c r="T2">
        <v>2</v>
      </c>
      <c r="U2">
        <v>1</v>
      </c>
      <c r="V2">
        <v>2</v>
      </c>
      <c r="W2">
        <v>2</v>
      </c>
      <c r="X2">
        <v>1</v>
      </c>
      <c r="Y2">
        <v>6</v>
      </c>
      <c r="Z2">
        <v>2</v>
      </c>
      <c r="AA2">
        <v>2</v>
      </c>
      <c r="AB2">
        <v>1</v>
      </c>
      <c r="AC2">
        <v>5</v>
      </c>
      <c r="AD2" s="87">
        <f>SUM(U2:AC2)</f>
        <v>22</v>
      </c>
      <c r="AE2">
        <v>2</v>
      </c>
      <c r="AF2">
        <v>2</v>
      </c>
      <c r="AG2">
        <v>2</v>
      </c>
      <c r="AH2">
        <v>2</v>
      </c>
      <c r="AI2">
        <v>1</v>
      </c>
      <c r="AJ2">
        <v>2</v>
      </c>
      <c r="AK2">
        <v>6</v>
      </c>
      <c r="AL2">
        <v>3</v>
      </c>
      <c r="AM2" s="56">
        <f>SUM(AE2:AL2)</f>
        <v>20</v>
      </c>
    </row>
    <row r="3" spans="1:42" ht="26" x14ac:dyDescent="0.2">
      <c r="A3" t="s">
        <v>117</v>
      </c>
      <c r="B3" s="7" t="s">
        <v>0</v>
      </c>
      <c r="C3" s="7" t="s">
        <v>1</v>
      </c>
      <c r="D3" s="7" t="s">
        <v>2</v>
      </c>
      <c r="E3" s="8" t="s">
        <v>566</v>
      </c>
      <c r="F3" s="8" t="s">
        <v>565</v>
      </c>
      <c r="G3" s="8" t="s">
        <v>645</v>
      </c>
      <c r="H3" s="8" t="s">
        <v>646</v>
      </c>
      <c r="I3" s="8" t="s">
        <v>564</v>
      </c>
      <c r="J3" s="8" t="s">
        <v>568</v>
      </c>
      <c r="K3" s="8" t="s">
        <v>569</v>
      </c>
      <c r="L3" s="8" t="s">
        <v>570</v>
      </c>
      <c r="M3" s="8" t="s">
        <v>647</v>
      </c>
      <c r="N3" s="8" t="s">
        <v>651</v>
      </c>
      <c r="O3" s="8" t="s">
        <v>649</v>
      </c>
      <c r="P3" s="8" t="s">
        <v>650</v>
      </c>
      <c r="Q3" s="8" t="s">
        <v>652</v>
      </c>
      <c r="R3" s="67" t="s">
        <v>593</v>
      </c>
      <c r="S3" s="8" t="s">
        <v>574</v>
      </c>
      <c r="T3" s="8" t="s">
        <v>575</v>
      </c>
      <c r="U3" s="8" t="s">
        <v>576</v>
      </c>
      <c r="V3" s="8" t="s">
        <v>716</v>
      </c>
      <c r="W3" s="8" t="s">
        <v>577</v>
      </c>
      <c r="X3" s="8" t="s">
        <v>2</v>
      </c>
      <c r="Y3" s="8" t="s">
        <v>578</v>
      </c>
      <c r="Z3" s="8" t="s">
        <v>579</v>
      </c>
      <c r="AA3" s="8" t="s">
        <v>738</v>
      </c>
      <c r="AB3" s="8" t="s">
        <v>580</v>
      </c>
      <c r="AC3" s="8" t="s">
        <v>581</v>
      </c>
      <c r="AD3" s="67" t="s">
        <v>594</v>
      </c>
      <c r="AE3" s="8" t="s">
        <v>582</v>
      </c>
      <c r="AF3" s="8" t="s">
        <v>583</v>
      </c>
      <c r="AG3" s="8" t="s">
        <v>584</v>
      </c>
      <c r="AH3" s="8" t="s">
        <v>585</v>
      </c>
      <c r="AI3" s="8" t="s">
        <v>586</v>
      </c>
      <c r="AJ3" s="8" t="s">
        <v>588</v>
      </c>
      <c r="AK3" s="8" t="s">
        <v>589</v>
      </c>
      <c r="AL3" s="8" t="s">
        <v>573</v>
      </c>
      <c r="AM3" s="92" t="s">
        <v>595</v>
      </c>
      <c r="AN3" s="10"/>
      <c r="AO3" s="7"/>
      <c r="AP3" s="7"/>
    </row>
    <row r="4" spans="1:42" ht="17" customHeight="1" x14ac:dyDescent="0.2">
      <c r="A4">
        <v>1</v>
      </c>
      <c r="B4" s="11" t="s">
        <v>229</v>
      </c>
      <c r="C4" s="11" t="s">
        <v>230</v>
      </c>
      <c r="D4" s="11" t="s">
        <v>231</v>
      </c>
      <c r="E4" s="21">
        <v>1</v>
      </c>
      <c r="F4" s="21">
        <v>2</v>
      </c>
      <c r="G4" s="21">
        <v>2</v>
      </c>
      <c r="H4" s="21">
        <v>2</v>
      </c>
      <c r="I4" s="21">
        <v>2</v>
      </c>
      <c r="J4" s="21">
        <v>2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2</v>
      </c>
      <c r="Q4" s="21">
        <v>2</v>
      </c>
      <c r="R4" s="68">
        <f>SUM(E4:Q4)</f>
        <v>20</v>
      </c>
      <c r="S4" s="21"/>
      <c r="T4" s="21"/>
      <c r="U4" s="21">
        <v>1</v>
      </c>
      <c r="V4" s="21">
        <v>2</v>
      </c>
      <c r="W4" s="21">
        <v>2</v>
      </c>
      <c r="X4" s="21">
        <v>1</v>
      </c>
      <c r="Y4" s="21">
        <v>7</v>
      </c>
      <c r="Z4" s="22"/>
      <c r="AA4" s="37"/>
      <c r="AB4" s="22">
        <v>1</v>
      </c>
      <c r="AC4" s="22">
        <v>2</v>
      </c>
      <c r="AD4" s="87">
        <f t="shared" ref="AD4:AD43" si="0">SUM(U4:AC4)</f>
        <v>16</v>
      </c>
      <c r="AE4" s="22">
        <v>1.5</v>
      </c>
      <c r="AF4" s="22">
        <v>1.5</v>
      </c>
      <c r="AG4" s="22">
        <v>0.5</v>
      </c>
      <c r="AH4" s="22">
        <v>1</v>
      </c>
      <c r="AI4" s="22">
        <v>1</v>
      </c>
      <c r="AJ4" s="22">
        <v>2</v>
      </c>
      <c r="AK4" s="22">
        <v>4</v>
      </c>
      <c r="AL4" s="94">
        <v>2</v>
      </c>
      <c r="AM4" s="38">
        <f>SUM(AE4:AL4)</f>
        <v>13.5</v>
      </c>
    </row>
    <row r="5" spans="1:42" ht="17" customHeight="1" x14ac:dyDescent="0.2">
      <c r="A5">
        <v>2</v>
      </c>
      <c r="B5" s="11" t="s">
        <v>232</v>
      </c>
      <c r="C5" s="11" t="s">
        <v>233</v>
      </c>
      <c r="D5" s="11" t="s">
        <v>234</v>
      </c>
      <c r="E5" s="21">
        <v>0</v>
      </c>
      <c r="F5" s="21">
        <v>2</v>
      </c>
      <c r="G5" s="21"/>
      <c r="H5" s="21">
        <v>1</v>
      </c>
      <c r="I5" s="21">
        <v>2</v>
      </c>
      <c r="J5" s="21">
        <v>0</v>
      </c>
      <c r="K5" s="21">
        <v>0.5</v>
      </c>
      <c r="L5" s="21">
        <v>1</v>
      </c>
      <c r="M5" s="21">
        <v>1</v>
      </c>
      <c r="N5" s="21">
        <v>1</v>
      </c>
      <c r="O5" s="21">
        <v>1</v>
      </c>
      <c r="P5" s="21">
        <v>0</v>
      </c>
      <c r="Q5" s="21">
        <v>2</v>
      </c>
      <c r="R5" s="68">
        <f t="shared" ref="R5:R43" si="1">SUM(E5:Q5)</f>
        <v>11.5</v>
      </c>
      <c r="S5" s="21"/>
      <c r="T5" s="21"/>
      <c r="U5" s="21"/>
      <c r="V5" s="21"/>
      <c r="W5" s="21"/>
      <c r="X5" s="21"/>
      <c r="Y5" s="21"/>
      <c r="Z5" s="22"/>
      <c r="AA5" s="37"/>
      <c r="AB5" s="22">
        <v>0</v>
      </c>
      <c r="AC5" s="22"/>
      <c r="AD5" s="87">
        <f t="shared" si="0"/>
        <v>0</v>
      </c>
      <c r="AE5" s="22"/>
      <c r="AF5" s="22"/>
      <c r="AG5" s="22"/>
      <c r="AH5" s="22"/>
      <c r="AI5" s="22"/>
      <c r="AJ5" s="22"/>
      <c r="AK5" s="22">
        <v>0</v>
      </c>
      <c r="AL5" s="94">
        <v>3</v>
      </c>
      <c r="AM5" s="38">
        <f>SUM(AE5:AL5)</f>
        <v>3</v>
      </c>
    </row>
    <row r="6" spans="1:42" ht="17" customHeight="1" x14ac:dyDescent="0.2">
      <c r="A6">
        <v>3</v>
      </c>
      <c r="B6" s="11" t="s">
        <v>235</v>
      </c>
      <c r="C6" s="11" t="s">
        <v>236</v>
      </c>
      <c r="D6" s="11" t="s">
        <v>237</v>
      </c>
      <c r="E6" s="21">
        <v>0</v>
      </c>
      <c r="F6" s="21">
        <v>0</v>
      </c>
      <c r="G6" s="21"/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68">
        <f t="shared" si="1"/>
        <v>0</v>
      </c>
      <c r="S6" s="21"/>
      <c r="T6" s="21"/>
      <c r="U6" s="21"/>
      <c r="V6" s="21"/>
      <c r="W6" s="21"/>
      <c r="X6" s="21"/>
      <c r="Y6" s="21"/>
      <c r="Z6" s="22"/>
      <c r="AA6" s="37"/>
      <c r="AB6" s="22">
        <v>0</v>
      </c>
      <c r="AC6" s="22"/>
      <c r="AD6" s="87">
        <f t="shared" si="0"/>
        <v>0</v>
      </c>
      <c r="AE6" s="22"/>
      <c r="AF6" s="22"/>
      <c r="AG6" s="22"/>
      <c r="AH6" s="22"/>
      <c r="AI6" s="22"/>
      <c r="AJ6" s="22"/>
      <c r="AK6" s="22"/>
      <c r="AL6" s="94">
        <v>0</v>
      </c>
      <c r="AM6" s="38">
        <f>SUM(AE6:AL6)</f>
        <v>0</v>
      </c>
    </row>
    <row r="7" spans="1:42" ht="17" customHeight="1" x14ac:dyDescent="0.2">
      <c r="A7">
        <v>4</v>
      </c>
      <c r="B7" s="11" t="s">
        <v>238</v>
      </c>
      <c r="C7" s="11" t="s">
        <v>239</v>
      </c>
      <c r="D7" s="11" t="s">
        <v>240</v>
      </c>
      <c r="E7" s="21">
        <v>1</v>
      </c>
      <c r="F7" s="21">
        <v>2</v>
      </c>
      <c r="G7" s="21">
        <v>2</v>
      </c>
      <c r="H7" s="21">
        <v>2</v>
      </c>
      <c r="I7" s="21">
        <v>2</v>
      </c>
      <c r="J7" s="21">
        <v>2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2</v>
      </c>
      <c r="Q7" s="21">
        <v>2</v>
      </c>
      <c r="R7" s="68">
        <f t="shared" si="1"/>
        <v>20</v>
      </c>
      <c r="S7" s="21"/>
      <c r="T7" s="21"/>
      <c r="U7" s="21">
        <v>1</v>
      </c>
      <c r="V7" s="21">
        <v>2</v>
      </c>
      <c r="W7" s="21">
        <v>2</v>
      </c>
      <c r="X7" s="21">
        <v>1</v>
      </c>
      <c r="Y7" s="21">
        <v>7</v>
      </c>
      <c r="Z7" s="22">
        <v>0.5</v>
      </c>
      <c r="AA7" s="37">
        <v>2</v>
      </c>
      <c r="AB7" s="22">
        <v>1</v>
      </c>
      <c r="AC7" s="22">
        <v>5</v>
      </c>
      <c r="AD7" s="87">
        <f t="shared" si="0"/>
        <v>21.5</v>
      </c>
      <c r="AE7" s="22">
        <v>2</v>
      </c>
      <c r="AF7" s="22">
        <v>2</v>
      </c>
      <c r="AG7" s="22">
        <v>2</v>
      </c>
      <c r="AH7" s="22">
        <v>1</v>
      </c>
      <c r="AI7" s="22">
        <v>1</v>
      </c>
      <c r="AJ7" s="22">
        <v>2</v>
      </c>
      <c r="AK7" s="22">
        <v>5.5</v>
      </c>
      <c r="AL7" s="94">
        <v>3</v>
      </c>
      <c r="AM7" s="38">
        <f>SUM(AE7:AL7)</f>
        <v>18.5</v>
      </c>
    </row>
    <row r="8" spans="1:42" ht="17" customHeight="1" x14ac:dyDescent="0.2">
      <c r="A8">
        <v>5</v>
      </c>
      <c r="B8" s="11" t="s">
        <v>241</v>
      </c>
      <c r="C8" s="11" t="s">
        <v>242</v>
      </c>
      <c r="D8" s="11" t="s">
        <v>243</v>
      </c>
      <c r="E8" s="21">
        <v>0</v>
      </c>
      <c r="F8" s="21">
        <v>2</v>
      </c>
      <c r="G8" s="21"/>
      <c r="H8" s="21">
        <v>2</v>
      </c>
      <c r="I8" s="21">
        <v>2</v>
      </c>
      <c r="J8" s="21">
        <v>2</v>
      </c>
      <c r="K8" s="21">
        <v>0.5</v>
      </c>
      <c r="L8" s="21">
        <v>1</v>
      </c>
      <c r="M8" s="21">
        <v>1</v>
      </c>
      <c r="N8" s="21">
        <v>1</v>
      </c>
      <c r="O8" s="21">
        <v>1</v>
      </c>
      <c r="P8" s="21">
        <v>2</v>
      </c>
      <c r="Q8" s="21">
        <v>1</v>
      </c>
      <c r="R8" s="68">
        <f t="shared" si="1"/>
        <v>15.5</v>
      </c>
      <c r="S8" s="21"/>
      <c r="T8" s="21"/>
      <c r="U8" s="21">
        <v>1</v>
      </c>
      <c r="V8" s="21">
        <v>2</v>
      </c>
      <c r="W8" s="21">
        <v>2</v>
      </c>
      <c r="X8" s="21"/>
      <c r="Y8" s="21">
        <v>2</v>
      </c>
      <c r="Z8" s="22"/>
      <c r="AA8" s="37">
        <v>2</v>
      </c>
      <c r="AB8" s="22">
        <v>1</v>
      </c>
      <c r="AC8" s="22">
        <v>2</v>
      </c>
      <c r="AD8" s="87">
        <f t="shared" si="0"/>
        <v>12</v>
      </c>
      <c r="AE8" s="22">
        <v>1.5</v>
      </c>
      <c r="AF8" s="22"/>
      <c r="AG8" s="22"/>
      <c r="AH8" s="22"/>
      <c r="AI8" s="22"/>
      <c r="AJ8" s="22"/>
      <c r="AK8" s="22">
        <v>0</v>
      </c>
      <c r="AL8" s="94">
        <v>1.5</v>
      </c>
      <c r="AM8" s="38">
        <f>SUM(AE8:AL8)</f>
        <v>3</v>
      </c>
    </row>
    <row r="9" spans="1:42" ht="17" customHeight="1" x14ac:dyDescent="0.2">
      <c r="A9">
        <v>6</v>
      </c>
      <c r="B9" s="11" t="s">
        <v>244</v>
      </c>
      <c r="C9" s="11" t="s">
        <v>245</v>
      </c>
      <c r="D9" s="11" t="s">
        <v>246</v>
      </c>
      <c r="E9" s="21">
        <v>1</v>
      </c>
      <c r="F9" s="21">
        <v>2</v>
      </c>
      <c r="G9" s="21"/>
      <c r="H9" s="21">
        <v>2</v>
      </c>
      <c r="I9" s="21">
        <v>2</v>
      </c>
      <c r="J9" s="21">
        <v>2</v>
      </c>
      <c r="K9" s="21">
        <v>1</v>
      </c>
      <c r="L9" s="21">
        <v>1</v>
      </c>
      <c r="M9" s="21">
        <v>1</v>
      </c>
      <c r="N9" s="21">
        <v>0.5</v>
      </c>
      <c r="O9" s="21">
        <v>1</v>
      </c>
      <c r="P9" s="21">
        <v>2</v>
      </c>
      <c r="Q9" s="21">
        <v>2</v>
      </c>
      <c r="R9" s="68">
        <f t="shared" si="1"/>
        <v>17.5</v>
      </c>
      <c r="S9" s="21"/>
      <c r="T9" s="21"/>
      <c r="U9" s="21"/>
      <c r="V9" s="21"/>
      <c r="W9" s="21"/>
      <c r="X9" s="21"/>
      <c r="Y9" s="21"/>
      <c r="Z9" s="22"/>
      <c r="AA9" s="37"/>
      <c r="AB9" s="22">
        <v>1</v>
      </c>
      <c r="AC9" s="22">
        <v>2</v>
      </c>
      <c r="AD9" s="87">
        <f t="shared" si="0"/>
        <v>3</v>
      </c>
      <c r="AE9" s="22"/>
      <c r="AF9" s="22"/>
      <c r="AG9" s="22"/>
      <c r="AH9" s="22"/>
      <c r="AI9" s="22"/>
      <c r="AJ9" s="22"/>
      <c r="AK9" s="22">
        <v>0.5</v>
      </c>
      <c r="AL9" s="94">
        <v>2</v>
      </c>
      <c r="AM9" s="38">
        <f>SUM(AE9:AL9)</f>
        <v>2.5</v>
      </c>
    </row>
    <row r="10" spans="1:42" ht="17" customHeight="1" x14ac:dyDescent="0.2">
      <c r="A10">
        <v>7</v>
      </c>
      <c r="B10" s="11" t="s">
        <v>247</v>
      </c>
      <c r="C10" s="11" t="s">
        <v>248</v>
      </c>
      <c r="D10" s="11" t="s">
        <v>249</v>
      </c>
      <c r="E10" s="53">
        <v>1</v>
      </c>
      <c r="F10" s="21">
        <v>2</v>
      </c>
      <c r="G10" s="21"/>
      <c r="H10" s="21">
        <v>0</v>
      </c>
      <c r="I10" s="21">
        <v>2</v>
      </c>
      <c r="J10" s="21">
        <v>2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2</v>
      </c>
      <c r="Q10" s="21">
        <v>2</v>
      </c>
      <c r="R10" s="68">
        <f t="shared" si="1"/>
        <v>16</v>
      </c>
      <c r="S10" s="21"/>
      <c r="T10" s="21"/>
      <c r="U10" s="21">
        <v>1</v>
      </c>
      <c r="V10" s="21">
        <v>2</v>
      </c>
      <c r="W10" s="21">
        <v>2</v>
      </c>
      <c r="X10" s="21">
        <v>1</v>
      </c>
      <c r="Y10" s="21">
        <v>7</v>
      </c>
      <c r="Z10" s="22">
        <v>1</v>
      </c>
      <c r="AA10" s="37"/>
      <c r="AB10" s="22">
        <v>1</v>
      </c>
      <c r="AC10" s="22">
        <v>5</v>
      </c>
      <c r="AD10" s="87">
        <f t="shared" si="0"/>
        <v>20</v>
      </c>
      <c r="AE10" s="22">
        <v>2</v>
      </c>
      <c r="AF10" s="22">
        <v>2</v>
      </c>
      <c r="AG10" s="22">
        <v>2</v>
      </c>
      <c r="AH10" s="22">
        <v>1.5</v>
      </c>
      <c r="AI10" s="22">
        <v>1</v>
      </c>
      <c r="AJ10" s="22">
        <v>2</v>
      </c>
      <c r="AK10" s="22">
        <v>5.5</v>
      </c>
      <c r="AL10" s="94">
        <v>3</v>
      </c>
      <c r="AM10" s="38">
        <f>SUM(AE10:AL10)</f>
        <v>19</v>
      </c>
    </row>
    <row r="11" spans="1:42" ht="17" customHeight="1" x14ac:dyDescent="0.2">
      <c r="A11">
        <v>8</v>
      </c>
      <c r="B11" s="11" t="s">
        <v>250</v>
      </c>
      <c r="C11" s="11" t="s">
        <v>251</v>
      </c>
      <c r="D11" s="11" t="s">
        <v>252</v>
      </c>
      <c r="E11" s="21">
        <v>0</v>
      </c>
      <c r="F11" s="21">
        <v>2</v>
      </c>
      <c r="G11" s="21"/>
      <c r="H11" s="21">
        <v>2</v>
      </c>
      <c r="I11" s="21">
        <v>2</v>
      </c>
      <c r="J11" s="21">
        <v>2</v>
      </c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>
        <v>2</v>
      </c>
      <c r="Q11" s="21">
        <v>1</v>
      </c>
      <c r="R11" s="68">
        <f t="shared" si="1"/>
        <v>16</v>
      </c>
      <c r="S11" s="21"/>
      <c r="T11" s="21"/>
      <c r="U11" s="21">
        <v>1</v>
      </c>
      <c r="V11" s="21">
        <v>2</v>
      </c>
      <c r="W11" s="21">
        <v>2</v>
      </c>
      <c r="X11" s="21">
        <v>1</v>
      </c>
      <c r="Y11" s="21">
        <v>4</v>
      </c>
      <c r="Z11" s="22"/>
      <c r="AA11" s="37"/>
      <c r="AB11" s="22">
        <v>1</v>
      </c>
      <c r="AC11" s="22">
        <v>4</v>
      </c>
      <c r="AD11" s="87">
        <f t="shared" si="0"/>
        <v>15</v>
      </c>
      <c r="AE11" s="22">
        <v>1</v>
      </c>
      <c r="AF11" s="22">
        <v>1</v>
      </c>
      <c r="AG11" s="22">
        <v>0.5</v>
      </c>
      <c r="AH11" s="22">
        <v>1</v>
      </c>
      <c r="AI11" s="22">
        <v>1</v>
      </c>
      <c r="AJ11" s="22">
        <v>2</v>
      </c>
      <c r="AK11" s="22">
        <v>4</v>
      </c>
      <c r="AL11" s="94">
        <v>2</v>
      </c>
      <c r="AM11" s="38">
        <f>SUM(AE11:AL11)</f>
        <v>12.5</v>
      </c>
    </row>
    <row r="12" spans="1:42" ht="17" customHeight="1" x14ac:dyDescent="0.2">
      <c r="A12">
        <v>9</v>
      </c>
      <c r="B12" s="11" t="s">
        <v>253</v>
      </c>
      <c r="C12" s="11" t="s">
        <v>254</v>
      </c>
      <c r="D12" s="11" t="s">
        <v>255</v>
      </c>
      <c r="E12" s="21">
        <v>1</v>
      </c>
      <c r="F12" s="21">
        <v>2</v>
      </c>
      <c r="G12" s="21">
        <v>2</v>
      </c>
      <c r="H12" s="21">
        <v>2</v>
      </c>
      <c r="I12" s="21">
        <v>2</v>
      </c>
      <c r="J12" s="21">
        <v>2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2</v>
      </c>
      <c r="Q12" s="21">
        <v>2</v>
      </c>
      <c r="R12" s="68">
        <f t="shared" si="1"/>
        <v>20</v>
      </c>
      <c r="S12" s="21"/>
      <c r="T12" s="21"/>
      <c r="U12" s="21"/>
      <c r="V12" s="21"/>
      <c r="W12" s="21"/>
      <c r="X12" s="21">
        <v>1</v>
      </c>
      <c r="Y12" s="21">
        <v>4</v>
      </c>
      <c r="Z12" s="22"/>
      <c r="AA12" s="37"/>
      <c r="AB12" s="22">
        <v>1</v>
      </c>
      <c r="AC12" s="22">
        <v>4</v>
      </c>
      <c r="AD12" s="87">
        <f t="shared" si="0"/>
        <v>10</v>
      </c>
      <c r="AE12" s="22">
        <v>2</v>
      </c>
      <c r="AF12" s="22">
        <v>2</v>
      </c>
      <c r="AG12" s="22">
        <v>2</v>
      </c>
      <c r="AH12" s="22">
        <v>1</v>
      </c>
      <c r="AI12" s="22">
        <v>1</v>
      </c>
      <c r="AJ12" s="22">
        <v>2</v>
      </c>
      <c r="AK12" s="22">
        <v>4</v>
      </c>
      <c r="AL12" s="94">
        <v>3</v>
      </c>
      <c r="AM12" s="38">
        <f>SUM(AE12:AL12)</f>
        <v>17</v>
      </c>
    </row>
    <row r="13" spans="1:42" ht="17" customHeight="1" x14ac:dyDescent="0.2">
      <c r="A13">
        <v>10</v>
      </c>
      <c r="B13" s="11" t="s">
        <v>256</v>
      </c>
      <c r="C13" s="11" t="s">
        <v>257</v>
      </c>
      <c r="D13" s="11" t="s">
        <v>258</v>
      </c>
      <c r="E13" s="21">
        <v>0</v>
      </c>
      <c r="F13" s="21">
        <v>2</v>
      </c>
      <c r="G13" s="21">
        <v>1.5</v>
      </c>
      <c r="H13" s="21">
        <v>2</v>
      </c>
      <c r="I13" s="21">
        <v>2</v>
      </c>
      <c r="J13" s="21">
        <v>2</v>
      </c>
      <c r="K13" s="21">
        <v>1</v>
      </c>
      <c r="L13" s="21">
        <v>0.5</v>
      </c>
      <c r="M13" s="21">
        <v>0.5</v>
      </c>
      <c r="N13" s="21">
        <v>1</v>
      </c>
      <c r="O13" s="21">
        <v>1</v>
      </c>
      <c r="P13" s="21">
        <v>2</v>
      </c>
      <c r="Q13" s="21">
        <v>2</v>
      </c>
      <c r="R13" s="68">
        <f t="shared" si="1"/>
        <v>17.5</v>
      </c>
      <c r="S13" s="21"/>
      <c r="T13" s="21"/>
      <c r="U13" s="21">
        <v>1</v>
      </c>
      <c r="V13" s="21">
        <v>2</v>
      </c>
      <c r="W13" s="21">
        <v>2</v>
      </c>
      <c r="X13" s="21">
        <v>1</v>
      </c>
      <c r="Y13" s="21">
        <v>7</v>
      </c>
      <c r="Z13" s="22"/>
      <c r="AA13" s="37"/>
      <c r="AB13" s="22">
        <v>1</v>
      </c>
      <c r="AC13" s="22">
        <v>5</v>
      </c>
      <c r="AD13" s="87">
        <f t="shared" si="0"/>
        <v>19</v>
      </c>
      <c r="AE13" s="22">
        <v>2</v>
      </c>
      <c r="AF13" s="22">
        <v>2</v>
      </c>
      <c r="AG13" s="22">
        <v>0.5</v>
      </c>
      <c r="AH13" s="22">
        <v>1</v>
      </c>
      <c r="AI13" s="22">
        <v>1</v>
      </c>
      <c r="AJ13" s="22">
        <v>2</v>
      </c>
      <c r="AK13" s="22">
        <v>3.5</v>
      </c>
      <c r="AL13" s="94">
        <v>3</v>
      </c>
      <c r="AM13" s="38">
        <f>SUM(AE13:AL13)</f>
        <v>15</v>
      </c>
    </row>
    <row r="14" spans="1:42" ht="17" customHeight="1" x14ac:dyDescent="0.2">
      <c r="A14">
        <v>11</v>
      </c>
      <c r="B14" s="11" t="s">
        <v>259</v>
      </c>
      <c r="C14" s="11" t="s">
        <v>260</v>
      </c>
      <c r="D14" s="11" t="s">
        <v>261</v>
      </c>
      <c r="E14" s="21">
        <v>0</v>
      </c>
      <c r="F14" s="21">
        <v>2</v>
      </c>
      <c r="G14" s="21"/>
      <c r="H14" s="21">
        <v>1.5</v>
      </c>
      <c r="I14" s="21">
        <v>2</v>
      </c>
      <c r="J14" s="21">
        <v>2</v>
      </c>
      <c r="K14" s="21">
        <v>1</v>
      </c>
      <c r="L14" s="21">
        <v>1</v>
      </c>
      <c r="M14" s="21">
        <v>1</v>
      </c>
      <c r="N14" s="21">
        <v>1</v>
      </c>
      <c r="O14" s="21">
        <v>1</v>
      </c>
      <c r="P14" s="21">
        <v>2</v>
      </c>
      <c r="Q14" s="21">
        <v>2</v>
      </c>
      <c r="R14" s="68">
        <f t="shared" si="1"/>
        <v>16.5</v>
      </c>
      <c r="S14" s="21"/>
      <c r="T14" s="21"/>
      <c r="U14" s="21">
        <v>0.5</v>
      </c>
      <c r="V14" s="21">
        <v>1.5</v>
      </c>
      <c r="W14" s="21">
        <v>1.5</v>
      </c>
      <c r="X14" s="21">
        <v>1</v>
      </c>
      <c r="Y14" s="21">
        <v>7</v>
      </c>
      <c r="Z14" s="22"/>
      <c r="AA14" s="37"/>
      <c r="AB14" s="22">
        <v>1</v>
      </c>
      <c r="AC14" s="22">
        <v>2</v>
      </c>
      <c r="AD14" s="87">
        <f t="shared" si="0"/>
        <v>14.5</v>
      </c>
      <c r="AE14" s="22">
        <v>1.5</v>
      </c>
      <c r="AF14" s="22"/>
      <c r="AG14" s="22">
        <v>1</v>
      </c>
      <c r="AH14" s="22"/>
      <c r="AI14" s="22"/>
      <c r="AJ14" s="22"/>
      <c r="AK14" s="22">
        <v>3.5</v>
      </c>
      <c r="AL14" s="94">
        <v>3</v>
      </c>
      <c r="AM14" s="38">
        <f>SUM(AE14:AL14)</f>
        <v>9</v>
      </c>
    </row>
    <row r="15" spans="1:42" ht="17" customHeight="1" x14ac:dyDescent="0.2">
      <c r="A15">
        <v>12</v>
      </c>
      <c r="B15" s="11" t="s">
        <v>262</v>
      </c>
      <c r="C15" s="11" t="s">
        <v>263</v>
      </c>
      <c r="D15" s="11" t="s">
        <v>264</v>
      </c>
      <c r="E15" s="21">
        <v>0</v>
      </c>
      <c r="F15" s="21">
        <v>1</v>
      </c>
      <c r="G15" s="21"/>
      <c r="H15" s="21">
        <v>1</v>
      </c>
      <c r="I15" s="21">
        <v>2</v>
      </c>
      <c r="J15" s="21">
        <v>2</v>
      </c>
      <c r="K15" s="21">
        <v>1</v>
      </c>
      <c r="L15" s="21">
        <v>0.5</v>
      </c>
      <c r="M15" s="21">
        <v>0.5</v>
      </c>
      <c r="N15" s="21">
        <v>1</v>
      </c>
      <c r="O15" s="21">
        <v>1</v>
      </c>
      <c r="P15" s="21">
        <v>2</v>
      </c>
      <c r="Q15" s="21">
        <v>2</v>
      </c>
      <c r="R15" s="68">
        <f t="shared" si="1"/>
        <v>14</v>
      </c>
      <c r="S15" s="21"/>
      <c r="T15" s="21"/>
      <c r="U15" s="21"/>
      <c r="V15" s="21">
        <v>1</v>
      </c>
      <c r="W15" s="21">
        <v>1</v>
      </c>
      <c r="X15" s="21"/>
      <c r="Y15" s="21">
        <v>4</v>
      </c>
      <c r="Z15" s="22"/>
      <c r="AA15" s="37">
        <v>1</v>
      </c>
      <c r="AB15" s="22">
        <v>1</v>
      </c>
      <c r="AC15" s="22">
        <v>2</v>
      </c>
      <c r="AD15" s="87">
        <f t="shared" si="0"/>
        <v>10</v>
      </c>
      <c r="AE15" s="22">
        <v>1</v>
      </c>
      <c r="AF15" s="22">
        <v>1</v>
      </c>
      <c r="AG15" s="22"/>
      <c r="AH15" s="22"/>
      <c r="AI15" s="22">
        <v>1</v>
      </c>
      <c r="AJ15" s="22">
        <v>2</v>
      </c>
      <c r="AK15" s="22">
        <v>2.5</v>
      </c>
      <c r="AL15" s="94">
        <v>3</v>
      </c>
      <c r="AM15" s="38">
        <f>SUM(AE15:AL15)</f>
        <v>10.5</v>
      </c>
    </row>
    <row r="16" spans="1:42" ht="17" customHeight="1" x14ac:dyDescent="0.2">
      <c r="A16">
        <v>13</v>
      </c>
      <c r="B16" s="11" t="s">
        <v>265</v>
      </c>
      <c r="C16" s="11" t="s">
        <v>266</v>
      </c>
      <c r="D16" s="11" t="s">
        <v>267</v>
      </c>
      <c r="E16" s="21">
        <v>1</v>
      </c>
      <c r="F16" s="21">
        <v>2</v>
      </c>
      <c r="G16" s="21">
        <v>1.5</v>
      </c>
      <c r="H16" s="21">
        <v>2</v>
      </c>
      <c r="I16" s="21">
        <v>2</v>
      </c>
      <c r="J16" s="21">
        <v>2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2</v>
      </c>
      <c r="Q16" s="21">
        <v>2</v>
      </c>
      <c r="R16" s="68">
        <f t="shared" si="1"/>
        <v>19.5</v>
      </c>
      <c r="S16" s="21"/>
      <c r="T16" s="21"/>
      <c r="U16" s="21">
        <v>1</v>
      </c>
      <c r="V16" s="21"/>
      <c r="W16" s="21">
        <v>2</v>
      </c>
      <c r="X16" s="21">
        <v>1</v>
      </c>
      <c r="Y16" s="21">
        <v>7</v>
      </c>
      <c r="Z16" s="22">
        <v>1</v>
      </c>
      <c r="AA16" s="37"/>
      <c r="AB16" s="22">
        <v>1</v>
      </c>
      <c r="AC16" s="22">
        <v>5</v>
      </c>
      <c r="AD16" s="87">
        <f t="shared" si="0"/>
        <v>18</v>
      </c>
      <c r="AE16" s="22">
        <v>1.5</v>
      </c>
      <c r="AF16" s="22">
        <v>1</v>
      </c>
      <c r="AG16" s="22">
        <v>1</v>
      </c>
      <c r="AH16" s="22">
        <v>1</v>
      </c>
      <c r="AI16" s="22"/>
      <c r="AJ16" s="22"/>
      <c r="AK16" s="22">
        <v>4</v>
      </c>
      <c r="AL16" s="94">
        <v>3</v>
      </c>
      <c r="AM16" s="38">
        <f>SUM(AE16:AL16)</f>
        <v>11.5</v>
      </c>
    </row>
    <row r="17" spans="1:39" ht="17" customHeight="1" x14ac:dyDescent="0.2">
      <c r="A17">
        <v>14</v>
      </c>
      <c r="B17" s="12" t="s">
        <v>639</v>
      </c>
      <c r="C17" s="14" t="s">
        <v>600</v>
      </c>
      <c r="D17" s="52" t="s">
        <v>640</v>
      </c>
      <c r="E17" s="53">
        <v>1</v>
      </c>
      <c r="F17" s="21">
        <v>2</v>
      </c>
      <c r="G17" s="21">
        <v>1.5</v>
      </c>
      <c r="H17" s="21">
        <v>1.5</v>
      </c>
      <c r="I17" s="21">
        <v>2</v>
      </c>
      <c r="J17" s="21">
        <v>0</v>
      </c>
      <c r="K17" s="21">
        <v>0</v>
      </c>
      <c r="L17" s="21">
        <v>1</v>
      </c>
      <c r="M17" s="21">
        <v>1</v>
      </c>
      <c r="N17" s="21">
        <v>1</v>
      </c>
      <c r="O17" s="21">
        <v>1</v>
      </c>
      <c r="P17" s="21">
        <v>0</v>
      </c>
      <c r="Q17" s="21">
        <v>1</v>
      </c>
      <c r="R17" s="68">
        <f t="shared" si="1"/>
        <v>13</v>
      </c>
      <c r="S17" s="21"/>
      <c r="T17" s="21"/>
      <c r="U17" s="21"/>
      <c r="V17" s="21"/>
      <c r="W17" s="21"/>
      <c r="X17" s="21"/>
      <c r="Y17" s="21"/>
      <c r="Z17" s="22"/>
      <c r="AA17" s="37"/>
      <c r="AB17" s="22">
        <v>0.5</v>
      </c>
      <c r="AC17" s="22">
        <v>1</v>
      </c>
      <c r="AD17" s="87">
        <f t="shared" si="0"/>
        <v>1.5</v>
      </c>
      <c r="AE17" s="22"/>
      <c r="AF17" s="22"/>
      <c r="AG17" s="22"/>
      <c r="AH17" s="22"/>
      <c r="AI17" s="22"/>
      <c r="AJ17" s="22"/>
      <c r="AK17" s="22"/>
      <c r="AL17" s="94">
        <v>1.5</v>
      </c>
      <c r="AM17" s="38">
        <f>SUM(AE17:AL17)</f>
        <v>1.5</v>
      </c>
    </row>
    <row r="18" spans="1:39" ht="17" customHeight="1" x14ac:dyDescent="0.2">
      <c r="A18">
        <v>15</v>
      </c>
      <c r="B18" s="11" t="s">
        <v>268</v>
      </c>
      <c r="C18" s="11" t="s">
        <v>269</v>
      </c>
      <c r="D18" s="11" t="s">
        <v>270</v>
      </c>
      <c r="E18" s="21">
        <v>0</v>
      </c>
      <c r="F18" s="21">
        <v>2</v>
      </c>
      <c r="G18" s="21">
        <v>1.5</v>
      </c>
      <c r="H18" s="21">
        <v>2</v>
      </c>
      <c r="I18" s="21">
        <v>2</v>
      </c>
      <c r="J18" s="21">
        <v>2</v>
      </c>
      <c r="K18" s="21">
        <v>1</v>
      </c>
      <c r="L18" s="21">
        <v>1</v>
      </c>
      <c r="M18" s="21">
        <v>1</v>
      </c>
      <c r="N18" s="21">
        <v>1</v>
      </c>
      <c r="O18" s="21">
        <v>0.5</v>
      </c>
      <c r="P18" s="21">
        <v>2</v>
      </c>
      <c r="Q18" s="21">
        <v>2</v>
      </c>
      <c r="R18" s="68">
        <f t="shared" si="1"/>
        <v>18</v>
      </c>
      <c r="S18" s="21"/>
      <c r="T18" s="21"/>
      <c r="U18" s="21">
        <v>0.5</v>
      </c>
      <c r="V18" s="21">
        <v>1</v>
      </c>
      <c r="W18" s="21">
        <v>1</v>
      </c>
      <c r="X18" s="21"/>
      <c r="Y18" s="21"/>
      <c r="Z18" s="22"/>
      <c r="AA18" s="37">
        <v>1</v>
      </c>
      <c r="AB18" s="22">
        <v>0</v>
      </c>
      <c r="AC18" s="22"/>
      <c r="AD18" s="87">
        <f t="shared" si="0"/>
        <v>3.5</v>
      </c>
      <c r="AE18" s="22">
        <v>2</v>
      </c>
      <c r="AF18" s="22">
        <v>2</v>
      </c>
      <c r="AG18" s="22">
        <v>2</v>
      </c>
      <c r="AH18" s="22">
        <v>1.5</v>
      </c>
      <c r="AI18" s="22">
        <v>1</v>
      </c>
      <c r="AJ18" s="22">
        <v>2</v>
      </c>
      <c r="AK18" s="22">
        <v>5</v>
      </c>
      <c r="AL18" s="94">
        <v>3</v>
      </c>
      <c r="AM18" s="38">
        <f>SUM(AE18:AL18)</f>
        <v>18.5</v>
      </c>
    </row>
    <row r="19" spans="1:39" ht="17" customHeight="1" x14ac:dyDescent="0.2">
      <c r="A19">
        <v>16</v>
      </c>
      <c r="B19" s="11" t="s">
        <v>271</v>
      </c>
      <c r="C19" s="11" t="s">
        <v>272</v>
      </c>
      <c r="D19" s="11" t="s">
        <v>273</v>
      </c>
      <c r="E19" s="21">
        <v>1</v>
      </c>
      <c r="F19" s="21">
        <v>2</v>
      </c>
      <c r="G19" s="21">
        <v>2</v>
      </c>
      <c r="H19" s="21">
        <v>1.5</v>
      </c>
      <c r="I19" s="21">
        <v>2</v>
      </c>
      <c r="J19" s="21">
        <v>2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2</v>
      </c>
      <c r="Q19" s="21">
        <v>2</v>
      </c>
      <c r="R19" s="68">
        <f t="shared" si="1"/>
        <v>19.5</v>
      </c>
      <c r="S19" s="21"/>
      <c r="T19" s="21"/>
      <c r="U19" s="21">
        <v>1</v>
      </c>
      <c r="V19" s="21">
        <v>2</v>
      </c>
      <c r="W19" s="21">
        <v>2</v>
      </c>
      <c r="X19" s="21">
        <v>1</v>
      </c>
      <c r="Y19" s="21">
        <v>7</v>
      </c>
      <c r="Z19" s="22">
        <v>2</v>
      </c>
      <c r="AA19" s="37">
        <v>2</v>
      </c>
      <c r="AB19" s="22">
        <v>1</v>
      </c>
      <c r="AC19" s="22">
        <v>5</v>
      </c>
      <c r="AD19" s="87">
        <f t="shared" si="0"/>
        <v>23</v>
      </c>
      <c r="AE19" s="22">
        <v>2</v>
      </c>
      <c r="AF19" s="22">
        <v>2</v>
      </c>
      <c r="AG19" s="22">
        <v>2</v>
      </c>
      <c r="AH19" s="22">
        <v>1.5</v>
      </c>
      <c r="AI19" s="22">
        <v>1</v>
      </c>
      <c r="AJ19" s="22">
        <v>2</v>
      </c>
      <c r="AK19" s="22">
        <v>5</v>
      </c>
      <c r="AL19" s="94">
        <v>3</v>
      </c>
      <c r="AM19" s="38">
        <f>SUM(AE19:AL19)</f>
        <v>18.5</v>
      </c>
    </row>
    <row r="20" spans="1:39" ht="17" customHeight="1" x14ac:dyDescent="0.2">
      <c r="A20">
        <v>17</v>
      </c>
      <c r="B20" s="45" t="s">
        <v>641</v>
      </c>
      <c r="C20" s="18" t="s">
        <v>601</v>
      </c>
      <c r="D20" s="16" t="s">
        <v>642</v>
      </c>
      <c r="E20" s="22">
        <v>1</v>
      </c>
      <c r="F20" s="21">
        <v>2</v>
      </c>
      <c r="G20" s="21"/>
      <c r="H20" s="21">
        <v>2</v>
      </c>
      <c r="I20" s="21">
        <v>2</v>
      </c>
      <c r="J20" s="21">
        <v>2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2</v>
      </c>
      <c r="Q20" s="21">
        <v>1</v>
      </c>
      <c r="R20" s="68">
        <f t="shared" si="1"/>
        <v>17</v>
      </c>
      <c r="S20" s="21"/>
      <c r="T20" s="21"/>
      <c r="U20" s="21">
        <v>1</v>
      </c>
      <c r="V20" s="21">
        <v>2</v>
      </c>
      <c r="W20" s="21">
        <v>2</v>
      </c>
      <c r="X20" s="21"/>
      <c r="Y20" s="21"/>
      <c r="Z20" s="22"/>
      <c r="AA20" s="37"/>
      <c r="AB20" s="22">
        <v>0</v>
      </c>
      <c r="AC20" s="22"/>
      <c r="AD20" s="87">
        <f t="shared" si="0"/>
        <v>5</v>
      </c>
      <c r="AE20" s="22"/>
      <c r="AF20" s="22"/>
      <c r="AG20" s="22"/>
      <c r="AH20" s="22"/>
      <c r="AI20" s="22"/>
      <c r="AJ20" s="22"/>
      <c r="AK20" s="22"/>
      <c r="AL20" s="94">
        <v>0</v>
      </c>
      <c r="AM20" s="38">
        <f>SUM(AE20:AL20)</f>
        <v>0</v>
      </c>
    </row>
    <row r="21" spans="1:39" ht="17" customHeight="1" x14ac:dyDescent="0.2">
      <c r="A21">
        <v>18</v>
      </c>
      <c r="B21" s="11" t="s">
        <v>274</v>
      </c>
      <c r="C21" s="11" t="s">
        <v>275</v>
      </c>
      <c r="D21" s="11" t="s">
        <v>276</v>
      </c>
      <c r="E21" s="21">
        <v>1</v>
      </c>
      <c r="F21" s="21">
        <v>2</v>
      </c>
      <c r="G21" s="21">
        <v>2</v>
      </c>
      <c r="H21" s="21">
        <v>2</v>
      </c>
      <c r="I21" s="21">
        <v>2</v>
      </c>
      <c r="J21" s="21">
        <v>2</v>
      </c>
      <c r="K21" s="21">
        <v>0.5</v>
      </c>
      <c r="L21" s="21">
        <v>1</v>
      </c>
      <c r="M21" s="21">
        <v>1</v>
      </c>
      <c r="N21" s="21">
        <v>0.5</v>
      </c>
      <c r="O21" s="21">
        <v>1</v>
      </c>
      <c r="P21" s="21">
        <v>2</v>
      </c>
      <c r="Q21" s="21">
        <v>1</v>
      </c>
      <c r="R21" s="68">
        <f t="shared" si="1"/>
        <v>18</v>
      </c>
      <c r="S21" s="21"/>
      <c r="T21" s="21"/>
      <c r="U21" s="21"/>
      <c r="V21" s="21"/>
      <c r="W21" s="21"/>
      <c r="X21" s="21"/>
      <c r="Y21" s="21"/>
      <c r="Z21" s="22"/>
      <c r="AA21" s="37"/>
      <c r="AB21" s="22">
        <v>1</v>
      </c>
      <c r="AC21" s="22">
        <v>4</v>
      </c>
      <c r="AD21" s="87">
        <f t="shared" si="0"/>
        <v>5</v>
      </c>
      <c r="AE21" s="22">
        <v>1</v>
      </c>
      <c r="AF21" s="22">
        <v>1.5</v>
      </c>
      <c r="AG21" s="22">
        <v>0.5</v>
      </c>
      <c r="AH21" s="22">
        <v>1</v>
      </c>
      <c r="AI21" s="22">
        <v>1</v>
      </c>
      <c r="AJ21" s="22">
        <v>1</v>
      </c>
      <c r="AK21" s="22">
        <v>0</v>
      </c>
      <c r="AL21" s="94">
        <v>3</v>
      </c>
      <c r="AM21" s="38">
        <f>SUM(AE21:AL21)</f>
        <v>9</v>
      </c>
    </row>
    <row r="22" spans="1:39" ht="17" customHeight="1" x14ac:dyDescent="0.2">
      <c r="A22">
        <v>19</v>
      </c>
      <c r="B22" s="11" t="s">
        <v>277</v>
      </c>
      <c r="C22" s="11" t="s">
        <v>278</v>
      </c>
      <c r="D22" s="11" t="s">
        <v>279</v>
      </c>
      <c r="E22" s="21">
        <v>1</v>
      </c>
      <c r="F22" s="21">
        <v>2</v>
      </c>
      <c r="G22" s="21">
        <v>2</v>
      </c>
      <c r="H22" s="21">
        <v>2</v>
      </c>
      <c r="I22" s="21">
        <v>2</v>
      </c>
      <c r="J22" s="21">
        <v>2</v>
      </c>
      <c r="K22" s="21">
        <v>1</v>
      </c>
      <c r="L22" s="21">
        <v>1</v>
      </c>
      <c r="M22" s="21">
        <v>0.5</v>
      </c>
      <c r="N22" s="21">
        <v>1</v>
      </c>
      <c r="O22" s="21">
        <v>1</v>
      </c>
      <c r="P22" s="21">
        <v>2</v>
      </c>
      <c r="Q22" s="21">
        <v>2</v>
      </c>
      <c r="R22" s="68">
        <f t="shared" si="1"/>
        <v>19.5</v>
      </c>
      <c r="S22" s="21"/>
      <c r="T22" s="21"/>
      <c r="U22" s="21"/>
      <c r="V22" s="21"/>
      <c r="W22" s="21"/>
      <c r="X22" s="21"/>
      <c r="Y22" s="21">
        <v>4</v>
      </c>
      <c r="Z22" s="22"/>
      <c r="AA22" s="37"/>
      <c r="AB22" s="22">
        <v>1</v>
      </c>
      <c r="AC22" s="22">
        <v>5</v>
      </c>
      <c r="AD22" s="87">
        <f t="shared" si="0"/>
        <v>10</v>
      </c>
      <c r="AE22" s="22">
        <v>0.5</v>
      </c>
      <c r="AF22" s="22">
        <v>2</v>
      </c>
      <c r="AG22" s="22">
        <v>2</v>
      </c>
      <c r="AH22" s="22">
        <v>1</v>
      </c>
      <c r="AI22" s="22">
        <v>1</v>
      </c>
      <c r="AJ22" s="22">
        <v>1</v>
      </c>
      <c r="AK22" s="22">
        <v>5.5</v>
      </c>
      <c r="AL22" s="94">
        <v>3</v>
      </c>
      <c r="AM22" s="38">
        <f>SUM(AE22:AL22)</f>
        <v>16</v>
      </c>
    </row>
    <row r="23" spans="1:39" ht="17" customHeight="1" x14ac:dyDescent="0.2">
      <c r="A23">
        <v>20</v>
      </c>
      <c r="B23" s="11" t="s">
        <v>280</v>
      </c>
      <c r="C23" s="11" t="s">
        <v>281</v>
      </c>
      <c r="D23" s="11" t="s">
        <v>282</v>
      </c>
      <c r="E23" s="53">
        <v>1</v>
      </c>
      <c r="F23" s="21">
        <v>2</v>
      </c>
      <c r="G23" s="21"/>
      <c r="H23" s="21">
        <v>0</v>
      </c>
      <c r="I23" s="21">
        <v>2</v>
      </c>
      <c r="J23" s="21">
        <v>2</v>
      </c>
      <c r="K23" s="21">
        <v>1</v>
      </c>
      <c r="L23" s="21">
        <v>1</v>
      </c>
      <c r="M23" s="21">
        <v>1</v>
      </c>
      <c r="N23" s="21">
        <v>1</v>
      </c>
      <c r="O23" s="21">
        <v>1</v>
      </c>
      <c r="P23" s="21">
        <v>2</v>
      </c>
      <c r="Q23" s="21">
        <v>1</v>
      </c>
      <c r="R23" s="68">
        <f t="shared" si="1"/>
        <v>15</v>
      </c>
      <c r="S23" s="21"/>
      <c r="T23" s="21"/>
      <c r="U23" s="21">
        <v>0.5</v>
      </c>
      <c r="V23" s="21">
        <v>1.5</v>
      </c>
      <c r="W23" s="21">
        <v>1.5</v>
      </c>
      <c r="X23" s="21">
        <v>1</v>
      </c>
      <c r="Y23" s="21">
        <v>4</v>
      </c>
      <c r="Z23" s="22">
        <v>1</v>
      </c>
      <c r="AA23" s="37">
        <v>1</v>
      </c>
      <c r="AB23" s="22">
        <v>1</v>
      </c>
      <c r="AC23" s="22">
        <v>4</v>
      </c>
      <c r="AD23" s="87">
        <f t="shared" si="0"/>
        <v>15.5</v>
      </c>
      <c r="AE23" s="22">
        <v>1.5</v>
      </c>
      <c r="AF23" s="22">
        <v>1.5</v>
      </c>
      <c r="AG23" s="22">
        <v>2</v>
      </c>
      <c r="AH23" s="22">
        <v>2</v>
      </c>
      <c r="AI23" s="22">
        <v>1</v>
      </c>
      <c r="AJ23" s="22">
        <v>2</v>
      </c>
      <c r="AK23" s="22">
        <v>6</v>
      </c>
      <c r="AL23" s="94">
        <v>1.5</v>
      </c>
      <c r="AM23" s="38">
        <f>SUM(AE23:AL23)</f>
        <v>17.5</v>
      </c>
    </row>
    <row r="24" spans="1:39" ht="17" customHeight="1" x14ac:dyDescent="0.2">
      <c r="A24">
        <v>21</v>
      </c>
      <c r="B24" s="11" t="s">
        <v>283</v>
      </c>
      <c r="C24" s="11" t="s">
        <v>284</v>
      </c>
      <c r="D24" s="11" t="s">
        <v>285</v>
      </c>
      <c r="E24" s="21">
        <v>0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68" t="s">
        <v>644</v>
      </c>
      <c r="S24" s="21"/>
      <c r="T24" s="21"/>
      <c r="U24" s="21"/>
      <c r="V24" s="21"/>
      <c r="W24" s="21"/>
      <c r="X24" s="21"/>
      <c r="Y24" s="21"/>
      <c r="Z24" s="22"/>
      <c r="AA24" s="37"/>
      <c r="AB24" s="22"/>
      <c r="AC24" s="22"/>
      <c r="AD24" s="87">
        <f t="shared" si="0"/>
        <v>0</v>
      </c>
      <c r="AE24" s="22"/>
      <c r="AF24" s="22"/>
      <c r="AG24" s="22"/>
      <c r="AH24" s="22"/>
      <c r="AI24" s="22"/>
      <c r="AJ24" s="22"/>
      <c r="AK24" s="22"/>
      <c r="AL24" s="16"/>
      <c r="AM24" s="38">
        <f>SUM(AE24:AL24)</f>
        <v>0</v>
      </c>
    </row>
    <row r="25" spans="1:39" ht="17" customHeight="1" x14ac:dyDescent="0.2">
      <c r="A25">
        <v>22</v>
      </c>
      <c r="B25" s="11" t="s">
        <v>286</v>
      </c>
      <c r="C25" s="11" t="s">
        <v>287</v>
      </c>
      <c r="D25" s="11" t="s">
        <v>288</v>
      </c>
      <c r="E25" s="21">
        <v>0</v>
      </c>
      <c r="F25" s="21">
        <v>0</v>
      </c>
      <c r="G25" s="21"/>
      <c r="H25" s="21">
        <v>2</v>
      </c>
      <c r="I25" s="21">
        <v>2</v>
      </c>
      <c r="J25" s="21">
        <v>0</v>
      </c>
      <c r="K25" s="21">
        <v>0</v>
      </c>
      <c r="L25" s="21">
        <v>1</v>
      </c>
      <c r="M25" s="21">
        <v>0</v>
      </c>
      <c r="N25" s="21">
        <v>0</v>
      </c>
      <c r="O25" s="21">
        <v>1</v>
      </c>
      <c r="P25" s="21">
        <v>0</v>
      </c>
      <c r="Q25" s="21">
        <v>1</v>
      </c>
      <c r="R25" s="68">
        <f t="shared" si="1"/>
        <v>7</v>
      </c>
      <c r="S25" s="21"/>
      <c r="T25" s="21"/>
      <c r="U25" s="21"/>
      <c r="V25" s="21"/>
      <c r="W25" s="21"/>
      <c r="X25" s="21"/>
      <c r="Y25" s="21"/>
      <c r="Z25" s="22"/>
      <c r="AA25" s="37"/>
      <c r="AB25" s="22">
        <v>1</v>
      </c>
      <c r="AC25" s="22">
        <v>2</v>
      </c>
      <c r="AD25" s="87">
        <f t="shared" si="0"/>
        <v>3</v>
      </c>
      <c r="AE25" s="22">
        <v>0.5</v>
      </c>
      <c r="AF25" s="22">
        <v>0.5</v>
      </c>
      <c r="AG25" s="22">
        <v>0.5</v>
      </c>
      <c r="AH25" s="22">
        <v>0.5</v>
      </c>
      <c r="AI25" s="22"/>
      <c r="AJ25" s="22"/>
      <c r="AK25" s="22">
        <v>0</v>
      </c>
      <c r="AL25" s="94">
        <v>3</v>
      </c>
      <c r="AM25" s="38">
        <f>SUM(AE25:AL25)</f>
        <v>5</v>
      </c>
    </row>
    <row r="26" spans="1:39" ht="17" customHeight="1" x14ac:dyDescent="0.2">
      <c r="A26">
        <v>23</v>
      </c>
      <c r="B26" s="11" t="s">
        <v>289</v>
      </c>
      <c r="C26" s="11" t="s">
        <v>290</v>
      </c>
      <c r="D26" s="11" t="s">
        <v>291</v>
      </c>
      <c r="E26" s="21">
        <v>1</v>
      </c>
      <c r="F26" s="21">
        <v>2</v>
      </c>
      <c r="G26" s="21">
        <v>2</v>
      </c>
      <c r="H26" s="21">
        <v>2</v>
      </c>
      <c r="I26" s="21">
        <v>2</v>
      </c>
      <c r="J26" s="21">
        <v>2</v>
      </c>
      <c r="K26" s="21">
        <v>1</v>
      </c>
      <c r="L26" s="21">
        <v>1</v>
      </c>
      <c r="M26" s="21">
        <v>1</v>
      </c>
      <c r="N26" s="21">
        <v>1</v>
      </c>
      <c r="O26" s="21">
        <v>1</v>
      </c>
      <c r="P26" s="21">
        <v>2</v>
      </c>
      <c r="Q26" s="21">
        <v>2</v>
      </c>
      <c r="R26" s="68">
        <f t="shared" si="1"/>
        <v>20</v>
      </c>
      <c r="S26" s="21"/>
      <c r="T26" s="21"/>
      <c r="U26" s="21">
        <v>1</v>
      </c>
      <c r="V26" s="21">
        <v>2</v>
      </c>
      <c r="W26" s="21">
        <v>2</v>
      </c>
      <c r="X26" s="21">
        <v>1</v>
      </c>
      <c r="Y26" s="21">
        <v>3</v>
      </c>
      <c r="Z26" s="22"/>
      <c r="AA26" s="37">
        <v>1</v>
      </c>
      <c r="AB26" s="22">
        <v>0.5</v>
      </c>
      <c r="AC26" s="22">
        <v>5</v>
      </c>
      <c r="AD26" s="87">
        <f t="shared" si="0"/>
        <v>15.5</v>
      </c>
      <c r="AE26" s="22">
        <v>1.5</v>
      </c>
      <c r="AF26" s="22">
        <v>2</v>
      </c>
      <c r="AG26" s="22">
        <v>2</v>
      </c>
      <c r="AH26" s="22">
        <v>1.5</v>
      </c>
      <c r="AI26" s="22">
        <v>1</v>
      </c>
      <c r="AJ26" s="22">
        <v>2</v>
      </c>
      <c r="AK26" s="22">
        <v>3</v>
      </c>
      <c r="AL26" s="94">
        <v>3</v>
      </c>
      <c r="AM26" s="38">
        <f>SUM(AE26:AL26)</f>
        <v>16</v>
      </c>
    </row>
    <row r="27" spans="1:39" ht="17" customHeight="1" x14ac:dyDescent="0.2">
      <c r="A27">
        <v>24</v>
      </c>
      <c r="B27" s="11" t="s">
        <v>292</v>
      </c>
      <c r="C27" s="11" t="s">
        <v>293</v>
      </c>
      <c r="D27" s="11" t="s">
        <v>294</v>
      </c>
      <c r="E27" s="21">
        <v>0</v>
      </c>
      <c r="F27" s="21">
        <v>0</v>
      </c>
      <c r="G27" s="21"/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68">
        <f t="shared" si="1"/>
        <v>0</v>
      </c>
      <c r="S27" s="21"/>
      <c r="T27" s="21"/>
      <c r="U27" s="21"/>
      <c r="V27" s="21"/>
      <c r="W27" s="21"/>
      <c r="X27" s="21"/>
      <c r="Y27" s="21"/>
      <c r="Z27" s="22"/>
      <c r="AA27" s="37"/>
      <c r="AB27" s="22">
        <v>0</v>
      </c>
      <c r="AC27" s="22"/>
      <c r="AD27" s="87">
        <f t="shared" si="0"/>
        <v>0</v>
      </c>
      <c r="AE27" s="22"/>
      <c r="AF27" s="22"/>
      <c r="AG27" s="22"/>
      <c r="AH27" s="22"/>
      <c r="AI27" s="22"/>
      <c r="AJ27" s="22"/>
      <c r="AK27" s="22"/>
      <c r="AL27" s="94">
        <v>0</v>
      </c>
      <c r="AM27" s="38">
        <f>SUM(AE27:AL27)</f>
        <v>0</v>
      </c>
    </row>
    <row r="28" spans="1:39" ht="17" customHeight="1" x14ac:dyDescent="0.2">
      <c r="A28">
        <v>25</v>
      </c>
      <c r="B28" s="11" t="s">
        <v>295</v>
      </c>
      <c r="C28" s="11" t="s">
        <v>296</v>
      </c>
      <c r="D28" s="11" t="s">
        <v>297</v>
      </c>
      <c r="E28" s="21">
        <v>1</v>
      </c>
      <c r="F28" s="21">
        <v>2</v>
      </c>
      <c r="G28" s="21">
        <v>2</v>
      </c>
      <c r="H28" s="21">
        <v>2</v>
      </c>
      <c r="I28" s="21">
        <v>2</v>
      </c>
      <c r="J28" s="21">
        <v>2</v>
      </c>
      <c r="K28" s="21">
        <v>1</v>
      </c>
      <c r="L28" s="21">
        <v>1</v>
      </c>
      <c r="M28" s="21">
        <v>0</v>
      </c>
      <c r="N28" s="21">
        <v>1</v>
      </c>
      <c r="O28" s="21">
        <v>0</v>
      </c>
      <c r="P28" s="21">
        <v>2</v>
      </c>
      <c r="Q28" s="21">
        <v>1</v>
      </c>
      <c r="R28" s="68">
        <f t="shared" si="1"/>
        <v>17</v>
      </c>
      <c r="S28" s="21"/>
      <c r="T28" s="21"/>
      <c r="U28" s="21"/>
      <c r="V28" s="21"/>
      <c r="W28" s="21"/>
      <c r="X28" s="21"/>
      <c r="Y28" s="21"/>
      <c r="Z28" s="22"/>
      <c r="AA28" s="37"/>
      <c r="AB28" s="22">
        <v>0</v>
      </c>
      <c r="AC28" s="22"/>
      <c r="AD28" s="87">
        <f t="shared" si="0"/>
        <v>0</v>
      </c>
      <c r="AE28" s="22"/>
      <c r="AF28" s="22"/>
      <c r="AG28" s="22"/>
      <c r="AH28" s="22"/>
      <c r="AI28" s="22">
        <v>1</v>
      </c>
      <c r="AJ28" s="22">
        <v>1.5</v>
      </c>
      <c r="AK28" s="22">
        <v>0</v>
      </c>
      <c r="AL28" s="94">
        <v>2</v>
      </c>
      <c r="AM28" s="38">
        <f>SUM(AE28:AL28)</f>
        <v>4.5</v>
      </c>
    </row>
    <row r="29" spans="1:39" ht="17" customHeight="1" x14ac:dyDescent="0.2">
      <c r="A29">
        <v>26</v>
      </c>
      <c r="B29" s="11" t="s">
        <v>298</v>
      </c>
      <c r="C29" s="11" t="s">
        <v>299</v>
      </c>
      <c r="D29" s="11" t="s">
        <v>300</v>
      </c>
      <c r="E29" s="21">
        <v>1</v>
      </c>
      <c r="F29" s="21">
        <v>2</v>
      </c>
      <c r="G29" s="21">
        <v>2</v>
      </c>
      <c r="H29" s="21">
        <v>2</v>
      </c>
      <c r="I29" s="21">
        <v>2</v>
      </c>
      <c r="J29" s="21">
        <v>2</v>
      </c>
      <c r="K29" s="21">
        <v>1</v>
      </c>
      <c r="L29" s="21">
        <v>1</v>
      </c>
      <c r="M29" s="21">
        <v>1</v>
      </c>
      <c r="N29" s="21">
        <v>1</v>
      </c>
      <c r="O29" s="21">
        <v>1</v>
      </c>
      <c r="P29" s="21">
        <v>2</v>
      </c>
      <c r="Q29" s="21">
        <v>2</v>
      </c>
      <c r="R29" s="68">
        <f t="shared" si="1"/>
        <v>20</v>
      </c>
      <c r="S29" s="21"/>
      <c r="T29" s="21"/>
      <c r="U29" s="21">
        <v>1</v>
      </c>
      <c r="V29" s="21">
        <v>2</v>
      </c>
      <c r="W29" s="21">
        <v>2</v>
      </c>
      <c r="X29" s="21">
        <v>1</v>
      </c>
      <c r="Y29" s="21">
        <v>7</v>
      </c>
      <c r="Z29" s="22">
        <v>2</v>
      </c>
      <c r="AA29" s="37">
        <v>2</v>
      </c>
      <c r="AB29" s="22">
        <v>1</v>
      </c>
      <c r="AC29" s="22">
        <v>2</v>
      </c>
      <c r="AD29" s="87">
        <f t="shared" si="0"/>
        <v>20</v>
      </c>
      <c r="AE29" s="22">
        <v>2</v>
      </c>
      <c r="AF29" s="22">
        <v>2</v>
      </c>
      <c r="AG29" s="22">
        <v>2</v>
      </c>
      <c r="AH29" s="22">
        <v>1</v>
      </c>
      <c r="AI29" s="22">
        <v>1</v>
      </c>
      <c r="AJ29" s="22">
        <v>1</v>
      </c>
      <c r="AK29" s="22">
        <v>4</v>
      </c>
      <c r="AL29" s="94">
        <v>3</v>
      </c>
      <c r="AM29" s="38">
        <f>SUM(AE29:AL29)</f>
        <v>16</v>
      </c>
    </row>
    <row r="30" spans="1:39" ht="17" customHeight="1" x14ac:dyDescent="0.2">
      <c r="A30">
        <v>27</v>
      </c>
      <c r="B30" s="11" t="s">
        <v>301</v>
      </c>
      <c r="C30" s="11" t="s">
        <v>302</v>
      </c>
      <c r="D30" s="11" t="s">
        <v>303</v>
      </c>
      <c r="E30" s="21">
        <v>1</v>
      </c>
      <c r="F30" s="21">
        <v>2</v>
      </c>
      <c r="G30" s="21">
        <v>2</v>
      </c>
      <c r="H30" s="21">
        <v>1.5</v>
      </c>
      <c r="I30" s="21">
        <v>2</v>
      </c>
      <c r="J30" s="21">
        <v>2</v>
      </c>
      <c r="K30" s="21">
        <v>1</v>
      </c>
      <c r="L30" s="21">
        <v>1</v>
      </c>
      <c r="M30" s="21">
        <v>1</v>
      </c>
      <c r="N30" s="21">
        <v>0</v>
      </c>
      <c r="O30" s="21">
        <v>1</v>
      </c>
      <c r="P30" s="21">
        <v>2</v>
      </c>
      <c r="Q30" s="21">
        <v>1</v>
      </c>
      <c r="R30" s="68">
        <f t="shared" si="1"/>
        <v>17.5</v>
      </c>
      <c r="S30" s="21"/>
      <c r="T30" s="21"/>
      <c r="U30" s="21">
        <v>0.5</v>
      </c>
      <c r="V30" s="21"/>
      <c r="W30" s="21">
        <v>0.5</v>
      </c>
      <c r="X30" s="21"/>
      <c r="Y30" s="21">
        <v>4</v>
      </c>
      <c r="Z30" s="22"/>
      <c r="AA30" s="37">
        <v>1</v>
      </c>
      <c r="AB30" s="22">
        <v>1</v>
      </c>
      <c r="AC30" s="22">
        <v>3.5</v>
      </c>
      <c r="AD30" s="87">
        <f t="shared" si="0"/>
        <v>10.5</v>
      </c>
      <c r="AE30" s="22">
        <v>2</v>
      </c>
      <c r="AF30" s="22">
        <v>0.5</v>
      </c>
      <c r="AG30" s="22">
        <v>0.5</v>
      </c>
      <c r="AH30" s="22">
        <v>1</v>
      </c>
      <c r="AI30" s="22">
        <v>1</v>
      </c>
      <c r="AJ30" s="22">
        <v>2</v>
      </c>
      <c r="AK30" s="22">
        <v>0</v>
      </c>
      <c r="AL30" s="94">
        <v>2</v>
      </c>
      <c r="AM30" s="38">
        <f>SUM(AE30:AL30)</f>
        <v>9</v>
      </c>
    </row>
    <row r="31" spans="1:39" ht="17" customHeight="1" x14ac:dyDescent="0.2">
      <c r="A31">
        <v>28</v>
      </c>
      <c r="B31" s="11" t="s">
        <v>304</v>
      </c>
      <c r="C31" s="11" t="s">
        <v>305</v>
      </c>
      <c r="D31" s="11" t="s">
        <v>306</v>
      </c>
      <c r="E31" s="53">
        <v>1</v>
      </c>
      <c r="F31" s="21">
        <v>2</v>
      </c>
      <c r="G31" s="21">
        <v>1.5</v>
      </c>
      <c r="H31" s="21">
        <v>2</v>
      </c>
      <c r="I31" s="21">
        <v>2</v>
      </c>
      <c r="J31" s="21">
        <v>2</v>
      </c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>
        <v>2</v>
      </c>
      <c r="Q31" s="21">
        <v>2</v>
      </c>
      <c r="R31" s="68">
        <f t="shared" si="1"/>
        <v>19.5</v>
      </c>
      <c r="S31" s="21"/>
      <c r="T31" s="21"/>
      <c r="U31" s="21">
        <v>1</v>
      </c>
      <c r="V31" s="21">
        <v>2</v>
      </c>
      <c r="W31" s="21">
        <v>2</v>
      </c>
      <c r="X31" s="21">
        <v>1</v>
      </c>
      <c r="Y31" s="21">
        <v>7</v>
      </c>
      <c r="Z31" s="22">
        <v>2</v>
      </c>
      <c r="AA31" s="37">
        <v>2</v>
      </c>
      <c r="AB31" s="22">
        <v>1</v>
      </c>
      <c r="AC31" s="22">
        <v>5</v>
      </c>
      <c r="AD31" s="87">
        <f t="shared" si="0"/>
        <v>23</v>
      </c>
      <c r="AE31" s="22">
        <v>2</v>
      </c>
      <c r="AF31" s="22">
        <v>2</v>
      </c>
      <c r="AG31" s="22">
        <v>2</v>
      </c>
      <c r="AH31" s="22">
        <v>1</v>
      </c>
      <c r="AI31" s="22">
        <v>1</v>
      </c>
      <c r="AJ31" s="22">
        <v>2</v>
      </c>
      <c r="AK31" s="22">
        <v>6</v>
      </c>
      <c r="AL31" s="94">
        <v>3</v>
      </c>
      <c r="AM31" s="38">
        <f>SUM(AE31:AL31)</f>
        <v>19</v>
      </c>
    </row>
    <row r="32" spans="1:39" ht="17" customHeight="1" x14ac:dyDescent="0.2">
      <c r="A32">
        <v>29</v>
      </c>
      <c r="B32" s="16"/>
      <c r="C32" s="48" t="s">
        <v>643</v>
      </c>
      <c r="D32" s="16"/>
      <c r="E32" s="22"/>
      <c r="F32" s="22">
        <v>1</v>
      </c>
      <c r="G32" s="22"/>
      <c r="H32" s="22">
        <v>0</v>
      </c>
      <c r="I32" s="22">
        <v>2</v>
      </c>
      <c r="J32" s="22">
        <v>2</v>
      </c>
      <c r="K32" s="22">
        <v>1</v>
      </c>
      <c r="L32" s="22">
        <v>1</v>
      </c>
      <c r="M32" s="22">
        <v>1</v>
      </c>
      <c r="N32" s="22">
        <v>1</v>
      </c>
      <c r="O32" s="22">
        <v>1</v>
      </c>
      <c r="P32" s="22">
        <v>0</v>
      </c>
      <c r="Q32" s="22">
        <v>1</v>
      </c>
      <c r="R32" s="68">
        <f t="shared" si="1"/>
        <v>11</v>
      </c>
      <c r="S32" s="21"/>
      <c r="T32" s="21"/>
      <c r="U32" s="21">
        <v>1</v>
      </c>
      <c r="V32" s="21">
        <v>2</v>
      </c>
      <c r="W32" s="21">
        <v>2</v>
      </c>
      <c r="X32" s="21">
        <v>1</v>
      </c>
      <c r="Y32" s="21">
        <v>2</v>
      </c>
      <c r="Z32" s="22">
        <v>1</v>
      </c>
      <c r="AA32" s="37">
        <v>1</v>
      </c>
      <c r="AB32" s="22">
        <v>0.5</v>
      </c>
      <c r="AC32" s="22">
        <v>2.5</v>
      </c>
      <c r="AD32" s="87">
        <f t="shared" si="0"/>
        <v>13</v>
      </c>
      <c r="AE32" s="22">
        <v>1.5</v>
      </c>
      <c r="AF32" s="22">
        <v>2</v>
      </c>
      <c r="AG32" s="22">
        <v>2</v>
      </c>
      <c r="AH32" s="22">
        <v>1</v>
      </c>
      <c r="AI32" s="22">
        <v>1</v>
      </c>
      <c r="AJ32" s="22">
        <v>2</v>
      </c>
      <c r="AK32" s="22">
        <v>3.5</v>
      </c>
      <c r="AL32" s="94">
        <v>3</v>
      </c>
      <c r="AM32" s="38">
        <f>SUM(AE32:AL32)</f>
        <v>16</v>
      </c>
    </row>
    <row r="33" spans="1:39" ht="17" customHeight="1" x14ac:dyDescent="0.2">
      <c r="A33">
        <v>30</v>
      </c>
      <c r="B33" s="11" t="s">
        <v>226</v>
      </c>
      <c r="C33" s="11" t="s">
        <v>227</v>
      </c>
      <c r="D33" s="11" t="s">
        <v>228</v>
      </c>
      <c r="E33" s="21">
        <v>0</v>
      </c>
      <c r="F33" s="21">
        <v>2</v>
      </c>
      <c r="G33" s="21">
        <v>2</v>
      </c>
      <c r="H33" s="21">
        <v>2</v>
      </c>
      <c r="I33" s="21">
        <v>0</v>
      </c>
      <c r="J33" s="21">
        <v>2</v>
      </c>
      <c r="K33" s="21">
        <v>1</v>
      </c>
      <c r="L33" s="21">
        <v>1</v>
      </c>
      <c r="M33" s="21">
        <v>1</v>
      </c>
      <c r="N33" s="21">
        <v>1</v>
      </c>
      <c r="O33" s="21">
        <v>0</v>
      </c>
      <c r="P33" s="21">
        <v>0</v>
      </c>
      <c r="Q33" s="21">
        <v>1</v>
      </c>
      <c r="R33" s="68">
        <f t="shared" si="1"/>
        <v>13</v>
      </c>
      <c r="S33" s="21"/>
      <c r="T33" s="21"/>
      <c r="U33" s="21">
        <v>1</v>
      </c>
      <c r="V33" s="21">
        <v>2</v>
      </c>
      <c r="W33" s="21">
        <v>2</v>
      </c>
      <c r="X33" s="21">
        <v>1</v>
      </c>
      <c r="Y33" s="21">
        <v>5</v>
      </c>
      <c r="Z33" s="22"/>
      <c r="AA33" s="37"/>
      <c r="AB33" s="22">
        <v>1</v>
      </c>
      <c r="AC33" s="22">
        <v>4</v>
      </c>
      <c r="AD33" s="87">
        <f t="shared" si="0"/>
        <v>16</v>
      </c>
      <c r="AE33" s="22">
        <v>0.5</v>
      </c>
      <c r="AF33" s="22">
        <v>0.5</v>
      </c>
      <c r="AG33" s="22">
        <v>0.5</v>
      </c>
      <c r="AH33" s="22">
        <v>1</v>
      </c>
      <c r="AI33" s="22">
        <v>1</v>
      </c>
      <c r="AJ33" s="22">
        <v>1</v>
      </c>
      <c r="AK33" s="22">
        <v>2</v>
      </c>
      <c r="AL33" s="94">
        <v>3</v>
      </c>
      <c r="AM33" s="38">
        <f>SUM(AE33:AL33)</f>
        <v>9.5</v>
      </c>
    </row>
    <row r="34" spans="1:39" ht="17" customHeight="1" x14ac:dyDescent="0.2">
      <c r="A34">
        <v>31</v>
      </c>
      <c r="B34" s="11" t="s">
        <v>307</v>
      </c>
      <c r="C34" s="11" t="s">
        <v>308</v>
      </c>
      <c r="D34" s="11" t="s">
        <v>309</v>
      </c>
      <c r="E34" s="21">
        <v>1</v>
      </c>
      <c r="F34" s="21">
        <v>2</v>
      </c>
      <c r="G34" s="21">
        <v>2</v>
      </c>
      <c r="H34" s="21">
        <v>2</v>
      </c>
      <c r="I34" s="21">
        <v>2</v>
      </c>
      <c r="J34" s="21">
        <v>2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2</v>
      </c>
      <c r="Q34" s="21">
        <v>2</v>
      </c>
      <c r="R34" s="68">
        <f t="shared" si="1"/>
        <v>20</v>
      </c>
      <c r="S34" s="21"/>
      <c r="T34" s="21"/>
      <c r="U34" s="21">
        <v>1</v>
      </c>
      <c r="V34" s="21">
        <v>2</v>
      </c>
      <c r="W34" s="21">
        <v>2</v>
      </c>
      <c r="X34" s="21">
        <v>1</v>
      </c>
      <c r="Y34" s="21">
        <v>7</v>
      </c>
      <c r="Z34" s="22">
        <v>2</v>
      </c>
      <c r="AA34" s="37">
        <v>2</v>
      </c>
      <c r="AB34" s="22">
        <v>1</v>
      </c>
      <c r="AC34" s="22">
        <v>5</v>
      </c>
      <c r="AD34" s="87">
        <f t="shared" si="0"/>
        <v>23</v>
      </c>
      <c r="AE34" s="22">
        <v>2</v>
      </c>
      <c r="AF34" s="22">
        <v>2</v>
      </c>
      <c r="AG34" s="22">
        <v>2</v>
      </c>
      <c r="AH34" s="22">
        <v>1</v>
      </c>
      <c r="AI34" s="22">
        <v>1</v>
      </c>
      <c r="AJ34" s="22">
        <v>1</v>
      </c>
      <c r="AK34" s="22">
        <v>5.5</v>
      </c>
      <c r="AL34" s="94">
        <v>3</v>
      </c>
      <c r="AM34" s="38">
        <f>SUM(AE34:AL34)</f>
        <v>17.5</v>
      </c>
    </row>
    <row r="35" spans="1:39" ht="17" customHeight="1" x14ac:dyDescent="0.2">
      <c r="A35">
        <v>32</v>
      </c>
      <c r="B35" s="11" t="s">
        <v>310</v>
      </c>
      <c r="C35" s="11" t="s">
        <v>311</v>
      </c>
      <c r="D35" s="11" t="s">
        <v>312</v>
      </c>
      <c r="E35" s="21">
        <v>0</v>
      </c>
      <c r="F35" s="21">
        <v>2</v>
      </c>
      <c r="G35" s="21"/>
      <c r="H35" s="21">
        <v>0</v>
      </c>
      <c r="I35" s="21">
        <v>0</v>
      </c>
      <c r="J35" s="21">
        <v>2</v>
      </c>
      <c r="K35" s="21">
        <v>1</v>
      </c>
      <c r="L35" s="21">
        <v>1</v>
      </c>
      <c r="M35" s="21">
        <v>1</v>
      </c>
      <c r="N35" s="21">
        <v>1</v>
      </c>
      <c r="O35" s="21">
        <v>1</v>
      </c>
      <c r="P35" s="21">
        <v>0</v>
      </c>
      <c r="Q35" s="21">
        <v>1</v>
      </c>
      <c r="R35" s="68">
        <f t="shared" si="1"/>
        <v>10</v>
      </c>
      <c r="S35" s="21"/>
      <c r="T35" s="21"/>
      <c r="U35" s="21"/>
      <c r="V35" s="21"/>
      <c r="W35" s="21"/>
      <c r="X35" s="21"/>
      <c r="Y35" s="21"/>
      <c r="Z35" s="22"/>
      <c r="AA35" s="37"/>
      <c r="AB35" s="22">
        <v>0</v>
      </c>
      <c r="AC35" s="22"/>
      <c r="AD35" s="87">
        <f t="shared" si="0"/>
        <v>0</v>
      </c>
      <c r="AE35" s="22"/>
      <c r="AF35" s="22"/>
      <c r="AG35" s="22"/>
      <c r="AH35" s="22"/>
      <c r="AI35" s="22"/>
      <c r="AJ35" s="22"/>
      <c r="AK35" s="22"/>
      <c r="AL35" s="94">
        <v>1.5</v>
      </c>
      <c r="AM35" s="38">
        <f>SUM(AE35:AL35)</f>
        <v>1.5</v>
      </c>
    </row>
    <row r="36" spans="1:39" ht="17" customHeight="1" x14ac:dyDescent="0.2">
      <c r="A36">
        <v>33</v>
      </c>
      <c r="B36" s="11" t="s">
        <v>313</v>
      </c>
      <c r="C36" s="11" t="s">
        <v>314</v>
      </c>
      <c r="D36" s="11" t="s">
        <v>315</v>
      </c>
      <c r="E36" s="21">
        <v>1</v>
      </c>
      <c r="F36" s="21">
        <v>2</v>
      </c>
      <c r="G36" s="21"/>
      <c r="H36" s="21">
        <v>1.5</v>
      </c>
      <c r="I36" s="21">
        <v>2</v>
      </c>
      <c r="J36" s="21">
        <v>2</v>
      </c>
      <c r="K36" s="21">
        <v>1</v>
      </c>
      <c r="L36" s="21">
        <v>1</v>
      </c>
      <c r="M36" s="21">
        <v>1</v>
      </c>
      <c r="N36" s="21">
        <v>1</v>
      </c>
      <c r="O36" s="21">
        <v>1</v>
      </c>
      <c r="P36" s="21">
        <v>2</v>
      </c>
      <c r="Q36" s="21">
        <v>2</v>
      </c>
      <c r="R36" s="68">
        <f t="shared" si="1"/>
        <v>17.5</v>
      </c>
      <c r="S36" s="21"/>
      <c r="T36" s="21"/>
      <c r="U36" s="21">
        <v>1</v>
      </c>
      <c r="V36" s="21">
        <v>2</v>
      </c>
      <c r="W36" s="21">
        <v>2</v>
      </c>
      <c r="X36" s="21">
        <v>1</v>
      </c>
      <c r="Y36" s="21">
        <v>7</v>
      </c>
      <c r="Z36" s="22"/>
      <c r="AA36" s="37"/>
      <c r="AB36" s="22">
        <v>1</v>
      </c>
      <c r="AC36" s="22">
        <v>5</v>
      </c>
      <c r="AD36" s="87">
        <f t="shared" si="0"/>
        <v>19</v>
      </c>
      <c r="AE36" s="22">
        <v>2</v>
      </c>
      <c r="AF36" s="22">
        <v>2</v>
      </c>
      <c r="AG36" s="22">
        <v>2</v>
      </c>
      <c r="AH36" s="22">
        <v>1</v>
      </c>
      <c r="AI36" s="22">
        <v>1</v>
      </c>
      <c r="AJ36" s="22">
        <v>1.5</v>
      </c>
      <c r="AK36" s="22">
        <v>5.5</v>
      </c>
      <c r="AL36" s="94">
        <v>3</v>
      </c>
      <c r="AM36" s="38">
        <f>SUM(AE36:AL36)</f>
        <v>18</v>
      </c>
    </row>
    <row r="37" spans="1:39" ht="17" customHeight="1" x14ac:dyDescent="0.2">
      <c r="A37">
        <v>34</v>
      </c>
      <c r="B37" s="11" t="s">
        <v>316</v>
      </c>
      <c r="C37" s="11" t="s">
        <v>317</v>
      </c>
      <c r="D37" s="11" t="s">
        <v>318</v>
      </c>
      <c r="E37" s="21">
        <v>1</v>
      </c>
      <c r="F37" s="21">
        <v>2</v>
      </c>
      <c r="G37" s="21"/>
      <c r="H37" s="21">
        <v>1</v>
      </c>
      <c r="I37" s="21">
        <v>2</v>
      </c>
      <c r="J37" s="21">
        <v>2</v>
      </c>
      <c r="K37" s="21">
        <v>1</v>
      </c>
      <c r="L37" s="21">
        <v>0</v>
      </c>
      <c r="M37" s="21">
        <v>0</v>
      </c>
      <c r="N37" s="21">
        <v>1</v>
      </c>
      <c r="O37" s="21">
        <v>1</v>
      </c>
      <c r="P37" s="21">
        <v>2</v>
      </c>
      <c r="Q37" s="21">
        <v>2</v>
      </c>
      <c r="R37" s="68">
        <f t="shared" si="1"/>
        <v>15</v>
      </c>
      <c r="S37" s="21"/>
      <c r="T37" s="21"/>
      <c r="U37" s="21"/>
      <c r="V37" s="21"/>
      <c r="W37" s="21"/>
      <c r="X37" s="21"/>
      <c r="Y37" s="21"/>
      <c r="Z37" s="22"/>
      <c r="AA37" s="37"/>
      <c r="AB37" s="22">
        <v>1</v>
      </c>
      <c r="AC37" s="22">
        <v>2</v>
      </c>
      <c r="AD37" s="87">
        <f t="shared" si="0"/>
        <v>3</v>
      </c>
      <c r="AE37" s="22">
        <v>0.5</v>
      </c>
      <c r="AF37" s="22">
        <v>0.5</v>
      </c>
      <c r="AG37" s="22">
        <v>0.5</v>
      </c>
      <c r="AH37" s="22">
        <v>1</v>
      </c>
      <c r="AI37" s="22">
        <v>1</v>
      </c>
      <c r="AJ37" s="22">
        <v>1</v>
      </c>
      <c r="AK37" s="22">
        <v>4</v>
      </c>
      <c r="AL37" s="94">
        <v>3</v>
      </c>
      <c r="AM37" s="38">
        <f>SUM(AE37:AL37)</f>
        <v>11.5</v>
      </c>
    </row>
    <row r="38" spans="1:39" ht="17" customHeight="1" x14ac:dyDescent="0.2">
      <c r="A38">
        <v>35</v>
      </c>
      <c r="B38" s="11" t="s">
        <v>319</v>
      </c>
      <c r="C38" s="11" t="s">
        <v>320</v>
      </c>
      <c r="D38" s="11" t="s">
        <v>321</v>
      </c>
      <c r="E38" s="21">
        <v>1</v>
      </c>
      <c r="F38" s="21">
        <v>2</v>
      </c>
      <c r="G38" s="21"/>
      <c r="H38" s="21">
        <v>1.5</v>
      </c>
      <c r="I38" s="21">
        <v>2</v>
      </c>
      <c r="J38" s="21">
        <v>2</v>
      </c>
      <c r="K38" s="21">
        <v>1</v>
      </c>
      <c r="L38" s="21">
        <v>1</v>
      </c>
      <c r="M38" s="21">
        <v>1</v>
      </c>
      <c r="N38" s="21">
        <v>1</v>
      </c>
      <c r="O38" s="21">
        <v>1</v>
      </c>
      <c r="P38" s="21">
        <v>2</v>
      </c>
      <c r="Q38" s="21">
        <v>2</v>
      </c>
      <c r="R38" s="68">
        <f t="shared" si="1"/>
        <v>17.5</v>
      </c>
      <c r="S38" s="21"/>
      <c r="T38" s="21"/>
      <c r="U38" s="21">
        <v>0.5</v>
      </c>
      <c r="V38" s="21">
        <v>1.5</v>
      </c>
      <c r="W38" s="21">
        <v>1.5</v>
      </c>
      <c r="X38" s="21">
        <v>1</v>
      </c>
      <c r="Y38" s="21">
        <v>7</v>
      </c>
      <c r="Z38" s="22"/>
      <c r="AA38" s="37"/>
      <c r="AB38" s="22">
        <v>1</v>
      </c>
      <c r="AC38" s="22">
        <v>5</v>
      </c>
      <c r="AD38" s="87">
        <f t="shared" si="0"/>
        <v>17.5</v>
      </c>
      <c r="AE38" s="22">
        <v>2</v>
      </c>
      <c r="AF38" s="22">
        <v>1</v>
      </c>
      <c r="AG38" s="22">
        <v>1</v>
      </c>
      <c r="AH38" s="22">
        <v>1</v>
      </c>
      <c r="AI38" s="22">
        <v>1</v>
      </c>
      <c r="AJ38" s="22">
        <v>2</v>
      </c>
      <c r="AK38" s="22">
        <v>0</v>
      </c>
      <c r="AL38" s="94">
        <v>2</v>
      </c>
      <c r="AM38" s="38">
        <f>SUM(AE38:AL38)</f>
        <v>10</v>
      </c>
    </row>
    <row r="39" spans="1:39" ht="17" customHeight="1" x14ac:dyDescent="0.2">
      <c r="A39">
        <v>36</v>
      </c>
      <c r="B39" s="11" t="s">
        <v>322</v>
      </c>
      <c r="C39" s="11" t="s">
        <v>323</v>
      </c>
      <c r="D39" s="11" t="s">
        <v>324</v>
      </c>
      <c r="E39" s="21">
        <v>0</v>
      </c>
      <c r="F39" s="21">
        <v>2</v>
      </c>
      <c r="G39" s="21"/>
      <c r="H39" s="21">
        <v>1</v>
      </c>
      <c r="I39" s="21">
        <v>2</v>
      </c>
      <c r="J39" s="21">
        <v>1</v>
      </c>
      <c r="K39" s="21">
        <v>0.5</v>
      </c>
      <c r="L39" s="21">
        <v>1</v>
      </c>
      <c r="M39" s="21">
        <v>1</v>
      </c>
      <c r="N39" s="21">
        <v>1</v>
      </c>
      <c r="O39" s="21">
        <v>1</v>
      </c>
      <c r="P39" s="21">
        <v>2</v>
      </c>
      <c r="Q39" s="21">
        <v>1</v>
      </c>
      <c r="R39" s="68">
        <f t="shared" si="1"/>
        <v>13.5</v>
      </c>
      <c r="S39" s="21"/>
      <c r="T39" s="21"/>
      <c r="U39" s="21">
        <v>0.5</v>
      </c>
      <c r="V39" s="21"/>
      <c r="W39" s="21"/>
      <c r="X39" s="21"/>
      <c r="Y39" s="21">
        <v>4</v>
      </c>
      <c r="Z39" s="22"/>
      <c r="AA39" s="37">
        <v>1</v>
      </c>
      <c r="AB39" s="22">
        <v>0</v>
      </c>
      <c r="AC39" s="22"/>
      <c r="AD39" s="87">
        <f t="shared" si="0"/>
        <v>5.5</v>
      </c>
      <c r="AE39" s="22">
        <v>1</v>
      </c>
      <c r="AF39" s="22">
        <v>0.5</v>
      </c>
      <c r="AG39" s="22">
        <v>0.5</v>
      </c>
      <c r="AH39" s="22">
        <v>0.5</v>
      </c>
      <c r="AI39" s="22"/>
      <c r="AJ39" s="22"/>
      <c r="AK39" s="22">
        <v>3</v>
      </c>
      <c r="AL39" s="94">
        <v>0</v>
      </c>
      <c r="AM39" s="38">
        <f>SUM(AE39:AL39)</f>
        <v>5.5</v>
      </c>
    </row>
    <row r="40" spans="1:39" ht="17" customHeight="1" x14ac:dyDescent="0.2">
      <c r="A40">
        <v>37</v>
      </c>
      <c r="B40" s="11" t="s">
        <v>325</v>
      </c>
      <c r="C40" s="11" t="s">
        <v>326</v>
      </c>
      <c r="D40" s="11" t="s">
        <v>327</v>
      </c>
      <c r="E40" s="21">
        <v>0</v>
      </c>
      <c r="F40" s="21">
        <v>2</v>
      </c>
      <c r="G40" s="21"/>
      <c r="H40" s="21">
        <v>2</v>
      </c>
      <c r="I40" s="21">
        <v>0</v>
      </c>
      <c r="J40" s="21">
        <v>2</v>
      </c>
      <c r="K40" s="21">
        <v>1</v>
      </c>
      <c r="L40" s="21">
        <v>1</v>
      </c>
      <c r="M40" s="21">
        <v>1</v>
      </c>
      <c r="N40" s="21">
        <v>1</v>
      </c>
      <c r="O40" s="21">
        <v>1</v>
      </c>
      <c r="P40" s="21">
        <v>2</v>
      </c>
      <c r="Q40" s="21">
        <v>2</v>
      </c>
      <c r="R40" s="68">
        <f t="shared" si="1"/>
        <v>15</v>
      </c>
      <c r="S40" s="21"/>
      <c r="T40" s="21"/>
      <c r="U40" s="21">
        <v>1</v>
      </c>
      <c r="V40" s="21"/>
      <c r="W40" s="21"/>
      <c r="X40" s="21"/>
      <c r="Y40" s="21"/>
      <c r="Z40" s="22"/>
      <c r="AA40" s="37"/>
      <c r="AB40" s="22">
        <v>0</v>
      </c>
      <c r="AC40" s="22"/>
      <c r="AD40" s="87">
        <f t="shared" si="0"/>
        <v>1</v>
      </c>
      <c r="AE40" s="22">
        <v>0.5</v>
      </c>
      <c r="AF40" s="22">
        <v>0.5</v>
      </c>
      <c r="AG40" s="22"/>
      <c r="AH40" s="22"/>
      <c r="AI40" s="22"/>
      <c r="AJ40" s="22"/>
      <c r="AK40" s="22">
        <v>4</v>
      </c>
      <c r="AL40" s="94">
        <v>0</v>
      </c>
      <c r="AM40" s="38">
        <f>SUM(AE40:AL40)</f>
        <v>5</v>
      </c>
    </row>
    <row r="41" spans="1:39" ht="17" customHeight="1" x14ac:dyDescent="0.2">
      <c r="A41">
        <v>38</v>
      </c>
      <c r="B41" s="11" t="s">
        <v>328</v>
      </c>
      <c r="C41" s="11" t="s">
        <v>329</v>
      </c>
      <c r="D41" s="11" t="s">
        <v>330</v>
      </c>
      <c r="E41" s="21">
        <v>1</v>
      </c>
      <c r="F41" s="21">
        <v>2</v>
      </c>
      <c r="G41" s="21">
        <v>2</v>
      </c>
      <c r="H41" s="21">
        <v>2</v>
      </c>
      <c r="I41" s="21">
        <v>2</v>
      </c>
      <c r="J41" s="21">
        <v>2</v>
      </c>
      <c r="K41" s="21">
        <v>1</v>
      </c>
      <c r="L41" s="21">
        <v>1</v>
      </c>
      <c r="M41" s="21">
        <v>1</v>
      </c>
      <c r="N41" s="21">
        <v>1</v>
      </c>
      <c r="O41" s="21">
        <v>1</v>
      </c>
      <c r="P41" s="21">
        <v>2</v>
      </c>
      <c r="Q41" s="21">
        <v>2</v>
      </c>
      <c r="R41" s="68">
        <f t="shared" si="1"/>
        <v>20</v>
      </c>
      <c r="S41" s="21"/>
      <c r="T41" s="21"/>
      <c r="U41" s="21">
        <v>1</v>
      </c>
      <c r="V41" s="21">
        <v>2</v>
      </c>
      <c r="W41" s="21">
        <v>2</v>
      </c>
      <c r="X41" s="21">
        <v>1</v>
      </c>
      <c r="Y41" s="21">
        <v>7</v>
      </c>
      <c r="Z41" s="22"/>
      <c r="AA41" s="37">
        <v>2</v>
      </c>
      <c r="AB41" s="22">
        <v>1</v>
      </c>
      <c r="AC41" s="22">
        <v>5</v>
      </c>
      <c r="AD41" s="87">
        <f t="shared" si="0"/>
        <v>21</v>
      </c>
      <c r="AE41" s="22">
        <v>2</v>
      </c>
      <c r="AF41" s="22">
        <v>2</v>
      </c>
      <c r="AG41" s="22">
        <v>2</v>
      </c>
      <c r="AH41" s="22">
        <v>1</v>
      </c>
      <c r="AI41" s="22">
        <v>1</v>
      </c>
      <c r="AJ41" s="22">
        <v>2</v>
      </c>
      <c r="AK41" s="22">
        <v>5.5</v>
      </c>
      <c r="AL41" s="94">
        <v>2.5</v>
      </c>
      <c r="AM41" s="38">
        <f>SUM(AE41:AL41)</f>
        <v>18</v>
      </c>
    </row>
    <row r="42" spans="1:39" x14ac:dyDescent="0.2">
      <c r="B42" s="11" t="s">
        <v>331</v>
      </c>
      <c r="C42" s="11" t="s">
        <v>332</v>
      </c>
      <c r="D42" s="11" t="s">
        <v>333</v>
      </c>
      <c r="E42" s="53">
        <v>1</v>
      </c>
      <c r="F42" s="21">
        <v>2</v>
      </c>
      <c r="G42" s="21"/>
      <c r="H42" s="21">
        <v>0</v>
      </c>
      <c r="I42" s="21">
        <v>2</v>
      </c>
      <c r="J42" s="21">
        <v>2</v>
      </c>
      <c r="K42" s="21">
        <v>0.5</v>
      </c>
      <c r="L42" s="21">
        <v>1</v>
      </c>
      <c r="M42" s="21">
        <v>1</v>
      </c>
      <c r="N42" s="21">
        <v>0</v>
      </c>
      <c r="O42" s="21">
        <v>1</v>
      </c>
      <c r="P42" s="21">
        <v>0</v>
      </c>
      <c r="Q42" s="21">
        <v>1</v>
      </c>
      <c r="R42" s="68">
        <f t="shared" si="1"/>
        <v>11.5</v>
      </c>
      <c r="S42" s="22"/>
      <c r="T42" s="22"/>
      <c r="U42" s="88"/>
      <c r="V42" s="88"/>
      <c r="W42" s="88"/>
      <c r="X42" s="88"/>
      <c r="Y42" s="88"/>
      <c r="Z42" s="88"/>
      <c r="AA42" s="89"/>
      <c r="AB42" s="88">
        <v>0</v>
      </c>
      <c r="AC42" s="88"/>
      <c r="AD42" s="87">
        <f t="shared" si="0"/>
        <v>0</v>
      </c>
      <c r="AE42" s="88">
        <v>1</v>
      </c>
      <c r="AF42" s="88">
        <v>1.5</v>
      </c>
      <c r="AG42" s="22">
        <v>0.5</v>
      </c>
      <c r="AH42" s="22"/>
      <c r="AI42" s="22">
        <v>1</v>
      </c>
      <c r="AJ42" s="22">
        <v>1</v>
      </c>
      <c r="AK42" s="22">
        <v>2</v>
      </c>
      <c r="AL42" s="94">
        <v>2</v>
      </c>
      <c r="AM42" s="38">
        <f>SUM(AE42:AL42)</f>
        <v>9</v>
      </c>
    </row>
    <row r="43" spans="1:39" x14ac:dyDescent="0.2">
      <c r="B43" s="11" t="s">
        <v>334</v>
      </c>
      <c r="C43" s="11" t="s">
        <v>335</v>
      </c>
      <c r="D43" s="11" t="s">
        <v>336</v>
      </c>
      <c r="E43" s="21">
        <v>1</v>
      </c>
      <c r="F43" s="22">
        <v>1</v>
      </c>
      <c r="G43" s="22">
        <v>2</v>
      </c>
      <c r="H43" s="22">
        <v>1.5</v>
      </c>
      <c r="I43" s="22">
        <v>2</v>
      </c>
      <c r="J43" s="22">
        <v>2</v>
      </c>
      <c r="K43" s="22">
        <v>1</v>
      </c>
      <c r="L43" s="22">
        <v>1</v>
      </c>
      <c r="M43" s="22">
        <v>1</v>
      </c>
      <c r="N43" s="22">
        <v>1</v>
      </c>
      <c r="O43" s="22">
        <v>1</v>
      </c>
      <c r="P43" s="22">
        <v>2</v>
      </c>
      <c r="Q43" s="22">
        <v>2</v>
      </c>
      <c r="R43" s="68">
        <f t="shared" si="1"/>
        <v>18.5</v>
      </c>
      <c r="S43" s="22"/>
      <c r="T43" s="22"/>
      <c r="U43" s="22">
        <v>1</v>
      </c>
      <c r="V43" s="22">
        <v>2</v>
      </c>
      <c r="W43" s="22">
        <v>2</v>
      </c>
      <c r="X43" s="22">
        <v>1</v>
      </c>
      <c r="Y43" s="22">
        <v>7</v>
      </c>
      <c r="Z43" s="22"/>
      <c r="AA43" s="16"/>
      <c r="AB43" s="22">
        <v>1</v>
      </c>
      <c r="AC43" s="22">
        <v>5</v>
      </c>
      <c r="AD43" s="90">
        <f t="shared" si="0"/>
        <v>19</v>
      </c>
      <c r="AE43" s="22">
        <v>0.5</v>
      </c>
      <c r="AF43" s="22">
        <v>0.5</v>
      </c>
      <c r="AG43" s="22">
        <v>1</v>
      </c>
      <c r="AH43" s="22">
        <v>1.5</v>
      </c>
      <c r="AI43" s="22">
        <v>1</v>
      </c>
      <c r="AJ43" s="22">
        <v>1.5</v>
      </c>
      <c r="AK43" s="22">
        <v>0</v>
      </c>
      <c r="AL43" s="94">
        <v>2</v>
      </c>
      <c r="AM43" s="38">
        <f>SUM(AE43:AL43)</f>
        <v>8</v>
      </c>
    </row>
    <row r="44" spans="1:39" x14ac:dyDescent="0.2"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73"/>
      <c r="S44" s="23"/>
      <c r="T44" s="23"/>
      <c r="U44" s="23"/>
      <c r="V44" s="23"/>
      <c r="W44" s="23"/>
      <c r="X44" s="23"/>
      <c r="Y44" s="23"/>
      <c r="Z44" s="23"/>
      <c r="AB44" s="23"/>
      <c r="AC44" s="23"/>
      <c r="AD44" s="73"/>
      <c r="AE44" s="23"/>
      <c r="AF44" s="23"/>
      <c r="AG44" s="23"/>
      <c r="AH44" s="23"/>
      <c r="AI44" s="23"/>
      <c r="AJ44" s="23"/>
      <c r="AK44" s="23"/>
      <c r="AL44" s="23"/>
      <c r="AM44" s="55"/>
    </row>
    <row r="45" spans="1:39" x14ac:dyDescent="0.2"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73"/>
      <c r="S45" s="23"/>
      <c r="T45" s="23"/>
      <c r="U45" s="23"/>
      <c r="V45" s="23"/>
      <c r="W45" s="23"/>
      <c r="X45" s="23"/>
      <c r="Y45" s="23"/>
      <c r="Z45" s="23"/>
      <c r="AB45" s="23"/>
      <c r="AC45" s="23"/>
      <c r="AD45" s="73"/>
      <c r="AE45" s="23"/>
      <c r="AF45" s="23"/>
      <c r="AG45" s="23"/>
      <c r="AH45" s="23"/>
      <c r="AI45" s="23"/>
      <c r="AJ45" s="23"/>
      <c r="AK45" s="23"/>
      <c r="AL45" s="23"/>
      <c r="AM45" s="55"/>
    </row>
    <row r="46" spans="1:39" x14ac:dyDescent="0.2"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74"/>
      <c r="S46" s="19"/>
      <c r="T46" s="19"/>
      <c r="U46" s="19"/>
      <c r="V46" s="19"/>
      <c r="W46" s="19"/>
      <c r="X46" s="19"/>
      <c r="Y46" s="19"/>
      <c r="Z46" s="19"/>
      <c r="AB46" s="19"/>
      <c r="AC46" s="19"/>
      <c r="AD46" s="74"/>
      <c r="AE46" s="19"/>
      <c r="AF46" s="19"/>
      <c r="AG46" s="19"/>
      <c r="AH46" s="19"/>
      <c r="AI46" s="19"/>
      <c r="AJ46" s="19"/>
      <c r="AK46" s="19"/>
      <c r="AL46" s="19"/>
    </row>
  </sheetData>
  <sortState xmlns:xlrd2="http://schemas.microsoft.com/office/spreadsheetml/2017/richdata2" ref="B4:R43">
    <sortCondition ref="C4:C43"/>
  </sortState>
  <hyperlinks>
    <hyperlink ref="D17" r:id="rId1" xr:uid="{82F69A16-4233-3A44-9585-CA6A54BE1305}"/>
  </hyperlink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80C1B-7598-9D42-A473-CF01A2D0CFE9}">
  <dimension ref="A1:AK41"/>
  <sheetViews>
    <sheetView zoomScale="140" zoomScaleNormal="140" workbookViewId="0">
      <pane xSplit="6" ySplit="3" topLeftCell="L14" activePane="bottomRight" state="frozen"/>
      <selection pane="topRight" activeCell="G1" sqref="G1"/>
      <selection pane="bottomLeft" activeCell="A4" sqref="A4"/>
      <selection pane="bottomRight" activeCell="AA11" sqref="AA11"/>
    </sheetView>
  </sheetViews>
  <sheetFormatPr baseColWidth="10" defaultRowHeight="15" x14ac:dyDescent="0.2"/>
  <cols>
    <col min="1" max="1" width="3.6640625" customWidth="1"/>
    <col min="2" max="2" width="5.83203125" customWidth="1"/>
    <col min="3" max="4" width="4" style="57" customWidth="1"/>
    <col min="5" max="5" width="30.83203125" customWidth="1"/>
    <col min="6" max="15" width="4.5" customWidth="1"/>
    <col min="16" max="16" width="6.83203125" style="5" customWidth="1"/>
    <col min="17" max="22" width="4.5" customWidth="1"/>
    <col min="23" max="23" width="5.33203125" customWidth="1"/>
    <col min="24" max="24" width="4.5" customWidth="1"/>
    <col min="25" max="25" width="5.6640625" customWidth="1"/>
    <col min="26" max="26" width="4.5" customWidth="1"/>
    <col min="27" max="27" width="6.33203125" style="5" customWidth="1"/>
    <col min="28" max="32" width="4.5" customWidth="1"/>
    <col min="33" max="33" width="6.6640625" style="56" customWidth="1"/>
    <col min="34" max="34" width="5.6640625" customWidth="1"/>
    <col min="36" max="36" width="41.83203125" customWidth="1"/>
  </cols>
  <sheetData>
    <row r="1" spans="1:37" x14ac:dyDescent="0.2">
      <c r="E1" t="s">
        <v>397</v>
      </c>
    </row>
    <row r="2" spans="1:37" x14ac:dyDescent="0.2">
      <c r="M2" s="4" t="s">
        <v>625</v>
      </c>
      <c r="Q2">
        <v>1</v>
      </c>
      <c r="R2">
        <v>2</v>
      </c>
      <c r="S2">
        <v>1</v>
      </c>
      <c r="T2">
        <v>1</v>
      </c>
      <c r="U2">
        <v>2</v>
      </c>
      <c r="V2">
        <v>4</v>
      </c>
      <c r="X2">
        <v>2</v>
      </c>
      <c r="Y2">
        <v>4</v>
      </c>
      <c r="Z2">
        <v>3</v>
      </c>
      <c r="AA2" s="29">
        <f t="shared" ref="AA2" si="0">SUM(X2:Z2)+SUM(Q2:V2)</f>
        <v>20</v>
      </c>
      <c r="AB2">
        <v>3</v>
      </c>
      <c r="AC2">
        <v>3</v>
      </c>
      <c r="AD2">
        <v>6</v>
      </c>
      <c r="AE2">
        <v>5</v>
      </c>
      <c r="AF2">
        <v>3</v>
      </c>
      <c r="AG2" s="56">
        <f>SUM(AB2:AF2)</f>
        <v>20</v>
      </c>
    </row>
    <row r="3" spans="1:37" ht="34" customHeight="1" x14ac:dyDescent="0.2">
      <c r="A3" t="s">
        <v>117</v>
      </c>
      <c r="B3" s="7" t="s">
        <v>0</v>
      </c>
      <c r="C3" s="58" t="s">
        <v>706</v>
      </c>
      <c r="D3" s="58" t="s">
        <v>758</v>
      </c>
      <c r="E3" s="7" t="s">
        <v>1</v>
      </c>
      <c r="F3" s="7" t="s">
        <v>2</v>
      </c>
      <c r="G3" s="8" t="s">
        <v>602</v>
      </c>
      <c r="H3" s="8" t="s">
        <v>603</v>
      </c>
      <c r="I3" s="8" t="s">
        <v>604</v>
      </c>
      <c r="J3" s="8" t="s">
        <v>660</v>
      </c>
      <c r="K3" s="8" t="s">
        <v>605</v>
      </c>
      <c r="L3" s="8" t="s">
        <v>626</v>
      </c>
      <c r="M3" s="8" t="s">
        <v>661</v>
      </c>
      <c r="N3" s="8" t="s">
        <v>573</v>
      </c>
      <c r="O3" s="8" t="s">
        <v>657</v>
      </c>
      <c r="P3" s="9" t="s">
        <v>618</v>
      </c>
      <c r="Q3" s="8" t="s">
        <v>704</v>
      </c>
      <c r="R3" s="8" t="s">
        <v>609</v>
      </c>
      <c r="S3" s="8" t="s">
        <v>717</v>
      </c>
      <c r="T3" s="8" t="s">
        <v>718</v>
      </c>
      <c r="U3" s="8" t="s">
        <v>610</v>
      </c>
      <c r="V3" s="8" t="s">
        <v>612</v>
      </c>
      <c r="W3" s="8"/>
      <c r="X3" s="8" t="s">
        <v>611</v>
      </c>
      <c r="Y3" s="8" t="s">
        <v>613</v>
      </c>
      <c r="Z3" s="8" t="s">
        <v>573</v>
      </c>
      <c r="AA3" s="9" t="s">
        <v>619</v>
      </c>
      <c r="AB3" s="8" t="s">
        <v>614</v>
      </c>
      <c r="AC3" s="8" t="s">
        <v>615</v>
      </c>
      <c r="AD3" s="8" t="s">
        <v>616</v>
      </c>
      <c r="AE3" s="8" t="s">
        <v>617</v>
      </c>
      <c r="AF3" s="8" t="s">
        <v>573</v>
      </c>
      <c r="AG3" s="92" t="s">
        <v>620</v>
      </c>
      <c r="AH3" s="7"/>
      <c r="AJ3" s="4" t="s">
        <v>621</v>
      </c>
    </row>
    <row r="4" spans="1:37" ht="17" customHeight="1" x14ac:dyDescent="0.2">
      <c r="A4">
        <v>1</v>
      </c>
      <c r="B4" s="11" t="s">
        <v>352</v>
      </c>
      <c r="C4" s="59" t="s">
        <v>656</v>
      </c>
      <c r="D4" s="59"/>
      <c r="E4" s="11" t="s">
        <v>353</v>
      </c>
      <c r="F4" s="11" t="s">
        <v>354</v>
      </c>
      <c r="G4" s="21">
        <v>0</v>
      </c>
      <c r="H4" s="21"/>
      <c r="I4" s="21"/>
      <c r="J4" s="21"/>
      <c r="K4" s="21"/>
      <c r="L4" s="21"/>
      <c r="M4" s="21"/>
      <c r="N4" s="21"/>
      <c r="O4" s="21"/>
      <c r="P4" s="29" t="s">
        <v>627</v>
      </c>
      <c r="Q4" s="21"/>
      <c r="R4" s="21"/>
      <c r="S4" s="21"/>
      <c r="T4" s="21"/>
      <c r="U4" s="21"/>
      <c r="V4" s="21"/>
      <c r="W4" s="21"/>
      <c r="X4" s="21"/>
      <c r="Y4" s="21"/>
      <c r="Z4" s="21"/>
      <c r="AA4" s="29"/>
      <c r="AB4" s="21"/>
      <c r="AC4" s="21"/>
      <c r="AD4" s="21"/>
      <c r="AE4" s="21"/>
      <c r="AF4" s="21"/>
      <c r="AG4" s="29"/>
      <c r="AH4" s="24"/>
      <c r="AJ4" s="2" t="s">
        <v>606</v>
      </c>
      <c r="AK4" s="2" t="s">
        <v>571</v>
      </c>
    </row>
    <row r="5" spans="1:37" ht="17" customHeight="1" x14ac:dyDescent="0.2">
      <c r="A5">
        <v>2</v>
      </c>
      <c r="B5" s="11" t="s">
        <v>355</v>
      </c>
      <c r="C5" s="59" t="s">
        <v>655</v>
      </c>
      <c r="D5" s="59"/>
      <c r="E5" s="11" t="s">
        <v>356</v>
      </c>
      <c r="F5" s="11" t="s">
        <v>357</v>
      </c>
      <c r="G5" s="21">
        <v>0</v>
      </c>
      <c r="H5" s="21">
        <v>1</v>
      </c>
      <c r="I5" s="21">
        <v>1</v>
      </c>
      <c r="J5" s="21">
        <v>1</v>
      </c>
      <c r="K5" s="21">
        <v>1</v>
      </c>
      <c r="L5" s="21">
        <v>1</v>
      </c>
      <c r="M5" s="21"/>
      <c r="N5" s="21">
        <v>2</v>
      </c>
      <c r="O5" s="21">
        <v>8</v>
      </c>
      <c r="P5" s="29">
        <f>SUM(G5:N5)+O5/4</f>
        <v>9</v>
      </c>
      <c r="Q5" s="21"/>
      <c r="R5" s="21">
        <v>0</v>
      </c>
      <c r="S5" s="21"/>
      <c r="T5" s="21">
        <v>0</v>
      </c>
      <c r="U5" s="21">
        <v>0</v>
      </c>
      <c r="V5" s="21">
        <v>0</v>
      </c>
      <c r="W5" s="75" t="s">
        <v>736</v>
      </c>
      <c r="X5" s="21"/>
      <c r="Y5" s="21"/>
      <c r="Z5" s="91">
        <v>0</v>
      </c>
      <c r="AA5" s="29">
        <f t="shared" ref="AA5" si="1">SUM(X5:Z5)+SUM(Q5:V5)</f>
        <v>0</v>
      </c>
      <c r="AB5" s="21"/>
      <c r="AC5" s="21"/>
      <c r="AD5" s="21"/>
      <c r="AE5" s="21"/>
      <c r="AF5" s="94">
        <v>0</v>
      </c>
      <c r="AG5" s="38">
        <f t="shared" ref="AG5:AG23" si="2">SUM(AB5:AF5)</f>
        <v>0</v>
      </c>
      <c r="AH5" s="24"/>
      <c r="AJ5" t="s">
        <v>602</v>
      </c>
      <c r="AK5">
        <v>1</v>
      </c>
    </row>
    <row r="6" spans="1:37" ht="17" customHeight="1" x14ac:dyDescent="0.2">
      <c r="A6">
        <v>3</v>
      </c>
      <c r="B6" s="11" t="s">
        <v>358</v>
      </c>
      <c r="C6" s="59" t="s">
        <v>596</v>
      </c>
      <c r="D6" s="59" t="s">
        <v>654</v>
      </c>
      <c r="E6" s="11" t="s">
        <v>359</v>
      </c>
      <c r="F6" s="11" t="s">
        <v>360</v>
      </c>
      <c r="G6" s="21">
        <v>0</v>
      </c>
      <c r="H6" s="21">
        <v>0</v>
      </c>
      <c r="I6" s="21">
        <v>1</v>
      </c>
      <c r="J6" s="21">
        <v>1</v>
      </c>
      <c r="K6" s="21">
        <v>2</v>
      </c>
      <c r="L6" s="21">
        <v>1</v>
      </c>
      <c r="M6" s="21"/>
      <c r="N6" s="21">
        <v>2</v>
      </c>
      <c r="O6" s="21">
        <v>17</v>
      </c>
      <c r="P6" s="29">
        <f t="shared" ref="P6:P23" si="3">SUM(G6:N6)+O6/4</f>
        <v>11.25</v>
      </c>
      <c r="Q6" s="21">
        <v>1</v>
      </c>
      <c r="R6" s="21">
        <v>1.5</v>
      </c>
      <c r="S6" s="21"/>
      <c r="T6" s="21">
        <v>1</v>
      </c>
      <c r="U6" s="21">
        <v>1.5</v>
      </c>
      <c r="V6" s="21">
        <v>3</v>
      </c>
      <c r="W6" s="21"/>
      <c r="X6" s="21">
        <v>1</v>
      </c>
      <c r="Y6" s="75">
        <v>3.5</v>
      </c>
      <c r="Z6" s="91">
        <v>3</v>
      </c>
      <c r="AA6" s="29">
        <f>SUM(X6:Z6)+SUM(Q6:V6)</f>
        <v>15.5</v>
      </c>
      <c r="AB6" s="21">
        <v>2.5</v>
      </c>
      <c r="AC6" s="21">
        <v>2</v>
      </c>
      <c r="AD6" s="21">
        <v>5</v>
      </c>
      <c r="AE6" s="21">
        <v>4</v>
      </c>
      <c r="AF6" s="94">
        <v>3</v>
      </c>
      <c r="AG6" s="38">
        <f t="shared" si="2"/>
        <v>16.5</v>
      </c>
      <c r="AH6" s="24"/>
      <c r="AJ6" t="s">
        <v>603</v>
      </c>
      <c r="AK6">
        <v>2</v>
      </c>
    </row>
    <row r="7" spans="1:37" ht="17" customHeight="1" x14ac:dyDescent="0.2">
      <c r="A7">
        <v>4</v>
      </c>
      <c r="B7" s="11" t="s">
        <v>337</v>
      </c>
      <c r="C7" s="59" t="s">
        <v>596</v>
      </c>
      <c r="D7" s="59" t="s">
        <v>654</v>
      </c>
      <c r="E7" s="11" t="s">
        <v>338</v>
      </c>
      <c r="F7" s="11" t="s">
        <v>339</v>
      </c>
      <c r="G7" s="21">
        <v>1</v>
      </c>
      <c r="H7" s="21">
        <v>1</v>
      </c>
      <c r="I7" s="21">
        <v>1</v>
      </c>
      <c r="J7" s="21">
        <v>1</v>
      </c>
      <c r="K7" s="21">
        <v>2</v>
      </c>
      <c r="L7" s="21">
        <v>1</v>
      </c>
      <c r="M7" s="21">
        <v>2</v>
      </c>
      <c r="N7" s="21">
        <v>2</v>
      </c>
      <c r="O7" s="21">
        <v>8</v>
      </c>
      <c r="P7" s="29">
        <f t="shared" si="3"/>
        <v>13</v>
      </c>
      <c r="Q7" s="21">
        <v>1</v>
      </c>
      <c r="R7" s="21">
        <v>1.5</v>
      </c>
      <c r="S7" s="21">
        <v>1</v>
      </c>
      <c r="T7" s="21">
        <v>1</v>
      </c>
      <c r="U7" s="21">
        <v>1.5</v>
      </c>
      <c r="V7" s="21">
        <v>3</v>
      </c>
      <c r="W7" s="21"/>
      <c r="X7" s="21">
        <v>1</v>
      </c>
      <c r="Y7" s="75">
        <v>3.5</v>
      </c>
      <c r="Z7" s="91">
        <v>3</v>
      </c>
      <c r="AA7" s="29">
        <f t="shared" ref="AA7" si="4">SUM(X7:Z7)+SUM(Q7:V7)</f>
        <v>16.5</v>
      </c>
      <c r="AB7" s="21">
        <v>2.5</v>
      </c>
      <c r="AC7" s="21">
        <v>2</v>
      </c>
      <c r="AD7" s="21">
        <v>5</v>
      </c>
      <c r="AE7" s="21">
        <v>4</v>
      </c>
      <c r="AF7" s="94">
        <v>3</v>
      </c>
      <c r="AG7" s="38">
        <f t="shared" si="2"/>
        <v>16.5</v>
      </c>
      <c r="AH7" s="24"/>
      <c r="AJ7" t="s">
        <v>604</v>
      </c>
      <c r="AK7">
        <v>2</v>
      </c>
    </row>
    <row r="8" spans="1:37" ht="17" customHeight="1" x14ac:dyDescent="0.2">
      <c r="A8">
        <v>5</v>
      </c>
      <c r="B8" s="40" t="s">
        <v>507</v>
      </c>
      <c r="C8" s="59" t="s">
        <v>654</v>
      </c>
      <c r="D8" s="59" t="s">
        <v>596</v>
      </c>
      <c r="E8" s="40" t="s">
        <v>508</v>
      </c>
      <c r="F8" s="40" t="s">
        <v>509</v>
      </c>
      <c r="G8" s="41">
        <v>0</v>
      </c>
      <c r="H8" s="41">
        <v>0</v>
      </c>
      <c r="I8" s="21">
        <v>1</v>
      </c>
      <c r="J8" s="21">
        <v>1</v>
      </c>
      <c r="K8" s="21">
        <v>2</v>
      </c>
      <c r="L8" s="21">
        <v>1</v>
      </c>
      <c r="M8" s="21"/>
      <c r="N8" s="21">
        <v>1</v>
      </c>
      <c r="O8" s="21">
        <v>17</v>
      </c>
      <c r="P8" s="29">
        <f t="shared" si="3"/>
        <v>10.25</v>
      </c>
      <c r="Q8" s="21"/>
      <c r="R8" s="21">
        <v>1.5</v>
      </c>
      <c r="S8" s="21"/>
      <c r="T8" s="21">
        <v>1</v>
      </c>
      <c r="U8" s="21">
        <v>1.5</v>
      </c>
      <c r="V8" s="21">
        <v>3</v>
      </c>
      <c r="W8" s="75" t="s">
        <v>734</v>
      </c>
      <c r="X8" s="21">
        <v>1</v>
      </c>
      <c r="Y8" s="21">
        <v>4</v>
      </c>
      <c r="Z8" s="91">
        <v>2</v>
      </c>
      <c r="AA8" s="29">
        <f>SUM(X8:Z8)+SUM(Q8:V8)</f>
        <v>14</v>
      </c>
      <c r="AB8" s="21">
        <v>2</v>
      </c>
      <c r="AC8" s="21">
        <v>2</v>
      </c>
      <c r="AD8" s="21">
        <v>5</v>
      </c>
      <c r="AE8" s="21">
        <v>4</v>
      </c>
      <c r="AF8" s="94">
        <v>1</v>
      </c>
      <c r="AG8" s="38">
        <f t="shared" si="2"/>
        <v>14</v>
      </c>
      <c r="AH8" s="24"/>
      <c r="AJ8" t="s">
        <v>660</v>
      </c>
      <c r="AK8">
        <v>2</v>
      </c>
    </row>
    <row r="9" spans="1:37" ht="17" customHeight="1" x14ac:dyDescent="0.2">
      <c r="A9">
        <v>6</v>
      </c>
      <c r="B9" s="11" t="s">
        <v>361</v>
      </c>
      <c r="C9" s="59" t="s">
        <v>653</v>
      </c>
      <c r="D9" s="59" t="s">
        <v>655</v>
      </c>
      <c r="E9" s="11" t="s">
        <v>362</v>
      </c>
      <c r="F9" s="11" t="s">
        <v>363</v>
      </c>
      <c r="G9" s="21">
        <v>0</v>
      </c>
      <c r="H9" s="21">
        <v>0</v>
      </c>
      <c r="I9" s="21">
        <v>1</v>
      </c>
      <c r="J9" s="21">
        <v>1</v>
      </c>
      <c r="K9" s="21">
        <v>0</v>
      </c>
      <c r="L9" s="21">
        <v>1</v>
      </c>
      <c r="M9" s="21"/>
      <c r="N9" s="21">
        <v>2</v>
      </c>
      <c r="O9" s="21">
        <v>7</v>
      </c>
      <c r="P9" s="29">
        <f t="shared" si="3"/>
        <v>6.75</v>
      </c>
      <c r="Q9" s="21"/>
      <c r="R9" s="21">
        <v>1.5</v>
      </c>
      <c r="S9" s="21"/>
      <c r="T9" s="21">
        <v>1</v>
      </c>
      <c r="U9" s="21">
        <v>1.5</v>
      </c>
      <c r="V9" s="21">
        <v>2.5</v>
      </c>
      <c r="W9" s="75" t="s">
        <v>739</v>
      </c>
      <c r="X9" s="21">
        <v>1.5</v>
      </c>
      <c r="Y9" s="21">
        <v>3</v>
      </c>
      <c r="Z9" s="91">
        <v>3</v>
      </c>
      <c r="AA9" s="29">
        <f t="shared" ref="AA9:AA10" si="5">SUM(X9:Z9)+SUM(Q9:V9)</f>
        <v>14</v>
      </c>
      <c r="AB9" s="21">
        <v>1.5</v>
      </c>
      <c r="AC9" s="21">
        <v>2.5</v>
      </c>
      <c r="AD9" s="21">
        <v>3.5</v>
      </c>
      <c r="AE9" s="21">
        <v>3</v>
      </c>
      <c r="AF9" s="94">
        <v>3</v>
      </c>
      <c r="AG9" s="38">
        <f t="shared" si="2"/>
        <v>13.5</v>
      </c>
      <c r="AH9" s="24"/>
      <c r="AJ9" t="s">
        <v>605</v>
      </c>
      <c r="AK9">
        <v>2</v>
      </c>
    </row>
    <row r="10" spans="1:37" ht="17" customHeight="1" x14ac:dyDescent="0.2">
      <c r="A10">
        <v>7</v>
      </c>
      <c r="B10" s="11" t="s">
        <v>364</v>
      </c>
      <c r="C10" s="59" t="s">
        <v>596</v>
      </c>
      <c r="D10" s="59" t="s">
        <v>654</v>
      </c>
      <c r="E10" s="11" t="s">
        <v>365</v>
      </c>
      <c r="F10" s="11" t="s">
        <v>366</v>
      </c>
      <c r="G10" s="21">
        <v>0</v>
      </c>
      <c r="H10" s="21">
        <v>1</v>
      </c>
      <c r="I10" s="21">
        <v>1</v>
      </c>
      <c r="J10" s="21">
        <v>1</v>
      </c>
      <c r="K10" s="21">
        <v>2</v>
      </c>
      <c r="L10" s="21">
        <v>0</v>
      </c>
      <c r="M10" s="21"/>
      <c r="N10" s="21">
        <v>1</v>
      </c>
      <c r="O10" s="21">
        <v>0</v>
      </c>
      <c r="P10" s="29">
        <f t="shared" si="3"/>
        <v>6</v>
      </c>
      <c r="Q10" s="21"/>
      <c r="R10" s="21">
        <v>1.5</v>
      </c>
      <c r="S10" s="21"/>
      <c r="T10" s="21">
        <v>1</v>
      </c>
      <c r="U10" s="21">
        <v>1.5</v>
      </c>
      <c r="V10" s="21">
        <v>3</v>
      </c>
      <c r="W10" s="21"/>
      <c r="X10" s="21">
        <v>1</v>
      </c>
      <c r="Y10" s="75">
        <v>3.5</v>
      </c>
      <c r="Z10" s="91">
        <v>2</v>
      </c>
      <c r="AA10" s="29">
        <f t="shared" si="5"/>
        <v>13.5</v>
      </c>
      <c r="AB10" s="21">
        <v>2.5</v>
      </c>
      <c r="AC10" s="21">
        <v>2</v>
      </c>
      <c r="AD10" s="21">
        <v>5</v>
      </c>
      <c r="AE10" s="21">
        <v>4</v>
      </c>
      <c r="AF10" s="94">
        <v>3</v>
      </c>
      <c r="AG10" s="38">
        <f t="shared" si="2"/>
        <v>16.5</v>
      </c>
      <c r="AH10" s="24"/>
      <c r="AJ10" t="s">
        <v>626</v>
      </c>
      <c r="AK10">
        <v>2</v>
      </c>
    </row>
    <row r="11" spans="1:37" ht="17" customHeight="1" x14ac:dyDescent="0.2">
      <c r="A11">
        <v>8</v>
      </c>
      <c r="B11" s="11" t="s">
        <v>367</v>
      </c>
      <c r="C11" s="59" t="s">
        <v>655</v>
      </c>
      <c r="D11" s="59" t="s">
        <v>653</v>
      </c>
      <c r="E11" s="11" t="s">
        <v>368</v>
      </c>
      <c r="F11" s="11" t="s">
        <v>369</v>
      </c>
      <c r="G11" s="21">
        <v>0</v>
      </c>
      <c r="H11" s="21">
        <v>1</v>
      </c>
      <c r="I11" s="21">
        <v>1.5</v>
      </c>
      <c r="J11" s="21">
        <v>0</v>
      </c>
      <c r="K11" s="21">
        <v>0</v>
      </c>
      <c r="L11" s="21">
        <v>0</v>
      </c>
      <c r="M11" s="21"/>
      <c r="N11" s="21">
        <v>1</v>
      </c>
      <c r="O11" s="21">
        <v>13</v>
      </c>
      <c r="P11" s="29">
        <f t="shared" si="3"/>
        <v>6.75</v>
      </c>
      <c r="Q11" s="21"/>
      <c r="R11" s="21">
        <v>0</v>
      </c>
      <c r="S11" s="21">
        <v>1</v>
      </c>
      <c r="T11" s="21">
        <v>0</v>
      </c>
      <c r="U11" s="21">
        <v>0</v>
      </c>
      <c r="V11" s="21">
        <v>0</v>
      </c>
      <c r="W11" s="21"/>
      <c r="X11" s="21"/>
      <c r="Y11" s="21"/>
      <c r="Z11" s="91">
        <v>1</v>
      </c>
      <c r="AA11" s="29">
        <f>SUM(X11:Z11)+SUM(Q11:V11)+7</f>
        <v>9</v>
      </c>
      <c r="AB11" s="21">
        <v>2</v>
      </c>
      <c r="AC11" s="21">
        <v>1.5</v>
      </c>
      <c r="AD11" s="21">
        <v>4</v>
      </c>
      <c r="AE11" s="21">
        <v>2</v>
      </c>
      <c r="AF11" s="94">
        <v>3</v>
      </c>
      <c r="AG11" s="38">
        <f t="shared" si="2"/>
        <v>12.5</v>
      </c>
      <c r="AH11" s="24"/>
      <c r="AJ11" t="s">
        <v>661</v>
      </c>
      <c r="AK11">
        <v>2</v>
      </c>
    </row>
    <row r="12" spans="1:37" ht="17" customHeight="1" x14ac:dyDescent="0.2">
      <c r="A12">
        <v>9</v>
      </c>
      <c r="B12" s="11" t="s">
        <v>340</v>
      </c>
      <c r="C12" s="59" t="s">
        <v>654</v>
      </c>
      <c r="D12" s="59" t="s">
        <v>596</v>
      </c>
      <c r="E12" s="11" t="s">
        <v>341</v>
      </c>
      <c r="F12" s="11" t="s">
        <v>342</v>
      </c>
      <c r="G12" s="21">
        <v>0</v>
      </c>
      <c r="H12" s="21">
        <v>1.5</v>
      </c>
      <c r="I12" s="21">
        <v>1.5</v>
      </c>
      <c r="J12" s="21">
        <v>1</v>
      </c>
      <c r="K12" s="21">
        <v>0</v>
      </c>
      <c r="L12" s="21">
        <v>1</v>
      </c>
      <c r="M12" s="21">
        <v>1.5</v>
      </c>
      <c r="N12" s="21">
        <v>2</v>
      </c>
      <c r="O12" s="21">
        <v>7</v>
      </c>
      <c r="P12" s="29">
        <f t="shared" si="3"/>
        <v>10.25</v>
      </c>
      <c r="Q12" s="21"/>
      <c r="R12" s="21">
        <v>1.5</v>
      </c>
      <c r="S12" s="21"/>
      <c r="T12" s="21">
        <v>1</v>
      </c>
      <c r="U12" s="21">
        <v>1.5</v>
      </c>
      <c r="V12" s="21">
        <v>3</v>
      </c>
      <c r="W12" s="21"/>
      <c r="X12" s="21">
        <v>1</v>
      </c>
      <c r="Y12" s="21">
        <v>4</v>
      </c>
      <c r="Z12" s="91">
        <v>3</v>
      </c>
      <c r="AA12" s="29">
        <f>SUM(X12:Z12)+SUM(Q12:V12)</f>
        <v>15</v>
      </c>
      <c r="AB12" s="21">
        <v>2</v>
      </c>
      <c r="AC12" s="21">
        <v>2</v>
      </c>
      <c r="AD12" s="21">
        <v>5</v>
      </c>
      <c r="AE12" s="21">
        <v>4</v>
      </c>
      <c r="AF12" s="94">
        <v>2</v>
      </c>
      <c r="AG12" s="38">
        <f t="shared" si="2"/>
        <v>15</v>
      </c>
      <c r="AH12" s="24"/>
      <c r="AJ12" t="s">
        <v>623</v>
      </c>
      <c r="AK12">
        <v>5</v>
      </c>
    </row>
    <row r="13" spans="1:37" ht="17" customHeight="1" x14ac:dyDescent="0.2">
      <c r="A13">
        <v>10</v>
      </c>
      <c r="B13" s="11" t="s">
        <v>370</v>
      </c>
      <c r="C13" s="59" t="s">
        <v>655</v>
      </c>
      <c r="D13" s="59" t="s">
        <v>653</v>
      </c>
      <c r="E13" s="11" t="s">
        <v>371</v>
      </c>
      <c r="F13" s="11" t="s">
        <v>372</v>
      </c>
      <c r="G13" s="21">
        <v>1</v>
      </c>
      <c r="H13" s="21">
        <v>1</v>
      </c>
      <c r="I13" s="21">
        <v>2</v>
      </c>
      <c r="J13" s="21">
        <v>0</v>
      </c>
      <c r="K13" s="21">
        <v>0</v>
      </c>
      <c r="L13" s="21">
        <v>0</v>
      </c>
      <c r="M13" s="21">
        <v>1.5</v>
      </c>
      <c r="N13" s="21">
        <v>0.5</v>
      </c>
      <c r="O13" s="21">
        <v>9</v>
      </c>
      <c r="P13" s="29">
        <f t="shared" si="3"/>
        <v>8.25</v>
      </c>
      <c r="Q13" s="21"/>
      <c r="R13" s="21">
        <v>0</v>
      </c>
      <c r="S13" s="21">
        <v>1</v>
      </c>
      <c r="T13" s="21">
        <v>0</v>
      </c>
      <c r="U13" s="21">
        <v>0</v>
      </c>
      <c r="V13" s="21">
        <v>0</v>
      </c>
      <c r="W13" s="21"/>
      <c r="X13" s="21"/>
      <c r="Y13" s="21"/>
      <c r="Z13" s="91">
        <v>1</v>
      </c>
      <c r="AA13" s="29">
        <f>SUM(X13:Z13)+SUM(Q13:V13)+7</f>
        <v>9</v>
      </c>
      <c r="AB13" s="21">
        <v>2</v>
      </c>
      <c r="AC13" s="21">
        <v>1.5</v>
      </c>
      <c r="AD13" s="21">
        <v>4</v>
      </c>
      <c r="AE13" s="21">
        <v>2</v>
      </c>
      <c r="AF13" s="94">
        <v>2</v>
      </c>
      <c r="AG13" s="38">
        <f t="shared" si="2"/>
        <v>11.5</v>
      </c>
      <c r="AH13" s="24"/>
      <c r="AJ13" t="s">
        <v>573</v>
      </c>
      <c r="AK13">
        <v>2</v>
      </c>
    </row>
    <row r="14" spans="1:37" ht="17" customHeight="1" x14ac:dyDescent="0.2">
      <c r="A14">
        <v>11</v>
      </c>
      <c r="B14" s="11" t="s">
        <v>373</v>
      </c>
      <c r="C14" s="59" t="s">
        <v>655</v>
      </c>
      <c r="D14" s="59" t="s">
        <v>653</v>
      </c>
      <c r="E14" s="11" t="s">
        <v>374</v>
      </c>
      <c r="F14" s="11" t="s">
        <v>375</v>
      </c>
      <c r="G14" s="21">
        <v>1</v>
      </c>
      <c r="H14" s="21">
        <v>1</v>
      </c>
      <c r="I14" s="21">
        <v>2</v>
      </c>
      <c r="J14" s="21">
        <v>1</v>
      </c>
      <c r="K14" s="21">
        <v>2</v>
      </c>
      <c r="L14" s="21">
        <v>0</v>
      </c>
      <c r="M14" s="21">
        <v>1.5</v>
      </c>
      <c r="N14" s="21">
        <v>1</v>
      </c>
      <c r="O14" s="21">
        <v>16</v>
      </c>
      <c r="P14" s="29">
        <f t="shared" si="3"/>
        <v>13.5</v>
      </c>
      <c r="Q14" s="21"/>
      <c r="R14" s="21">
        <v>0</v>
      </c>
      <c r="S14" s="21">
        <v>1</v>
      </c>
      <c r="T14" s="21">
        <v>0</v>
      </c>
      <c r="U14" s="21">
        <v>0</v>
      </c>
      <c r="V14" s="21">
        <v>0</v>
      </c>
      <c r="W14" s="21"/>
      <c r="X14" s="21"/>
      <c r="Y14" s="21"/>
      <c r="Z14" s="91">
        <v>2</v>
      </c>
      <c r="AA14" s="29">
        <f>SUM(X14:Z14)+SUM(Q14:V14)+7</f>
        <v>10</v>
      </c>
      <c r="AB14" s="21">
        <v>2</v>
      </c>
      <c r="AC14" s="21">
        <v>1.5</v>
      </c>
      <c r="AD14" s="21">
        <v>4</v>
      </c>
      <c r="AE14" s="21">
        <v>2</v>
      </c>
      <c r="AF14" s="94">
        <v>3</v>
      </c>
      <c r="AG14" s="38">
        <f t="shared" si="2"/>
        <v>12.5</v>
      </c>
      <c r="AH14" s="24"/>
      <c r="AJ14" s="3" t="s">
        <v>572</v>
      </c>
      <c r="AK14" s="4">
        <f>SUM(AK5:AK13)</f>
        <v>20</v>
      </c>
    </row>
    <row r="15" spans="1:37" ht="17" customHeight="1" x14ac:dyDescent="0.2">
      <c r="A15">
        <v>12</v>
      </c>
      <c r="B15" s="11" t="s">
        <v>376</v>
      </c>
      <c r="C15" s="59" t="s">
        <v>654</v>
      </c>
      <c r="D15" s="59" t="s">
        <v>596</v>
      </c>
      <c r="E15" s="11" t="s">
        <v>377</v>
      </c>
      <c r="F15" s="11" t="s">
        <v>378</v>
      </c>
      <c r="G15" s="21">
        <v>1</v>
      </c>
      <c r="H15" s="21">
        <v>1.5</v>
      </c>
      <c r="I15" s="21">
        <v>1</v>
      </c>
      <c r="J15" s="21">
        <v>1</v>
      </c>
      <c r="K15" s="21">
        <v>2</v>
      </c>
      <c r="L15" s="21">
        <v>1</v>
      </c>
      <c r="M15" s="21">
        <v>2</v>
      </c>
      <c r="N15" s="21">
        <v>2</v>
      </c>
      <c r="O15" s="21">
        <v>15</v>
      </c>
      <c r="P15" s="29">
        <f t="shared" si="3"/>
        <v>15.25</v>
      </c>
      <c r="Q15" s="21">
        <v>1</v>
      </c>
      <c r="R15" s="21">
        <v>1.5</v>
      </c>
      <c r="S15" s="21">
        <v>1</v>
      </c>
      <c r="T15" s="21">
        <v>1</v>
      </c>
      <c r="U15" s="21">
        <v>1.5</v>
      </c>
      <c r="V15" s="21">
        <v>3</v>
      </c>
      <c r="W15" s="21"/>
      <c r="X15" s="21">
        <v>1</v>
      </c>
      <c r="Y15" s="21">
        <v>4</v>
      </c>
      <c r="Z15" s="91">
        <v>3</v>
      </c>
      <c r="AA15" s="29">
        <f t="shared" ref="AA11:AA18" si="6">SUM(X15:Z15)+SUM(Q15:V15)</f>
        <v>17</v>
      </c>
      <c r="AB15" s="21">
        <v>2</v>
      </c>
      <c r="AC15" s="21">
        <v>2</v>
      </c>
      <c r="AD15" s="21">
        <v>5</v>
      </c>
      <c r="AE15" s="21">
        <v>4</v>
      </c>
      <c r="AF15" s="94">
        <v>3</v>
      </c>
      <c r="AG15" s="38">
        <f t="shared" si="2"/>
        <v>16</v>
      </c>
      <c r="AH15" s="24"/>
    </row>
    <row r="16" spans="1:37" ht="17" customHeight="1" x14ac:dyDescent="0.2">
      <c r="A16">
        <v>13</v>
      </c>
      <c r="B16" s="11" t="s">
        <v>343</v>
      </c>
      <c r="C16" s="59" t="s">
        <v>596</v>
      </c>
      <c r="D16" s="59" t="s">
        <v>654</v>
      </c>
      <c r="E16" s="11" t="s">
        <v>344</v>
      </c>
      <c r="F16" s="11" t="s">
        <v>345</v>
      </c>
      <c r="G16" s="21">
        <v>0</v>
      </c>
      <c r="H16" s="21">
        <v>1</v>
      </c>
      <c r="I16" s="21">
        <v>1</v>
      </c>
      <c r="J16" s="21">
        <v>1.5</v>
      </c>
      <c r="K16" s="21">
        <v>2</v>
      </c>
      <c r="L16" s="21">
        <v>2</v>
      </c>
      <c r="M16" s="21"/>
      <c r="N16" s="21">
        <v>2</v>
      </c>
      <c r="O16" s="21">
        <v>16</v>
      </c>
      <c r="P16" s="29">
        <f t="shared" si="3"/>
        <v>13.5</v>
      </c>
      <c r="Q16" s="21"/>
      <c r="R16" s="21">
        <v>1.5</v>
      </c>
      <c r="S16" s="21">
        <v>1</v>
      </c>
      <c r="T16" s="21">
        <v>1</v>
      </c>
      <c r="U16" s="21">
        <v>1.5</v>
      </c>
      <c r="V16" s="21">
        <v>3</v>
      </c>
      <c r="W16" s="75" t="s">
        <v>748</v>
      </c>
      <c r="X16" s="21">
        <v>1</v>
      </c>
      <c r="Y16" s="75">
        <v>3.5</v>
      </c>
      <c r="Z16" s="91">
        <v>3</v>
      </c>
      <c r="AA16" s="29">
        <f t="shared" si="6"/>
        <v>15.5</v>
      </c>
      <c r="AB16" s="21">
        <v>2.5</v>
      </c>
      <c r="AC16" s="21">
        <v>2</v>
      </c>
      <c r="AD16" s="21">
        <v>5</v>
      </c>
      <c r="AE16" s="21">
        <v>4</v>
      </c>
      <c r="AF16" s="94">
        <v>3</v>
      </c>
      <c r="AG16" s="38">
        <f t="shared" si="2"/>
        <v>16.5</v>
      </c>
      <c r="AH16" s="24"/>
      <c r="AJ16" s="2" t="s">
        <v>607</v>
      </c>
      <c r="AK16" s="2" t="s">
        <v>571</v>
      </c>
    </row>
    <row r="17" spans="1:37" ht="17" customHeight="1" x14ac:dyDescent="0.2">
      <c r="A17">
        <v>14</v>
      </c>
      <c r="B17" s="11" t="s">
        <v>379</v>
      </c>
      <c r="C17" s="59" t="s">
        <v>653</v>
      </c>
      <c r="D17" s="59" t="s">
        <v>655</v>
      </c>
      <c r="E17" s="11" t="s">
        <v>380</v>
      </c>
      <c r="F17" s="11" t="s">
        <v>381</v>
      </c>
      <c r="G17" s="21">
        <v>0</v>
      </c>
      <c r="H17" s="21">
        <v>1</v>
      </c>
      <c r="I17" s="21">
        <v>1.5</v>
      </c>
      <c r="J17" s="21">
        <v>1</v>
      </c>
      <c r="K17" s="21">
        <v>2</v>
      </c>
      <c r="L17" s="21">
        <v>0</v>
      </c>
      <c r="M17" s="21"/>
      <c r="N17" s="21">
        <v>2</v>
      </c>
      <c r="O17" s="21">
        <v>0</v>
      </c>
      <c r="P17" s="29">
        <f t="shared" si="3"/>
        <v>7.5</v>
      </c>
      <c r="Q17" s="21">
        <v>1</v>
      </c>
      <c r="R17" s="21">
        <v>1.5</v>
      </c>
      <c r="S17" s="21"/>
      <c r="T17" s="21">
        <v>1</v>
      </c>
      <c r="U17" s="21">
        <v>1.5</v>
      </c>
      <c r="V17" s="21">
        <v>2.5</v>
      </c>
      <c r="W17" s="21"/>
      <c r="X17" s="21">
        <v>1.5</v>
      </c>
      <c r="Y17" s="21">
        <v>3</v>
      </c>
      <c r="Z17" s="91">
        <v>2</v>
      </c>
      <c r="AA17" s="29">
        <f t="shared" si="6"/>
        <v>14</v>
      </c>
      <c r="AB17" s="21">
        <v>1.5</v>
      </c>
      <c r="AC17" s="21">
        <v>2.5</v>
      </c>
      <c r="AD17" s="21">
        <v>3.5</v>
      </c>
      <c r="AE17" s="21">
        <v>3</v>
      </c>
      <c r="AF17" s="94">
        <v>2</v>
      </c>
      <c r="AG17" s="38">
        <f t="shared" si="2"/>
        <v>12.5</v>
      </c>
      <c r="AH17" s="24"/>
      <c r="AJ17" t="s">
        <v>705</v>
      </c>
      <c r="AK17">
        <v>1</v>
      </c>
    </row>
    <row r="18" spans="1:37" ht="17" customHeight="1" x14ac:dyDescent="0.2">
      <c r="A18">
        <v>15</v>
      </c>
      <c r="B18" s="11" t="s">
        <v>382</v>
      </c>
      <c r="C18" s="59" t="s">
        <v>655</v>
      </c>
      <c r="D18" s="59" t="s">
        <v>653</v>
      </c>
      <c r="E18" s="11" t="s">
        <v>383</v>
      </c>
      <c r="F18" s="11" t="s">
        <v>384</v>
      </c>
      <c r="G18" s="21">
        <v>0</v>
      </c>
      <c r="H18" s="21">
        <v>0</v>
      </c>
      <c r="I18" s="21">
        <v>2</v>
      </c>
      <c r="J18" s="21">
        <v>1.5</v>
      </c>
      <c r="K18" s="21">
        <v>2</v>
      </c>
      <c r="L18" s="21">
        <v>0</v>
      </c>
      <c r="M18" s="21"/>
      <c r="N18" s="21">
        <v>1</v>
      </c>
      <c r="O18" s="21">
        <v>18</v>
      </c>
      <c r="P18" s="29">
        <f t="shared" si="3"/>
        <v>11</v>
      </c>
      <c r="Q18" s="21"/>
      <c r="R18" s="21">
        <v>0</v>
      </c>
      <c r="S18" s="21"/>
      <c r="T18" s="21">
        <v>0</v>
      </c>
      <c r="U18" s="21">
        <v>0</v>
      </c>
      <c r="V18" s="21">
        <v>0</v>
      </c>
      <c r="W18" s="21"/>
      <c r="X18" s="21"/>
      <c r="Y18" s="21"/>
      <c r="Z18" s="91">
        <v>1</v>
      </c>
      <c r="AA18" s="29">
        <f>SUM(X18:Z18)+SUM(Q18:V18)+7</f>
        <v>8</v>
      </c>
      <c r="AB18" s="21">
        <v>2</v>
      </c>
      <c r="AC18" s="21">
        <v>1.5</v>
      </c>
      <c r="AD18" s="21">
        <v>4</v>
      </c>
      <c r="AE18" s="21">
        <v>2</v>
      </c>
      <c r="AF18" s="94">
        <v>3</v>
      </c>
      <c r="AG18" s="38">
        <f t="shared" si="2"/>
        <v>12.5</v>
      </c>
      <c r="AH18" s="24"/>
      <c r="AJ18" t="s">
        <v>609</v>
      </c>
      <c r="AK18">
        <v>2</v>
      </c>
    </row>
    <row r="19" spans="1:37" ht="17" customHeight="1" x14ac:dyDescent="0.2">
      <c r="A19">
        <v>17</v>
      </c>
      <c r="B19" s="11" t="s">
        <v>388</v>
      </c>
      <c r="C19" s="59" t="s">
        <v>596</v>
      </c>
      <c r="D19" s="59" t="s">
        <v>654</v>
      </c>
      <c r="E19" s="11" t="s">
        <v>389</v>
      </c>
      <c r="F19" s="11" t="s">
        <v>390</v>
      </c>
      <c r="G19" s="21">
        <v>1</v>
      </c>
      <c r="H19" s="21">
        <v>1.5</v>
      </c>
      <c r="I19" s="21">
        <v>0</v>
      </c>
      <c r="J19" s="21">
        <v>0</v>
      </c>
      <c r="K19" s="21">
        <v>2</v>
      </c>
      <c r="L19" s="21">
        <v>1</v>
      </c>
      <c r="M19" s="21">
        <v>1.5</v>
      </c>
      <c r="N19" s="21">
        <v>1</v>
      </c>
      <c r="O19" s="21">
        <v>14</v>
      </c>
      <c r="P19" s="29">
        <f t="shared" si="3"/>
        <v>11.5</v>
      </c>
      <c r="Q19" s="21"/>
      <c r="R19" s="21">
        <v>1.5</v>
      </c>
      <c r="S19" s="21"/>
      <c r="T19" s="21">
        <v>1</v>
      </c>
      <c r="U19" s="21">
        <v>1.5</v>
      </c>
      <c r="V19" s="21">
        <v>3</v>
      </c>
      <c r="W19" s="21"/>
      <c r="X19" s="21">
        <v>1</v>
      </c>
      <c r="Y19" s="75">
        <v>3.5</v>
      </c>
      <c r="Z19" s="91">
        <v>3</v>
      </c>
      <c r="AA19" s="29">
        <f t="shared" ref="AA19:AA23" si="7">SUM(X19:Z19)+SUM(Q19:V19)</f>
        <v>14.5</v>
      </c>
      <c r="AB19" s="21">
        <v>2.5</v>
      </c>
      <c r="AC19" s="21">
        <v>2</v>
      </c>
      <c r="AD19" s="21">
        <v>5</v>
      </c>
      <c r="AE19" s="21">
        <v>4</v>
      </c>
      <c r="AF19" s="94">
        <v>1</v>
      </c>
      <c r="AG19" s="38">
        <f t="shared" si="2"/>
        <v>14.5</v>
      </c>
      <c r="AH19" s="24"/>
      <c r="AJ19" t="s">
        <v>733</v>
      </c>
      <c r="AK19">
        <v>1</v>
      </c>
    </row>
    <row r="20" spans="1:37" ht="17" customHeight="1" x14ac:dyDescent="0.2">
      <c r="A20">
        <v>18</v>
      </c>
      <c r="B20" s="11" t="s">
        <v>346</v>
      </c>
      <c r="C20" s="59" t="s">
        <v>654</v>
      </c>
      <c r="D20" s="59" t="s">
        <v>596</v>
      </c>
      <c r="E20" s="11" t="s">
        <v>347</v>
      </c>
      <c r="F20" s="11" t="s">
        <v>348</v>
      </c>
      <c r="G20" s="21">
        <v>0</v>
      </c>
      <c r="H20" s="21">
        <v>1.5</v>
      </c>
      <c r="I20" s="21">
        <v>1.5</v>
      </c>
      <c r="J20" s="21">
        <v>1</v>
      </c>
      <c r="K20" s="21">
        <v>0</v>
      </c>
      <c r="L20" s="21">
        <v>1</v>
      </c>
      <c r="M20" s="21"/>
      <c r="N20" s="21">
        <v>2</v>
      </c>
      <c r="O20" s="21">
        <v>16</v>
      </c>
      <c r="P20" s="29">
        <f t="shared" si="3"/>
        <v>11</v>
      </c>
      <c r="Q20" s="21"/>
      <c r="R20" s="21">
        <v>0</v>
      </c>
      <c r="S20" s="21">
        <v>1</v>
      </c>
      <c r="T20" s="21">
        <v>1</v>
      </c>
      <c r="U20" s="21">
        <v>1.5</v>
      </c>
      <c r="V20" s="21">
        <v>3</v>
      </c>
      <c r="W20" s="21"/>
      <c r="X20" s="21">
        <v>1</v>
      </c>
      <c r="Y20" s="21">
        <v>4</v>
      </c>
      <c r="Z20" s="91">
        <v>2</v>
      </c>
      <c r="AA20" s="29">
        <f t="shared" si="7"/>
        <v>13.5</v>
      </c>
      <c r="AB20" s="21">
        <v>2</v>
      </c>
      <c r="AC20" s="21">
        <v>2</v>
      </c>
      <c r="AD20" s="21">
        <v>5</v>
      </c>
      <c r="AE20" s="21">
        <v>4</v>
      </c>
      <c r="AF20" s="94">
        <v>3</v>
      </c>
      <c r="AG20" s="38">
        <f t="shared" si="2"/>
        <v>16</v>
      </c>
      <c r="AH20" s="24"/>
      <c r="AJ20" t="s">
        <v>732</v>
      </c>
      <c r="AK20">
        <v>1</v>
      </c>
    </row>
    <row r="21" spans="1:37" ht="17" customHeight="1" x14ac:dyDescent="0.2">
      <c r="A21">
        <v>19</v>
      </c>
      <c r="B21" s="11" t="s">
        <v>391</v>
      </c>
      <c r="C21" s="59" t="s">
        <v>653</v>
      </c>
      <c r="D21" s="59"/>
      <c r="E21" s="11" t="s">
        <v>392</v>
      </c>
      <c r="F21" s="11" t="s">
        <v>393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/>
      <c r="M21" s="21"/>
      <c r="N21" s="21">
        <v>1</v>
      </c>
      <c r="O21" s="21"/>
      <c r="P21" s="29">
        <f t="shared" si="3"/>
        <v>1</v>
      </c>
      <c r="Q21" s="21"/>
      <c r="R21" s="21">
        <v>1.5</v>
      </c>
      <c r="S21" s="21"/>
      <c r="T21" s="21">
        <v>1</v>
      </c>
      <c r="U21" s="21">
        <v>1.5</v>
      </c>
      <c r="V21" s="21">
        <v>2.5</v>
      </c>
      <c r="W21" s="21"/>
      <c r="X21" s="21">
        <v>1.5</v>
      </c>
      <c r="Y21" s="21">
        <v>3</v>
      </c>
      <c r="Z21" s="91">
        <v>0</v>
      </c>
      <c r="AA21" s="29">
        <f t="shared" si="7"/>
        <v>11</v>
      </c>
      <c r="AB21" s="21"/>
      <c r="AC21" s="21"/>
      <c r="AD21" s="21"/>
      <c r="AE21" s="21"/>
      <c r="AF21" s="94">
        <v>1</v>
      </c>
      <c r="AG21" s="38">
        <f t="shared" si="2"/>
        <v>1</v>
      </c>
      <c r="AH21" s="24"/>
      <c r="AJ21" t="s">
        <v>610</v>
      </c>
      <c r="AK21">
        <v>2</v>
      </c>
    </row>
    <row r="22" spans="1:37" ht="17" customHeight="1" x14ac:dyDescent="0.2">
      <c r="A22">
        <v>20</v>
      </c>
      <c r="B22" s="11" t="s">
        <v>394</v>
      </c>
      <c r="C22" s="59" t="s">
        <v>654</v>
      </c>
      <c r="D22" s="59"/>
      <c r="E22" s="11" t="s">
        <v>395</v>
      </c>
      <c r="F22" s="11" t="s">
        <v>396</v>
      </c>
      <c r="G22" s="21">
        <v>0</v>
      </c>
      <c r="H22" s="21">
        <v>0</v>
      </c>
      <c r="I22" s="21">
        <v>0</v>
      </c>
      <c r="J22" s="21">
        <v>1</v>
      </c>
      <c r="K22" s="21">
        <v>2</v>
      </c>
      <c r="L22" s="21"/>
      <c r="M22" s="21"/>
      <c r="N22" s="21">
        <v>0</v>
      </c>
      <c r="O22" s="21">
        <v>0</v>
      </c>
      <c r="P22" s="29">
        <f t="shared" si="3"/>
        <v>3</v>
      </c>
      <c r="Q22" s="21"/>
      <c r="R22" s="21">
        <v>0</v>
      </c>
      <c r="S22" s="21"/>
      <c r="T22" s="21">
        <v>0</v>
      </c>
      <c r="U22" s="21">
        <v>0.5</v>
      </c>
      <c r="V22" s="21">
        <v>0.5</v>
      </c>
      <c r="W22" s="21"/>
      <c r="X22" s="21">
        <v>1</v>
      </c>
      <c r="Y22" s="21">
        <v>4</v>
      </c>
      <c r="Z22" s="91">
        <v>0</v>
      </c>
      <c r="AA22" s="29">
        <f t="shared" si="7"/>
        <v>6</v>
      </c>
      <c r="AB22" s="21"/>
      <c r="AC22" s="21"/>
      <c r="AD22" s="21"/>
      <c r="AE22" s="21"/>
      <c r="AF22" s="94">
        <v>0</v>
      </c>
      <c r="AG22" s="38">
        <f t="shared" si="2"/>
        <v>0</v>
      </c>
      <c r="AH22" s="24"/>
      <c r="AJ22" t="s">
        <v>612</v>
      </c>
      <c r="AK22">
        <v>4</v>
      </c>
    </row>
    <row r="23" spans="1:37" ht="17" customHeight="1" x14ac:dyDescent="0.2">
      <c r="A23">
        <v>21</v>
      </c>
      <c r="B23" s="11" t="s">
        <v>349</v>
      </c>
      <c r="C23" s="59" t="s">
        <v>653</v>
      </c>
      <c r="D23" s="59" t="s">
        <v>655</v>
      </c>
      <c r="E23" s="11" t="s">
        <v>350</v>
      </c>
      <c r="F23" s="11" t="s">
        <v>351</v>
      </c>
      <c r="G23" s="21">
        <v>0</v>
      </c>
      <c r="H23" s="21">
        <v>0</v>
      </c>
      <c r="I23" s="21">
        <v>0</v>
      </c>
      <c r="J23" s="21">
        <v>0</v>
      </c>
      <c r="K23" s="21">
        <v>1</v>
      </c>
      <c r="L23" s="21"/>
      <c r="M23" s="21"/>
      <c r="N23" s="21">
        <v>2</v>
      </c>
      <c r="O23" s="21">
        <v>9</v>
      </c>
      <c r="P23" s="29">
        <f>SUM(G23:N23)+O23/4+4</f>
        <v>9.25</v>
      </c>
      <c r="Q23" s="21"/>
      <c r="R23" s="21">
        <v>1.5</v>
      </c>
      <c r="S23" s="21"/>
      <c r="T23" s="21">
        <v>1</v>
      </c>
      <c r="U23" s="21">
        <v>1.5</v>
      </c>
      <c r="V23" s="21">
        <v>2.5</v>
      </c>
      <c r="W23" s="21"/>
      <c r="X23" s="21">
        <v>1.5</v>
      </c>
      <c r="Y23" s="21">
        <v>3</v>
      </c>
      <c r="Z23" s="91">
        <v>2</v>
      </c>
      <c r="AA23" s="29">
        <f t="shared" si="7"/>
        <v>13</v>
      </c>
      <c r="AB23" s="21">
        <v>1.5</v>
      </c>
      <c r="AC23" s="21">
        <v>2.5</v>
      </c>
      <c r="AD23" s="21">
        <v>3.5</v>
      </c>
      <c r="AE23" s="21">
        <v>3</v>
      </c>
      <c r="AF23" s="94">
        <v>3</v>
      </c>
      <c r="AG23" s="38">
        <f t="shared" si="2"/>
        <v>13.5</v>
      </c>
      <c r="AH23" s="24"/>
      <c r="AJ23" t="s">
        <v>611</v>
      </c>
      <c r="AK23">
        <v>2</v>
      </c>
    </row>
    <row r="24" spans="1:37" ht="17" customHeight="1" thickBot="1" x14ac:dyDescent="0.25">
      <c r="A24">
        <v>22</v>
      </c>
      <c r="B24" s="1"/>
      <c r="C24" s="61"/>
      <c r="D24" s="61"/>
      <c r="E24" s="1"/>
      <c r="F24" s="1"/>
      <c r="G24" s="30"/>
      <c r="H24" s="30"/>
      <c r="I24" s="30"/>
      <c r="J24" s="30"/>
      <c r="K24" s="30"/>
      <c r="L24" s="30"/>
      <c r="M24" s="30"/>
      <c r="N24" s="30"/>
      <c r="O24" s="30"/>
      <c r="P24" s="31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1"/>
      <c r="AB24" s="30"/>
      <c r="AC24" s="30"/>
      <c r="AD24" s="30"/>
      <c r="AE24" s="30"/>
      <c r="AF24" s="30"/>
      <c r="AG24" s="31"/>
      <c r="AH24" s="28"/>
      <c r="AJ24" t="s">
        <v>613</v>
      </c>
      <c r="AK24">
        <v>4</v>
      </c>
    </row>
    <row r="25" spans="1:37" ht="17" customHeight="1" thickTop="1" thickBot="1" x14ac:dyDescent="0.25">
      <c r="A25">
        <v>23</v>
      </c>
      <c r="B25" s="1"/>
      <c r="C25" s="61" t="s">
        <v>708</v>
      </c>
      <c r="D25" s="61"/>
      <c r="E25" s="1"/>
      <c r="F25" s="1"/>
      <c r="G25" s="30"/>
      <c r="H25" s="30"/>
      <c r="I25" s="30"/>
      <c r="J25" s="30"/>
      <c r="K25" s="30"/>
      <c r="L25" s="30"/>
      <c r="M25" s="30"/>
      <c r="N25" s="30"/>
      <c r="O25" s="30"/>
      <c r="P25" s="31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1"/>
      <c r="AB25" s="30"/>
      <c r="AC25" s="30"/>
      <c r="AD25" s="30"/>
      <c r="AE25" s="30"/>
      <c r="AF25" s="30"/>
      <c r="AG25" s="31"/>
      <c r="AH25" s="28"/>
      <c r="AJ25" t="s">
        <v>573</v>
      </c>
      <c r="AK25">
        <v>3</v>
      </c>
    </row>
    <row r="26" spans="1:37" ht="17" customHeight="1" thickTop="1" thickBot="1" x14ac:dyDescent="0.25">
      <c r="A26">
        <v>24</v>
      </c>
      <c r="B26" s="1"/>
      <c r="C26" s="61" t="s">
        <v>709</v>
      </c>
      <c r="D26" s="61"/>
      <c r="E26" s="1"/>
      <c r="F26" s="1"/>
      <c r="G26" s="30"/>
      <c r="H26" s="30"/>
      <c r="I26" s="30"/>
      <c r="J26" s="30"/>
      <c r="K26" s="30"/>
      <c r="L26" s="30"/>
      <c r="M26" s="30"/>
      <c r="N26" s="30"/>
      <c r="O26" s="30"/>
      <c r="P26" s="31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1"/>
      <c r="AB26" s="30"/>
      <c r="AC26" s="30"/>
      <c r="AD26" s="30"/>
      <c r="AE26" s="30"/>
      <c r="AF26" s="30"/>
      <c r="AG26" s="31"/>
      <c r="AH26" s="28"/>
      <c r="AJ26" t="s">
        <v>623</v>
      </c>
      <c r="AK26">
        <v>0</v>
      </c>
    </row>
    <row r="27" spans="1:37" ht="17" customHeight="1" thickTop="1" thickBot="1" x14ac:dyDescent="0.25">
      <c r="A27">
        <v>25</v>
      </c>
      <c r="B27" s="1"/>
      <c r="C27" s="61"/>
      <c r="D27" s="61"/>
      <c r="E27" s="1"/>
      <c r="F27" s="1"/>
      <c r="G27" s="30"/>
      <c r="H27" s="30"/>
      <c r="I27" s="30"/>
      <c r="J27" s="30"/>
      <c r="K27" s="30"/>
      <c r="L27" s="30"/>
      <c r="M27" s="30"/>
      <c r="N27" s="30"/>
      <c r="O27" s="30"/>
      <c r="P27" s="31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1"/>
      <c r="AB27" s="30"/>
      <c r="AC27" s="30"/>
      <c r="AD27" s="30"/>
      <c r="AE27" s="30"/>
      <c r="AF27" s="30"/>
      <c r="AG27" s="31"/>
      <c r="AH27" s="28"/>
      <c r="AJ27" s="3" t="s">
        <v>572</v>
      </c>
      <c r="AK27" s="4">
        <f>SUM(AK17:AK26)</f>
        <v>20</v>
      </c>
    </row>
    <row r="28" spans="1:37" ht="17" customHeight="1" thickTop="1" thickBot="1" x14ac:dyDescent="0.25">
      <c r="A28">
        <v>26</v>
      </c>
      <c r="B28" s="1"/>
      <c r="C28" s="61"/>
      <c r="D28" s="61"/>
      <c r="E28" s="1"/>
      <c r="F28" s="1"/>
      <c r="G28" s="30"/>
      <c r="H28" s="30"/>
      <c r="I28" s="30"/>
      <c r="J28" s="30"/>
      <c r="K28" s="30"/>
      <c r="L28" s="30"/>
      <c r="M28" s="30"/>
      <c r="N28" s="30"/>
      <c r="O28" s="30"/>
      <c r="P28" s="31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1"/>
      <c r="AB28" s="30"/>
      <c r="AC28" s="30"/>
      <c r="AD28" s="30"/>
      <c r="AE28" s="30"/>
      <c r="AF28" s="30"/>
      <c r="AG28" s="31"/>
      <c r="AH28" s="28"/>
    </row>
    <row r="29" spans="1:37" ht="17" customHeight="1" thickTop="1" thickBot="1" x14ac:dyDescent="0.25">
      <c r="A29">
        <v>27</v>
      </c>
      <c r="B29" s="1"/>
      <c r="C29" s="61"/>
      <c r="D29" s="61"/>
      <c r="E29" s="1"/>
      <c r="F29" s="1"/>
      <c r="G29" s="30"/>
      <c r="H29" s="30"/>
      <c r="I29" s="30"/>
      <c r="J29" s="30"/>
      <c r="K29" s="30"/>
      <c r="L29" s="30"/>
      <c r="M29" s="30"/>
      <c r="N29" s="30"/>
      <c r="O29" s="30"/>
      <c r="P29" s="31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1"/>
      <c r="AB29" s="30"/>
      <c r="AC29" s="30"/>
      <c r="AD29" s="30"/>
      <c r="AE29" s="30"/>
      <c r="AF29" s="30"/>
      <c r="AG29" s="31"/>
      <c r="AH29" s="28"/>
      <c r="AJ29" s="2" t="s">
        <v>608</v>
      </c>
      <c r="AK29" s="2" t="s">
        <v>571</v>
      </c>
    </row>
    <row r="30" spans="1:37" ht="17" customHeight="1" thickTop="1" thickBot="1" x14ac:dyDescent="0.25">
      <c r="A30">
        <v>28</v>
      </c>
      <c r="B30" s="1"/>
      <c r="C30" s="61"/>
      <c r="D30" s="61"/>
      <c r="E30" s="1"/>
      <c r="F30" s="1"/>
      <c r="G30" s="32"/>
      <c r="H30" s="32"/>
      <c r="I30" s="32"/>
      <c r="J30" s="32"/>
      <c r="K30" s="32"/>
      <c r="L30" s="32"/>
      <c r="M30" s="32"/>
      <c r="N30" s="32"/>
      <c r="O30" s="32"/>
      <c r="P30" s="33"/>
      <c r="Q30" s="32"/>
      <c r="R30" s="32"/>
      <c r="S30" s="32"/>
      <c r="T30" s="32"/>
      <c r="U30" s="32"/>
      <c r="V30" s="32"/>
      <c r="W30" s="32"/>
      <c r="X30" s="32"/>
      <c r="Y30" s="32"/>
      <c r="Z30" s="30"/>
      <c r="AA30" s="31"/>
      <c r="AB30" s="30"/>
      <c r="AC30" s="30"/>
      <c r="AD30" s="30"/>
      <c r="AE30" s="30"/>
      <c r="AF30" s="30"/>
      <c r="AG30" s="31"/>
      <c r="AH30" s="28"/>
      <c r="AJ30" t="s">
        <v>614</v>
      </c>
      <c r="AK30">
        <v>3</v>
      </c>
    </row>
    <row r="31" spans="1:37" ht="17" customHeight="1" thickTop="1" thickBot="1" x14ac:dyDescent="0.25">
      <c r="A31">
        <v>29</v>
      </c>
      <c r="B31" s="1"/>
      <c r="C31" s="61"/>
      <c r="D31" s="61"/>
      <c r="E31" s="1"/>
      <c r="F31" s="1"/>
      <c r="G31" s="32"/>
      <c r="H31" s="32"/>
      <c r="I31" s="32"/>
      <c r="J31" s="32"/>
      <c r="K31" s="32"/>
      <c r="L31" s="32"/>
      <c r="M31" s="32"/>
      <c r="N31" s="32"/>
      <c r="O31" s="32"/>
      <c r="P31" s="33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3"/>
      <c r="AB31" s="32"/>
      <c r="AC31" s="32"/>
      <c r="AD31" s="32"/>
      <c r="AE31" s="32"/>
      <c r="AF31" s="32"/>
      <c r="AG31" s="31"/>
      <c r="AH31" s="1"/>
      <c r="AJ31" t="s">
        <v>615</v>
      </c>
      <c r="AK31">
        <v>3</v>
      </c>
    </row>
    <row r="32" spans="1:37" ht="17" customHeight="1" thickTop="1" thickBot="1" x14ac:dyDescent="0.25">
      <c r="A32">
        <v>30</v>
      </c>
      <c r="B32" s="1"/>
      <c r="C32" s="61"/>
      <c r="D32" s="61"/>
      <c r="E32" s="1"/>
      <c r="F32" s="1"/>
      <c r="G32" s="32"/>
      <c r="H32" s="32"/>
      <c r="I32" s="32"/>
      <c r="J32" s="32"/>
      <c r="K32" s="32"/>
      <c r="L32" s="32"/>
      <c r="M32" s="32"/>
      <c r="N32" s="32"/>
      <c r="O32" s="32"/>
      <c r="P32" s="33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3"/>
      <c r="AB32" s="32"/>
      <c r="AC32" s="32"/>
      <c r="AD32" s="32"/>
      <c r="AE32" s="32"/>
      <c r="AF32" s="32"/>
      <c r="AG32" s="31"/>
      <c r="AH32" s="1"/>
      <c r="AJ32" t="s">
        <v>616</v>
      </c>
      <c r="AK32">
        <v>6</v>
      </c>
    </row>
    <row r="33" spans="1:37" ht="17" customHeight="1" thickTop="1" thickBot="1" x14ac:dyDescent="0.25">
      <c r="A33">
        <v>31</v>
      </c>
      <c r="B33" s="1"/>
      <c r="C33" s="61"/>
      <c r="D33" s="61"/>
      <c r="E33" s="1"/>
      <c r="F33" s="1"/>
      <c r="G33" s="32"/>
      <c r="H33" s="32"/>
      <c r="I33" s="32"/>
      <c r="J33" s="32"/>
      <c r="K33" s="32"/>
      <c r="L33" s="32"/>
      <c r="M33" s="32"/>
      <c r="N33" s="32"/>
      <c r="O33" s="32"/>
      <c r="P33" s="33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3"/>
      <c r="AB33" s="32"/>
      <c r="AC33" s="32"/>
      <c r="AD33" s="32"/>
      <c r="AE33" s="32"/>
      <c r="AF33" s="32"/>
      <c r="AG33" s="31"/>
      <c r="AH33" s="1"/>
    </row>
    <row r="34" spans="1:37" ht="17" customHeight="1" thickTop="1" thickBot="1" x14ac:dyDescent="0.25">
      <c r="A34">
        <v>32</v>
      </c>
      <c r="B34" s="1"/>
      <c r="C34" s="61"/>
      <c r="D34" s="61"/>
      <c r="E34" s="1"/>
      <c r="F34" s="1"/>
      <c r="G34" s="34"/>
      <c r="H34" s="34"/>
      <c r="I34" s="34"/>
      <c r="J34" s="34"/>
      <c r="K34" s="34"/>
      <c r="L34" s="34"/>
      <c r="M34" s="34"/>
      <c r="N34" s="34"/>
      <c r="O34" s="34"/>
      <c r="P34" s="35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5"/>
      <c r="AB34" s="34"/>
      <c r="AC34" s="34"/>
      <c r="AD34" s="34"/>
      <c r="AE34" s="34"/>
      <c r="AF34" s="34"/>
      <c r="AG34" s="31"/>
      <c r="AH34" s="1"/>
      <c r="AJ34" t="s">
        <v>765</v>
      </c>
      <c r="AK34">
        <v>5</v>
      </c>
    </row>
    <row r="35" spans="1:37" ht="17" customHeight="1" thickTop="1" thickBot="1" x14ac:dyDescent="0.25">
      <c r="A35">
        <v>33</v>
      </c>
      <c r="B35" s="1"/>
      <c r="C35" s="61"/>
      <c r="D35" s="61"/>
      <c r="E35" s="1"/>
      <c r="F35" s="1"/>
      <c r="G35" s="34"/>
      <c r="H35" s="34"/>
      <c r="I35" s="34"/>
      <c r="J35" s="34"/>
      <c r="K35" s="34"/>
      <c r="L35" s="34"/>
      <c r="M35" s="34"/>
      <c r="N35" s="34"/>
      <c r="O35" s="34"/>
      <c r="P35" s="35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5"/>
      <c r="AB35" s="34"/>
      <c r="AC35" s="34"/>
      <c r="AD35" s="34"/>
      <c r="AE35" s="34"/>
      <c r="AF35" s="34"/>
      <c r="AG35" s="31"/>
      <c r="AH35" s="1"/>
      <c r="AJ35" t="s">
        <v>573</v>
      </c>
      <c r="AK35">
        <v>3</v>
      </c>
    </row>
    <row r="36" spans="1:37" ht="17" customHeight="1" thickTop="1" thickBot="1" x14ac:dyDescent="0.25">
      <c r="A36">
        <v>34</v>
      </c>
      <c r="B36" s="1"/>
      <c r="C36" s="61"/>
      <c r="D36" s="61"/>
      <c r="E36" s="1"/>
      <c r="F36" s="1"/>
      <c r="G36" s="34"/>
      <c r="H36" s="34"/>
      <c r="I36" s="34"/>
      <c r="J36" s="34"/>
      <c r="K36" s="34"/>
      <c r="L36" s="34"/>
      <c r="M36" s="34"/>
      <c r="N36" s="34"/>
      <c r="O36" s="34"/>
      <c r="P36" s="35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5"/>
      <c r="AB36" s="34"/>
      <c r="AC36" s="34"/>
      <c r="AD36" s="34"/>
      <c r="AE36" s="34"/>
      <c r="AF36" s="34"/>
      <c r="AG36" s="31"/>
      <c r="AH36" s="1"/>
      <c r="AJ36" t="s">
        <v>623</v>
      </c>
      <c r="AK36">
        <v>0</v>
      </c>
    </row>
    <row r="37" spans="1:37" ht="17" customHeight="1" thickTop="1" thickBot="1" x14ac:dyDescent="0.25">
      <c r="A37">
        <v>35</v>
      </c>
      <c r="B37" s="1"/>
      <c r="C37" s="61"/>
      <c r="D37" s="6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6"/>
      <c r="Q37" s="1"/>
      <c r="R37" s="1"/>
      <c r="S37" s="1"/>
      <c r="T37" s="1"/>
      <c r="U37" s="1"/>
      <c r="V37" s="1"/>
      <c r="W37" s="1"/>
      <c r="X37" s="1"/>
      <c r="Y37" s="1"/>
      <c r="Z37" s="1"/>
      <c r="AA37" s="6"/>
      <c r="AB37" s="1"/>
      <c r="AC37" s="1"/>
      <c r="AD37" s="1"/>
      <c r="AE37" s="1"/>
      <c r="AF37" s="1"/>
      <c r="AG37" s="93"/>
      <c r="AH37" s="1"/>
      <c r="AJ37" s="3" t="s">
        <v>572</v>
      </c>
      <c r="AK37" s="4">
        <f>SUM(AK30:AK36)</f>
        <v>20</v>
      </c>
    </row>
    <row r="38" spans="1:37" ht="17" customHeight="1" thickTop="1" thickBot="1" x14ac:dyDescent="0.25">
      <c r="A38">
        <v>36</v>
      </c>
      <c r="B38" s="1"/>
      <c r="C38" s="61"/>
      <c r="D38" s="6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6"/>
      <c r="Q38" s="1"/>
      <c r="R38" s="1"/>
      <c r="S38" s="1"/>
      <c r="T38" s="1"/>
      <c r="U38" s="1"/>
      <c r="V38" s="1"/>
      <c r="W38" s="1"/>
      <c r="X38" s="1"/>
      <c r="Y38" s="1"/>
      <c r="Z38" s="1"/>
      <c r="AA38" s="6"/>
      <c r="AB38" s="1"/>
      <c r="AC38" s="1"/>
      <c r="AD38" s="1"/>
      <c r="AE38" s="1"/>
      <c r="AF38" s="1"/>
      <c r="AG38" s="93"/>
      <c r="AH38" s="1"/>
    </row>
    <row r="39" spans="1:37" ht="17" customHeight="1" thickTop="1" thickBot="1" x14ac:dyDescent="0.25">
      <c r="A39">
        <v>37</v>
      </c>
      <c r="B39" s="1"/>
      <c r="C39" s="61"/>
      <c r="D39" s="6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6"/>
      <c r="Q39" s="1"/>
      <c r="R39" s="1"/>
      <c r="S39" s="1"/>
      <c r="T39" s="1"/>
      <c r="U39" s="1"/>
      <c r="V39" s="1"/>
      <c r="W39" s="1"/>
      <c r="X39" s="1"/>
      <c r="Y39" s="1"/>
      <c r="Z39" s="1"/>
      <c r="AA39" s="6"/>
      <c r="AB39" s="1"/>
      <c r="AC39" s="1"/>
      <c r="AD39" s="1"/>
      <c r="AE39" s="1"/>
      <c r="AF39" s="1"/>
      <c r="AG39" s="93"/>
      <c r="AH39" s="1"/>
    </row>
    <row r="40" spans="1:37" ht="17" customHeight="1" thickTop="1" thickBot="1" x14ac:dyDescent="0.25">
      <c r="A40">
        <v>38</v>
      </c>
      <c r="B40" s="1"/>
      <c r="C40" s="61"/>
      <c r="D40" s="6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6"/>
      <c r="Q40" s="1"/>
      <c r="R40" s="1"/>
      <c r="S40" s="1"/>
      <c r="T40" s="1"/>
      <c r="U40" s="1"/>
      <c r="V40" s="1"/>
      <c r="W40" s="1"/>
      <c r="X40" s="1"/>
      <c r="Y40" s="1"/>
      <c r="Z40" s="1"/>
      <c r="AA40" s="6"/>
      <c r="AB40" s="1"/>
      <c r="AC40" s="1"/>
      <c r="AD40" s="1"/>
      <c r="AE40" s="1"/>
      <c r="AF40" s="1"/>
      <c r="AG40" s="93"/>
      <c r="AH40" s="1"/>
    </row>
    <row r="41" spans="1:37" ht="17" customHeight="1" thickTop="1" x14ac:dyDescent="0.2"/>
  </sheetData>
  <sortState xmlns:xlrd2="http://schemas.microsoft.com/office/spreadsheetml/2017/richdata2" ref="B4:P23">
    <sortCondition ref="E4:E23"/>
  </sortState>
  <phoneticPr fontId="6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88625-B71F-E845-A3B5-3D2CCFABF538}">
  <dimension ref="A1:AH42"/>
  <sheetViews>
    <sheetView zoomScale="140" zoomScaleNormal="140" workbookViewId="0">
      <pane xSplit="6" ySplit="3" topLeftCell="M4" activePane="bottomRight" state="frozen"/>
      <selection pane="topRight" activeCell="G1" sqref="G1"/>
      <selection pane="bottomLeft" activeCell="A4" sqref="A4"/>
      <selection pane="bottomRight" activeCell="G4" sqref="G4"/>
    </sheetView>
  </sheetViews>
  <sheetFormatPr baseColWidth="10" defaultRowHeight="15" x14ac:dyDescent="0.2"/>
  <cols>
    <col min="1" max="1" width="3.6640625" customWidth="1"/>
    <col min="2" max="2" width="5.83203125" customWidth="1"/>
    <col min="3" max="4" width="3.5" style="57" customWidth="1"/>
    <col min="5" max="5" width="30.83203125" customWidth="1"/>
    <col min="6" max="6" width="4.5" customWidth="1"/>
    <col min="7" max="15" width="3.83203125" customWidth="1"/>
    <col min="16" max="16" width="6.6640625" style="5" customWidth="1"/>
    <col min="17" max="22" width="4.5" customWidth="1"/>
    <col min="23" max="23" width="5" customWidth="1"/>
    <col min="24" max="25" width="4.5" customWidth="1"/>
    <col min="26" max="26" width="5.6640625" customWidth="1"/>
    <col min="27" max="27" width="7" style="5" customWidth="1"/>
    <col min="28" max="32" width="6" customWidth="1"/>
    <col min="33" max="33" width="6" style="56" customWidth="1"/>
    <col min="34" max="34" width="6" customWidth="1"/>
  </cols>
  <sheetData>
    <row r="1" spans="1:34" x14ac:dyDescent="0.2">
      <c r="E1" t="s">
        <v>398</v>
      </c>
    </row>
    <row r="2" spans="1:34" x14ac:dyDescent="0.2">
      <c r="M2" s="4" t="s">
        <v>625</v>
      </c>
      <c r="Q2">
        <v>1</v>
      </c>
      <c r="R2">
        <v>2</v>
      </c>
      <c r="S2">
        <v>1</v>
      </c>
      <c r="T2">
        <v>1</v>
      </c>
      <c r="U2">
        <v>2</v>
      </c>
      <c r="V2">
        <v>4</v>
      </c>
      <c r="X2">
        <v>2</v>
      </c>
      <c r="Y2">
        <v>4</v>
      </c>
      <c r="Z2">
        <v>3</v>
      </c>
      <c r="AA2" s="29">
        <f>SUM(X2:Z2)+SUM(Q2:V2)</f>
        <v>20</v>
      </c>
      <c r="AB2">
        <v>3</v>
      </c>
      <c r="AC2">
        <v>3</v>
      </c>
      <c r="AD2">
        <v>6</v>
      </c>
      <c r="AE2">
        <v>5</v>
      </c>
      <c r="AF2">
        <v>3</v>
      </c>
      <c r="AG2" s="56">
        <f>SUM(AB2:AF2)</f>
        <v>20</v>
      </c>
    </row>
    <row r="3" spans="1:34" ht="54" customHeight="1" x14ac:dyDescent="0.2">
      <c r="A3" t="s">
        <v>117</v>
      </c>
      <c r="B3" s="7" t="s">
        <v>0</v>
      </c>
      <c r="C3" s="58" t="s">
        <v>707</v>
      </c>
      <c r="D3" s="58" t="s">
        <v>759</v>
      </c>
      <c r="E3" s="7" t="s">
        <v>1</v>
      </c>
      <c r="F3" s="7" t="s">
        <v>2</v>
      </c>
      <c r="G3" s="8" t="s">
        <v>602</v>
      </c>
      <c r="H3" s="8" t="s">
        <v>603</v>
      </c>
      <c r="I3" s="8" t="s">
        <v>604</v>
      </c>
      <c r="J3" s="8" t="s">
        <v>660</v>
      </c>
      <c r="K3" s="8" t="s">
        <v>605</v>
      </c>
      <c r="L3" s="8" t="s">
        <v>626</v>
      </c>
      <c r="M3" s="8" t="s">
        <v>661</v>
      </c>
      <c r="N3" s="8" t="s">
        <v>573</v>
      </c>
      <c r="O3" s="8" t="s">
        <v>657</v>
      </c>
      <c r="P3" s="9" t="s">
        <v>618</v>
      </c>
      <c r="Q3" s="8" t="s">
        <v>704</v>
      </c>
      <c r="R3" s="8" t="s">
        <v>609</v>
      </c>
      <c r="S3" s="8" t="s">
        <v>717</v>
      </c>
      <c r="T3" s="8" t="s">
        <v>718</v>
      </c>
      <c r="U3" s="8" t="s">
        <v>610</v>
      </c>
      <c r="V3" s="8" t="s">
        <v>612</v>
      </c>
      <c r="W3" s="8"/>
      <c r="X3" s="8" t="s">
        <v>611</v>
      </c>
      <c r="Y3" s="8" t="s">
        <v>613</v>
      </c>
      <c r="Z3" s="8" t="s">
        <v>573</v>
      </c>
      <c r="AA3" s="9" t="s">
        <v>619</v>
      </c>
      <c r="AB3" s="8" t="s">
        <v>614</v>
      </c>
      <c r="AC3" s="8" t="s">
        <v>615</v>
      </c>
      <c r="AD3" s="8" t="s">
        <v>616</v>
      </c>
      <c r="AE3" s="8" t="s">
        <v>617</v>
      </c>
      <c r="AF3" s="8" t="s">
        <v>573</v>
      </c>
      <c r="AG3" s="92" t="s">
        <v>620</v>
      </c>
      <c r="AH3" s="7"/>
    </row>
    <row r="4" spans="1:34" ht="17" customHeight="1" x14ac:dyDescent="0.2">
      <c r="A4">
        <v>1</v>
      </c>
      <c r="B4" s="11" t="s">
        <v>399</v>
      </c>
      <c r="C4" s="59" t="s">
        <v>596</v>
      </c>
      <c r="D4" s="59" t="s">
        <v>596</v>
      </c>
      <c r="E4" s="11" t="s">
        <v>400</v>
      </c>
      <c r="F4" s="11" t="s">
        <v>401</v>
      </c>
      <c r="G4" s="24">
        <v>0</v>
      </c>
      <c r="H4" s="24">
        <v>0</v>
      </c>
      <c r="I4" s="24">
        <v>1</v>
      </c>
      <c r="J4" s="24">
        <v>1</v>
      </c>
      <c r="K4" s="24">
        <v>2</v>
      </c>
      <c r="L4" s="24">
        <v>1</v>
      </c>
      <c r="M4" s="24"/>
      <c r="N4" s="24">
        <v>1</v>
      </c>
      <c r="O4" s="24">
        <v>18</v>
      </c>
      <c r="P4" s="27">
        <f>SUM(G4:N4)+O4/4</f>
        <v>10.5</v>
      </c>
      <c r="Q4" s="24" t="s">
        <v>714</v>
      </c>
      <c r="R4" s="24">
        <v>1</v>
      </c>
      <c r="S4" s="24"/>
      <c r="T4" s="24">
        <v>0.5</v>
      </c>
      <c r="U4" s="24">
        <v>1.5</v>
      </c>
      <c r="V4" s="24">
        <v>2.5</v>
      </c>
      <c r="W4" s="76" t="s">
        <v>751</v>
      </c>
      <c r="X4" s="24">
        <v>1</v>
      </c>
      <c r="Y4" s="24">
        <v>3</v>
      </c>
      <c r="Z4" s="91">
        <v>3</v>
      </c>
      <c r="AA4" s="29">
        <f>SUM(X4:Z4)+SUM(Q4:V4)</f>
        <v>12.5</v>
      </c>
      <c r="AB4" s="37">
        <v>2.5</v>
      </c>
      <c r="AC4" s="24">
        <v>2.5</v>
      </c>
      <c r="AD4" s="24">
        <v>4.5</v>
      </c>
      <c r="AE4" s="24">
        <v>4</v>
      </c>
      <c r="AF4" s="94">
        <v>2.5</v>
      </c>
      <c r="AG4" s="38">
        <f t="shared" ref="AG4:AG16" si="0">SUM(AB4:AF4)</f>
        <v>16</v>
      </c>
      <c r="AH4" s="24"/>
    </row>
    <row r="5" spans="1:34" ht="17" customHeight="1" x14ac:dyDescent="0.2">
      <c r="A5">
        <v>2</v>
      </c>
      <c r="B5" s="11" t="s">
        <v>411</v>
      </c>
      <c r="C5" s="59" t="s">
        <v>653</v>
      </c>
      <c r="D5" s="59" t="s">
        <v>653</v>
      </c>
      <c r="E5" s="11" t="s">
        <v>412</v>
      </c>
      <c r="F5" s="11" t="s">
        <v>413</v>
      </c>
      <c r="G5" s="24">
        <v>0</v>
      </c>
      <c r="H5" s="24">
        <v>1</v>
      </c>
      <c r="I5" s="24">
        <v>0</v>
      </c>
      <c r="J5" s="24">
        <v>0</v>
      </c>
      <c r="K5" s="24">
        <v>0</v>
      </c>
      <c r="L5" s="24">
        <v>1</v>
      </c>
      <c r="M5" s="24"/>
      <c r="N5" s="24">
        <v>2</v>
      </c>
      <c r="O5" s="24">
        <v>12</v>
      </c>
      <c r="P5" s="27">
        <f t="shared" ref="P5:P16" si="1">SUM(G5:N5)+O5/4</f>
        <v>7</v>
      </c>
      <c r="Q5" s="24" t="s">
        <v>715</v>
      </c>
      <c r="R5" s="24">
        <v>1.5</v>
      </c>
      <c r="S5" s="24">
        <v>1</v>
      </c>
      <c r="T5" s="24">
        <v>1</v>
      </c>
      <c r="U5" s="24">
        <v>1.5</v>
      </c>
      <c r="V5" s="24">
        <v>3</v>
      </c>
      <c r="W5" s="76" t="s">
        <v>757</v>
      </c>
      <c r="X5" s="24">
        <v>1</v>
      </c>
      <c r="Y5" s="24">
        <v>3</v>
      </c>
      <c r="Z5" s="91">
        <v>3</v>
      </c>
      <c r="AA5" s="29">
        <f t="shared" ref="AA5:AA16" si="2">SUM(X5:Z5)+SUM(Q5:V5)</f>
        <v>15</v>
      </c>
      <c r="AB5" s="37">
        <v>2.5</v>
      </c>
      <c r="AC5" s="37">
        <v>1.5</v>
      </c>
      <c r="AD5" s="37">
        <v>4</v>
      </c>
      <c r="AE5" s="37">
        <v>3</v>
      </c>
      <c r="AF5" s="94">
        <v>2.5</v>
      </c>
      <c r="AG5" s="38">
        <f t="shared" si="0"/>
        <v>13.5</v>
      </c>
      <c r="AH5" s="37"/>
    </row>
    <row r="6" spans="1:34" ht="17" customHeight="1" x14ac:dyDescent="0.2">
      <c r="A6">
        <v>3</v>
      </c>
      <c r="B6" s="11" t="s">
        <v>414</v>
      </c>
      <c r="C6" s="59" t="s">
        <v>655</v>
      </c>
      <c r="D6" s="59"/>
      <c r="E6" s="11" t="s">
        <v>415</v>
      </c>
      <c r="F6" s="11" t="s">
        <v>416</v>
      </c>
      <c r="G6" s="24">
        <v>0</v>
      </c>
      <c r="H6" s="24">
        <v>0</v>
      </c>
      <c r="I6" s="24">
        <v>1</v>
      </c>
      <c r="J6" s="24">
        <v>0</v>
      </c>
      <c r="K6" s="24">
        <v>0</v>
      </c>
      <c r="L6" s="24">
        <v>0</v>
      </c>
      <c r="M6" s="24"/>
      <c r="N6" s="24">
        <v>1</v>
      </c>
      <c r="O6" s="24"/>
      <c r="P6" s="27">
        <f t="shared" si="1"/>
        <v>2</v>
      </c>
      <c r="Q6" s="24"/>
      <c r="R6" s="24">
        <v>1.5</v>
      </c>
      <c r="S6" s="24"/>
      <c r="T6" s="24">
        <v>1</v>
      </c>
      <c r="U6" s="24">
        <v>1.5</v>
      </c>
      <c r="V6" s="24">
        <v>3</v>
      </c>
      <c r="W6" s="76" t="s">
        <v>750</v>
      </c>
      <c r="X6" s="24">
        <v>1</v>
      </c>
      <c r="Y6" s="24">
        <v>2.5</v>
      </c>
      <c r="Z6" s="91">
        <v>3</v>
      </c>
      <c r="AA6" s="29">
        <f t="shared" si="2"/>
        <v>13.5</v>
      </c>
      <c r="AB6" s="37"/>
      <c r="AC6" s="37"/>
      <c r="AD6" s="37"/>
      <c r="AE6" s="37"/>
      <c r="AF6" s="94">
        <v>2.5</v>
      </c>
      <c r="AG6" s="38">
        <f t="shared" si="0"/>
        <v>2.5</v>
      </c>
      <c r="AH6" s="37"/>
    </row>
    <row r="7" spans="1:34" ht="17" customHeight="1" x14ac:dyDescent="0.2">
      <c r="A7">
        <v>4</v>
      </c>
      <c r="B7" s="11" t="s">
        <v>402</v>
      </c>
      <c r="C7" s="59" t="s">
        <v>655</v>
      </c>
      <c r="D7" s="59" t="s">
        <v>653</v>
      </c>
      <c r="E7" s="11" t="s">
        <v>403</v>
      </c>
      <c r="F7" s="11" t="s">
        <v>404</v>
      </c>
      <c r="G7" s="24">
        <v>0</v>
      </c>
      <c r="H7" s="24">
        <v>1.5</v>
      </c>
      <c r="I7" s="24">
        <v>1.5</v>
      </c>
      <c r="J7" s="24">
        <v>0</v>
      </c>
      <c r="K7" s="24">
        <v>0</v>
      </c>
      <c r="L7" s="24">
        <v>0</v>
      </c>
      <c r="M7" s="24"/>
      <c r="N7" s="24">
        <v>1</v>
      </c>
      <c r="O7" s="24"/>
      <c r="P7" s="27">
        <f>SUM(G7:N7)+O7/4+4</f>
        <v>8</v>
      </c>
      <c r="Q7" s="24"/>
      <c r="R7" s="24">
        <v>1.5</v>
      </c>
      <c r="S7" s="24"/>
      <c r="T7" s="24">
        <v>1</v>
      </c>
      <c r="U7" s="24">
        <v>1.5</v>
      </c>
      <c r="V7" s="24">
        <v>3</v>
      </c>
      <c r="W7" s="24"/>
      <c r="X7" s="24">
        <v>1</v>
      </c>
      <c r="Y7" s="24">
        <v>2.5</v>
      </c>
      <c r="Z7" s="91">
        <v>3</v>
      </c>
      <c r="AA7" s="29">
        <f t="shared" si="2"/>
        <v>13.5</v>
      </c>
      <c r="AB7" s="37">
        <v>2.5</v>
      </c>
      <c r="AC7" s="37">
        <v>1.5</v>
      </c>
      <c r="AD7" s="37">
        <v>4</v>
      </c>
      <c r="AE7" s="37">
        <v>3</v>
      </c>
      <c r="AF7" s="94">
        <v>1.5</v>
      </c>
      <c r="AG7" s="38">
        <f t="shared" si="0"/>
        <v>12.5</v>
      </c>
      <c r="AH7" s="37"/>
    </row>
    <row r="8" spans="1:34" ht="17" customHeight="1" x14ac:dyDescent="0.2">
      <c r="A8">
        <v>5</v>
      </c>
      <c r="B8" s="11" t="s">
        <v>405</v>
      </c>
      <c r="C8" s="59" t="s">
        <v>654</v>
      </c>
      <c r="D8" s="59" t="s">
        <v>654</v>
      </c>
      <c r="E8" s="11" t="s">
        <v>406</v>
      </c>
      <c r="F8" s="11" t="s">
        <v>407</v>
      </c>
      <c r="G8" s="24">
        <v>1</v>
      </c>
      <c r="H8" s="24">
        <v>1.5</v>
      </c>
      <c r="I8" s="24">
        <v>1.5</v>
      </c>
      <c r="J8" s="24">
        <v>1</v>
      </c>
      <c r="K8" s="24">
        <v>2</v>
      </c>
      <c r="L8" s="24">
        <v>2</v>
      </c>
      <c r="M8" s="24">
        <v>2</v>
      </c>
      <c r="N8" s="24">
        <v>2</v>
      </c>
      <c r="O8" s="24">
        <v>20</v>
      </c>
      <c r="P8" s="27">
        <f t="shared" si="1"/>
        <v>18</v>
      </c>
      <c r="Q8" s="24">
        <v>1</v>
      </c>
      <c r="R8" s="24">
        <v>2</v>
      </c>
      <c r="S8" s="24">
        <v>1</v>
      </c>
      <c r="T8" s="24">
        <v>1</v>
      </c>
      <c r="U8" s="24">
        <v>2</v>
      </c>
      <c r="V8" s="24">
        <v>4</v>
      </c>
      <c r="W8" s="76" t="s">
        <v>735</v>
      </c>
      <c r="X8" s="24">
        <v>2</v>
      </c>
      <c r="Y8" s="24">
        <v>4</v>
      </c>
      <c r="Z8" s="91">
        <v>3</v>
      </c>
      <c r="AA8" s="29">
        <f t="shared" si="2"/>
        <v>20</v>
      </c>
      <c r="AB8" s="37">
        <v>3</v>
      </c>
      <c r="AC8" s="37">
        <v>2.5</v>
      </c>
      <c r="AD8" s="37">
        <v>6</v>
      </c>
      <c r="AE8" s="37">
        <v>4.5</v>
      </c>
      <c r="AF8" s="94">
        <v>2.5</v>
      </c>
      <c r="AG8" s="38">
        <f t="shared" si="0"/>
        <v>18.5</v>
      </c>
      <c r="AH8" s="37"/>
    </row>
    <row r="9" spans="1:34" ht="17" customHeight="1" x14ac:dyDescent="0.2">
      <c r="A9">
        <v>6</v>
      </c>
      <c r="B9" s="11" t="s">
        <v>417</v>
      </c>
      <c r="C9" s="59" t="s">
        <v>655</v>
      </c>
      <c r="D9" s="59"/>
      <c r="E9" s="11" t="s">
        <v>418</v>
      </c>
      <c r="F9" s="11" t="s">
        <v>419</v>
      </c>
      <c r="G9" s="24">
        <v>1</v>
      </c>
      <c r="H9" s="24">
        <v>1.5</v>
      </c>
      <c r="I9" s="24">
        <v>1.5</v>
      </c>
      <c r="J9" s="24">
        <v>1</v>
      </c>
      <c r="K9" s="24">
        <v>2</v>
      </c>
      <c r="L9" s="24">
        <v>2</v>
      </c>
      <c r="M9" s="24">
        <v>2</v>
      </c>
      <c r="N9" s="24">
        <v>1.5</v>
      </c>
      <c r="O9" s="24">
        <v>13</v>
      </c>
      <c r="P9" s="27">
        <f t="shared" si="1"/>
        <v>15.75</v>
      </c>
      <c r="Q9" s="24">
        <v>1</v>
      </c>
      <c r="R9" s="24">
        <v>1.5</v>
      </c>
      <c r="S9" s="24"/>
      <c r="T9" s="24">
        <v>1</v>
      </c>
      <c r="U9" s="24">
        <v>1.5</v>
      </c>
      <c r="V9" s="24">
        <v>3</v>
      </c>
      <c r="W9" s="24"/>
      <c r="X9" s="24">
        <v>1</v>
      </c>
      <c r="Y9" s="24">
        <v>2.5</v>
      </c>
      <c r="Z9" s="91">
        <v>3</v>
      </c>
      <c r="AA9" s="29">
        <f t="shared" si="2"/>
        <v>14.5</v>
      </c>
      <c r="AB9" s="37"/>
      <c r="AC9" s="37"/>
      <c r="AD9" s="37"/>
      <c r="AE9" s="37"/>
      <c r="AF9" s="94">
        <v>3</v>
      </c>
      <c r="AG9" s="38">
        <f t="shared" si="0"/>
        <v>3</v>
      </c>
      <c r="AH9" s="37"/>
    </row>
    <row r="10" spans="1:34" ht="17" customHeight="1" x14ac:dyDescent="0.2">
      <c r="A10">
        <v>7</v>
      </c>
      <c r="B10" s="11" t="s">
        <v>420</v>
      </c>
      <c r="C10" s="59" t="s">
        <v>655</v>
      </c>
      <c r="D10" s="59" t="s">
        <v>760</v>
      </c>
      <c r="E10" s="11" t="s">
        <v>421</v>
      </c>
      <c r="F10" s="11" t="s">
        <v>422</v>
      </c>
      <c r="G10" s="24">
        <v>1</v>
      </c>
      <c r="H10" s="24">
        <v>1</v>
      </c>
      <c r="I10" s="24">
        <v>1.5</v>
      </c>
      <c r="J10" s="24">
        <v>1</v>
      </c>
      <c r="K10" s="24">
        <v>2</v>
      </c>
      <c r="L10" s="24">
        <v>1</v>
      </c>
      <c r="M10" s="24">
        <v>1.5</v>
      </c>
      <c r="N10" s="24">
        <v>1.5</v>
      </c>
      <c r="O10" s="24">
        <v>0</v>
      </c>
      <c r="P10" s="27">
        <f t="shared" si="1"/>
        <v>10.5</v>
      </c>
      <c r="Q10" s="24" t="s">
        <v>715</v>
      </c>
      <c r="R10" s="24">
        <v>1.5</v>
      </c>
      <c r="S10" s="24">
        <v>1</v>
      </c>
      <c r="T10" s="24">
        <v>1</v>
      </c>
      <c r="U10" s="24">
        <v>1.5</v>
      </c>
      <c r="V10" s="24">
        <v>3</v>
      </c>
      <c r="W10" s="76" t="s">
        <v>755</v>
      </c>
      <c r="X10" s="24">
        <v>1</v>
      </c>
      <c r="Y10" s="24">
        <v>2.5</v>
      </c>
      <c r="Z10" s="91">
        <v>2</v>
      </c>
      <c r="AA10" s="29">
        <f t="shared" si="2"/>
        <v>13.5</v>
      </c>
      <c r="AB10" s="37">
        <v>2</v>
      </c>
      <c r="AC10" s="37">
        <v>1</v>
      </c>
      <c r="AD10" s="37">
        <v>4</v>
      </c>
      <c r="AE10" s="37">
        <v>3</v>
      </c>
      <c r="AF10" s="94">
        <v>3</v>
      </c>
      <c r="AG10" s="38">
        <f t="shared" si="0"/>
        <v>13</v>
      </c>
      <c r="AH10" s="37"/>
    </row>
    <row r="11" spans="1:34" ht="17" customHeight="1" x14ac:dyDescent="0.2">
      <c r="A11">
        <v>8</v>
      </c>
      <c r="B11" s="11" t="s">
        <v>423</v>
      </c>
      <c r="C11" s="59" t="s">
        <v>596</v>
      </c>
      <c r="D11" s="59" t="s">
        <v>596</v>
      </c>
      <c r="E11" s="11" t="s">
        <v>424</v>
      </c>
      <c r="F11" s="11" t="s">
        <v>425</v>
      </c>
      <c r="G11" s="24">
        <v>1</v>
      </c>
      <c r="H11" s="24">
        <v>1</v>
      </c>
      <c r="I11" s="24">
        <v>1</v>
      </c>
      <c r="J11" s="24">
        <v>1</v>
      </c>
      <c r="K11" s="24">
        <v>2</v>
      </c>
      <c r="L11" s="24">
        <v>1.5</v>
      </c>
      <c r="M11" s="24">
        <v>1.5</v>
      </c>
      <c r="N11" s="24">
        <v>2</v>
      </c>
      <c r="O11" s="24">
        <v>20</v>
      </c>
      <c r="P11" s="27">
        <f t="shared" si="1"/>
        <v>16</v>
      </c>
      <c r="Q11" s="24"/>
      <c r="R11" s="24">
        <v>1</v>
      </c>
      <c r="S11" s="24"/>
      <c r="T11" s="24">
        <v>0.5</v>
      </c>
      <c r="U11" s="24">
        <v>1.5</v>
      </c>
      <c r="V11" s="24">
        <v>2.5</v>
      </c>
      <c r="W11" s="24"/>
      <c r="X11" s="24">
        <v>1</v>
      </c>
      <c r="Y11" s="24">
        <v>3</v>
      </c>
      <c r="Z11" s="91">
        <v>3</v>
      </c>
      <c r="AA11" s="29">
        <f t="shared" si="2"/>
        <v>12.5</v>
      </c>
      <c r="AB11" s="37">
        <v>2.5</v>
      </c>
      <c r="AC11" s="24">
        <v>2.5</v>
      </c>
      <c r="AD11" s="24">
        <v>4.5</v>
      </c>
      <c r="AE11" s="37">
        <v>4</v>
      </c>
      <c r="AF11" s="94">
        <v>2.5</v>
      </c>
      <c r="AG11" s="38">
        <f t="shared" si="0"/>
        <v>16</v>
      </c>
      <c r="AH11" s="37"/>
    </row>
    <row r="12" spans="1:34" ht="17" customHeight="1" x14ac:dyDescent="0.2">
      <c r="A12">
        <v>9</v>
      </c>
      <c r="B12" s="11" t="s">
        <v>426</v>
      </c>
      <c r="C12" s="59" t="s">
        <v>656</v>
      </c>
      <c r="D12" s="59"/>
      <c r="E12" s="11" t="s">
        <v>427</v>
      </c>
      <c r="F12" s="11" t="s">
        <v>428</v>
      </c>
      <c r="G12" s="24">
        <v>0</v>
      </c>
      <c r="H12" s="24">
        <v>0</v>
      </c>
      <c r="I12" s="24">
        <v>1</v>
      </c>
      <c r="J12" s="24">
        <v>1</v>
      </c>
      <c r="K12" s="24">
        <v>2</v>
      </c>
      <c r="L12" s="24">
        <v>1</v>
      </c>
      <c r="M12" s="24"/>
      <c r="N12" s="24">
        <v>2</v>
      </c>
      <c r="O12" s="24">
        <v>0</v>
      </c>
      <c r="P12" s="27">
        <f t="shared" si="1"/>
        <v>7</v>
      </c>
      <c r="Q12" s="24"/>
      <c r="R12" s="24"/>
      <c r="S12" s="24"/>
      <c r="T12" s="24"/>
      <c r="U12" s="24"/>
      <c r="V12" s="24"/>
      <c r="W12" s="24"/>
      <c r="X12" s="24"/>
      <c r="Y12" s="24"/>
      <c r="Z12" s="91">
        <v>2</v>
      </c>
      <c r="AA12" s="29">
        <f t="shared" si="2"/>
        <v>2</v>
      </c>
      <c r="AB12" s="37"/>
      <c r="AC12" s="37"/>
      <c r="AD12" s="37"/>
      <c r="AE12" s="37"/>
      <c r="AF12" s="94">
        <v>0</v>
      </c>
      <c r="AG12" s="38">
        <f t="shared" si="0"/>
        <v>0</v>
      </c>
      <c r="AH12" s="37"/>
    </row>
    <row r="13" spans="1:34" ht="17" customHeight="1" x14ac:dyDescent="0.2">
      <c r="A13">
        <v>10</v>
      </c>
      <c r="B13" s="11" t="s">
        <v>408</v>
      </c>
      <c r="C13" s="59" t="s">
        <v>654</v>
      </c>
      <c r="D13" s="59" t="s">
        <v>654</v>
      </c>
      <c r="E13" s="11" t="s">
        <v>409</v>
      </c>
      <c r="F13" s="11" t="s">
        <v>410</v>
      </c>
      <c r="G13" s="24">
        <v>1</v>
      </c>
      <c r="H13" s="24">
        <v>1</v>
      </c>
      <c r="I13" s="24">
        <v>1</v>
      </c>
      <c r="J13" s="24">
        <v>1</v>
      </c>
      <c r="K13" s="24">
        <v>2</v>
      </c>
      <c r="L13" s="24">
        <v>2</v>
      </c>
      <c r="M13" s="24">
        <v>1.5</v>
      </c>
      <c r="N13" s="24">
        <v>2</v>
      </c>
      <c r="O13" s="24">
        <v>17</v>
      </c>
      <c r="P13" s="27">
        <f t="shared" si="1"/>
        <v>15.75</v>
      </c>
      <c r="Q13" s="24" t="s">
        <v>715</v>
      </c>
      <c r="R13" s="24">
        <v>2</v>
      </c>
      <c r="S13" s="24">
        <v>1</v>
      </c>
      <c r="T13" s="24">
        <v>1</v>
      </c>
      <c r="U13" s="24">
        <v>2</v>
      </c>
      <c r="V13" s="24">
        <v>4</v>
      </c>
      <c r="W13" s="24"/>
      <c r="X13" s="24">
        <v>2</v>
      </c>
      <c r="Y13" s="24">
        <v>4</v>
      </c>
      <c r="Z13" s="91">
        <v>3</v>
      </c>
      <c r="AA13" s="29">
        <f t="shared" si="2"/>
        <v>19</v>
      </c>
      <c r="AB13" s="37">
        <v>3</v>
      </c>
      <c r="AC13" s="37">
        <v>2.5</v>
      </c>
      <c r="AD13" s="37">
        <v>6</v>
      </c>
      <c r="AE13" s="37">
        <v>4.5</v>
      </c>
      <c r="AF13" s="94">
        <v>1.5</v>
      </c>
      <c r="AG13" s="38">
        <f t="shared" si="0"/>
        <v>17.5</v>
      </c>
      <c r="AH13" s="37"/>
    </row>
    <row r="14" spans="1:34" ht="17" customHeight="1" x14ac:dyDescent="0.2">
      <c r="A14">
        <v>11</v>
      </c>
      <c r="B14" s="11" t="s">
        <v>429</v>
      </c>
      <c r="C14" s="59" t="s">
        <v>653</v>
      </c>
      <c r="D14" s="59" t="s">
        <v>653</v>
      </c>
      <c r="E14" s="11" t="s">
        <v>430</v>
      </c>
      <c r="F14" s="11" t="s">
        <v>431</v>
      </c>
      <c r="G14" s="24">
        <v>0</v>
      </c>
      <c r="H14" s="24">
        <v>1</v>
      </c>
      <c r="I14" s="24">
        <v>1</v>
      </c>
      <c r="J14" s="24">
        <v>1</v>
      </c>
      <c r="K14" s="24">
        <v>1.5</v>
      </c>
      <c r="L14" s="24">
        <v>0</v>
      </c>
      <c r="M14" s="24"/>
      <c r="N14" s="24">
        <v>1.5</v>
      </c>
      <c r="O14" s="24">
        <v>13</v>
      </c>
      <c r="P14" s="27">
        <f t="shared" si="1"/>
        <v>9.25</v>
      </c>
      <c r="Q14" s="24"/>
      <c r="R14" s="24">
        <v>1.5</v>
      </c>
      <c r="S14" s="24">
        <v>1</v>
      </c>
      <c r="T14" s="24">
        <v>1</v>
      </c>
      <c r="U14" s="24">
        <v>1.5</v>
      </c>
      <c r="V14" s="24">
        <v>3</v>
      </c>
      <c r="W14" s="24"/>
      <c r="X14" s="24">
        <v>1</v>
      </c>
      <c r="Y14" s="24">
        <v>3</v>
      </c>
      <c r="Z14" s="91">
        <v>3</v>
      </c>
      <c r="AA14" s="29">
        <f t="shared" si="2"/>
        <v>15</v>
      </c>
      <c r="AB14" s="37">
        <v>2.5</v>
      </c>
      <c r="AC14" s="37">
        <v>1.5</v>
      </c>
      <c r="AD14" s="37">
        <v>4</v>
      </c>
      <c r="AE14" s="37">
        <v>3</v>
      </c>
      <c r="AF14" s="94">
        <v>2.5</v>
      </c>
      <c r="AG14" s="38">
        <f t="shared" si="0"/>
        <v>13.5</v>
      </c>
      <c r="AH14" s="37"/>
    </row>
    <row r="15" spans="1:34" ht="17" customHeight="1" x14ac:dyDescent="0.2">
      <c r="A15">
        <v>12</v>
      </c>
      <c r="B15" s="11" t="s">
        <v>432</v>
      </c>
      <c r="C15" s="59" t="s">
        <v>596</v>
      </c>
      <c r="D15" s="59" t="s">
        <v>596</v>
      </c>
      <c r="E15" s="11" t="s">
        <v>433</v>
      </c>
      <c r="F15" s="11" t="s">
        <v>434</v>
      </c>
      <c r="G15" s="24">
        <v>1</v>
      </c>
      <c r="H15" s="24">
        <v>0</v>
      </c>
      <c r="I15" s="24">
        <v>1</v>
      </c>
      <c r="J15" s="24">
        <v>1</v>
      </c>
      <c r="K15" s="24">
        <v>2</v>
      </c>
      <c r="L15" s="24">
        <v>1</v>
      </c>
      <c r="M15" s="24">
        <v>2</v>
      </c>
      <c r="N15" s="24">
        <v>2</v>
      </c>
      <c r="O15" s="24">
        <v>20</v>
      </c>
      <c r="P15" s="27">
        <f t="shared" si="1"/>
        <v>15</v>
      </c>
      <c r="Q15" s="24"/>
      <c r="R15" s="24">
        <v>1</v>
      </c>
      <c r="S15" s="24"/>
      <c r="T15" s="24">
        <v>0.5</v>
      </c>
      <c r="U15" s="24">
        <v>1.5</v>
      </c>
      <c r="V15" s="24">
        <v>2.5</v>
      </c>
      <c r="W15" s="24"/>
      <c r="X15" s="24">
        <v>1</v>
      </c>
      <c r="Y15" s="24">
        <v>3</v>
      </c>
      <c r="Z15" s="91">
        <v>3</v>
      </c>
      <c r="AA15" s="29">
        <f t="shared" si="2"/>
        <v>12.5</v>
      </c>
      <c r="AB15" s="37">
        <v>2.5</v>
      </c>
      <c r="AC15" s="24">
        <v>2.5</v>
      </c>
      <c r="AD15" s="24">
        <v>4.5</v>
      </c>
      <c r="AE15" s="37">
        <v>4</v>
      </c>
      <c r="AF15" s="94">
        <v>2.5</v>
      </c>
      <c r="AG15" s="38">
        <f t="shared" si="0"/>
        <v>16</v>
      </c>
      <c r="AH15" s="37"/>
    </row>
    <row r="16" spans="1:34" ht="17" customHeight="1" x14ac:dyDescent="0.2">
      <c r="A16">
        <v>13</v>
      </c>
      <c r="B16" s="40" t="s">
        <v>385</v>
      </c>
      <c r="C16" s="59" t="s">
        <v>654</v>
      </c>
      <c r="D16" s="59" t="s">
        <v>654</v>
      </c>
      <c r="E16" s="40" t="s">
        <v>386</v>
      </c>
      <c r="F16" s="40" t="s">
        <v>387</v>
      </c>
      <c r="G16" s="42">
        <v>1</v>
      </c>
      <c r="H16" s="42">
        <v>1.5</v>
      </c>
      <c r="I16" s="42">
        <v>1.5</v>
      </c>
      <c r="J16" s="42">
        <v>1</v>
      </c>
      <c r="K16" s="42">
        <v>2</v>
      </c>
      <c r="L16" s="42">
        <v>2</v>
      </c>
      <c r="M16" s="42">
        <v>2</v>
      </c>
      <c r="N16" s="42">
        <v>2</v>
      </c>
      <c r="O16" s="42">
        <v>18</v>
      </c>
      <c r="P16" s="27">
        <f t="shared" si="1"/>
        <v>17.5</v>
      </c>
      <c r="Q16" s="24"/>
      <c r="R16" s="24">
        <v>2</v>
      </c>
      <c r="S16" s="24">
        <v>1</v>
      </c>
      <c r="T16" s="24">
        <v>1</v>
      </c>
      <c r="U16" s="24">
        <v>2</v>
      </c>
      <c r="V16" s="24">
        <v>4</v>
      </c>
      <c r="W16" s="24"/>
      <c r="X16" s="24">
        <v>2</v>
      </c>
      <c r="Y16" s="24">
        <v>4</v>
      </c>
      <c r="Z16" s="91">
        <v>3</v>
      </c>
      <c r="AA16" s="29">
        <f t="shared" si="2"/>
        <v>19</v>
      </c>
      <c r="AB16" s="37">
        <v>3</v>
      </c>
      <c r="AC16" s="37">
        <v>2.5</v>
      </c>
      <c r="AD16" s="37">
        <v>6</v>
      </c>
      <c r="AE16" s="37">
        <v>4.5</v>
      </c>
      <c r="AF16" s="94">
        <v>2.5</v>
      </c>
      <c r="AG16" s="38">
        <f t="shared" si="0"/>
        <v>18.5</v>
      </c>
      <c r="AH16" s="37"/>
    </row>
    <row r="17" spans="1:34" ht="17" customHeight="1" x14ac:dyDescent="0.2">
      <c r="A17">
        <v>14</v>
      </c>
      <c r="B17" s="40"/>
      <c r="C17" s="59"/>
      <c r="D17" s="59"/>
      <c r="E17" s="40"/>
      <c r="F17" s="40"/>
      <c r="G17" s="42"/>
      <c r="H17" s="42"/>
      <c r="I17" s="42"/>
      <c r="J17" s="42"/>
      <c r="K17" s="42"/>
      <c r="L17" s="42"/>
      <c r="M17" s="42"/>
      <c r="N17" s="42"/>
      <c r="O17" s="42"/>
      <c r="P17" s="43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7"/>
      <c r="AB17" s="37"/>
      <c r="AC17" s="37"/>
      <c r="AD17" s="37"/>
      <c r="AE17" s="37"/>
      <c r="AF17" s="37"/>
      <c r="AG17" s="38"/>
      <c r="AH17" s="37"/>
    </row>
    <row r="18" spans="1:34" ht="17" customHeight="1" thickBot="1" x14ac:dyDescent="0.25">
      <c r="A18">
        <v>15</v>
      </c>
      <c r="B18" s="39"/>
      <c r="C18" s="60" t="s">
        <v>708</v>
      </c>
      <c r="D18" s="60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44"/>
      <c r="Q18" s="1"/>
      <c r="R18" s="1"/>
      <c r="S18" s="1"/>
      <c r="T18" s="1"/>
      <c r="U18" s="1"/>
      <c r="V18" s="1"/>
      <c r="W18" s="1"/>
      <c r="X18" s="1"/>
      <c r="Y18" s="1"/>
      <c r="Z18" s="1"/>
      <c r="AA18" s="6"/>
    </row>
    <row r="19" spans="1:34" ht="17" customHeight="1" thickTop="1" thickBot="1" x14ac:dyDescent="0.25">
      <c r="A19">
        <v>16</v>
      </c>
      <c r="B19" s="1"/>
      <c r="C19" s="61" t="s">
        <v>709</v>
      </c>
      <c r="D19" s="6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6"/>
      <c r="Q19" s="1"/>
      <c r="R19" s="1"/>
      <c r="S19" s="1"/>
      <c r="T19" s="1"/>
      <c r="U19" s="1"/>
      <c r="V19" s="1"/>
      <c r="W19" s="1"/>
      <c r="X19" s="1"/>
      <c r="Y19" s="1"/>
      <c r="Z19" s="1"/>
      <c r="AA19" s="6"/>
    </row>
    <row r="20" spans="1:34" ht="17" customHeight="1" thickTop="1" thickBot="1" x14ac:dyDescent="0.25">
      <c r="A20">
        <v>17</v>
      </c>
      <c r="B20" s="1"/>
      <c r="C20" s="61"/>
      <c r="D20" s="6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6"/>
      <c r="Q20" s="1"/>
      <c r="R20" s="1"/>
      <c r="S20" s="1"/>
      <c r="T20" s="1"/>
      <c r="U20" s="1"/>
      <c r="V20" s="1"/>
      <c r="W20" s="1"/>
      <c r="X20" s="1"/>
      <c r="Y20" s="1"/>
      <c r="Z20" s="1"/>
      <c r="AA20" s="6"/>
    </row>
    <row r="21" spans="1:34" ht="17" customHeight="1" thickTop="1" thickBot="1" x14ac:dyDescent="0.25">
      <c r="A21">
        <v>18</v>
      </c>
      <c r="B21" s="1"/>
      <c r="C21" s="61"/>
      <c r="D21" s="6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6"/>
      <c r="Q21" s="1"/>
      <c r="R21" s="1"/>
      <c r="S21" s="1"/>
      <c r="T21" s="1"/>
      <c r="U21" s="1"/>
      <c r="V21" s="1"/>
      <c r="W21" s="1"/>
      <c r="X21" s="1"/>
      <c r="Y21" s="1"/>
      <c r="Z21" s="1"/>
      <c r="AA21" s="6"/>
    </row>
    <row r="22" spans="1:34" ht="17" customHeight="1" thickTop="1" thickBot="1" x14ac:dyDescent="0.25">
      <c r="A22">
        <v>19</v>
      </c>
      <c r="B22" s="1"/>
      <c r="C22" s="61"/>
      <c r="D22" s="6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6"/>
      <c r="Q22" s="1"/>
      <c r="R22" s="1"/>
      <c r="S22" s="1"/>
      <c r="T22" s="1"/>
      <c r="U22" s="1"/>
      <c r="V22" s="1"/>
      <c r="W22" s="1"/>
      <c r="X22" s="1"/>
      <c r="Y22" s="1"/>
      <c r="Z22" s="1"/>
      <c r="AA22" s="6"/>
    </row>
    <row r="23" spans="1:34" ht="17" customHeight="1" thickTop="1" thickBot="1" x14ac:dyDescent="0.25">
      <c r="A23">
        <v>20</v>
      </c>
      <c r="B23" s="1"/>
      <c r="C23" s="61"/>
      <c r="D23" s="6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6"/>
      <c r="Q23" s="1"/>
      <c r="R23" s="1"/>
      <c r="S23" s="1"/>
      <c r="T23" s="1"/>
      <c r="U23" s="1"/>
      <c r="V23" s="1"/>
      <c r="W23" s="1"/>
      <c r="X23" s="1"/>
      <c r="Y23" s="1"/>
      <c r="Z23" s="1"/>
      <c r="AA23" s="6"/>
    </row>
    <row r="24" spans="1:34" ht="17" customHeight="1" thickTop="1" thickBot="1" x14ac:dyDescent="0.25">
      <c r="A24">
        <v>21</v>
      </c>
      <c r="B24" s="1"/>
      <c r="C24" s="61"/>
      <c r="D24" s="6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6"/>
      <c r="Q24" s="1"/>
      <c r="R24" s="1"/>
      <c r="S24" s="1"/>
      <c r="T24" s="1"/>
      <c r="U24" s="1"/>
      <c r="V24" s="1"/>
      <c r="W24" s="1"/>
      <c r="X24" s="1"/>
      <c r="Y24" s="1"/>
      <c r="Z24" s="1"/>
      <c r="AA24" s="6"/>
    </row>
    <row r="25" spans="1:34" ht="17" customHeight="1" thickTop="1" thickBot="1" x14ac:dyDescent="0.25">
      <c r="A25">
        <v>22</v>
      </c>
      <c r="B25" s="1"/>
      <c r="C25" s="61"/>
      <c r="D25" s="6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6"/>
      <c r="Q25" s="1"/>
      <c r="R25" s="1"/>
      <c r="S25" s="1"/>
      <c r="T25" s="1"/>
      <c r="U25" s="1"/>
      <c r="V25" s="1"/>
      <c r="W25" s="1"/>
      <c r="X25" s="1"/>
      <c r="Y25" s="1"/>
      <c r="Z25" s="1"/>
      <c r="AA25" s="6"/>
    </row>
    <row r="26" spans="1:34" ht="17" customHeight="1" thickTop="1" thickBot="1" x14ac:dyDescent="0.25">
      <c r="A26">
        <v>23</v>
      </c>
      <c r="B26" s="1"/>
      <c r="C26" s="61"/>
      <c r="D26" s="6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6"/>
      <c r="Q26" s="1"/>
      <c r="R26" s="1"/>
      <c r="S26" s="1"/>
      <c r="T26" s="1"/>
      <c r="U26" s="1"/>
      <c r="V26" s="1"/>
      <c r="W26" s="1"/>
      <c r="X26" s="1"/>
      <c r="Y26" s="1"/>
      <c r="Z26" s="1"/>
      <c r="AA26" s="6"/>
    </row>
    <row r="27" spans="1:34" ht="17" customHeight="1" thickTop="1" thickBot="1" x14ac:dyDescent="0.25">
      <c r="A27">
        <v>24</v>
      </c>
      <c r="B27" s="1"/>
      <c r="C27" s="61"/>
      <c r="D27" s="6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6"/>
      <c r="Q27" s="1"/>
      <c r="R27" s="1"/>
      <c r="S27" s="1"/>
      <c r="T27" s="1"/>
      <c r="U27" s="1"/>
      <c r="V27" s="1"/>
      <c r="W27" s="1"/>
      <c r="X27" s="1"/>
      <c r="Y27" s="1"/>
      <c r="Z27" s="1"/>
      <c r="AA27" s="6"/>
    </row>
    <row r="28" spans="1:34" ht="17" customHeight="1" thickTop="1" thickBot="1" x14ac:dyDescent="0.25">
      <c r="A28">
        <v>25</v>
      </c>
      <c r="B28" s="1"/>
      <c r="C28" s="61"/>
      <c r="D28" s="6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6"/>
      <c r="Q28" s="1"/>
      <c r="R28" s="1"/>
      <c r="S28" s="1"/>
      <c r="T28" s="1"/>
      <c r="U28" s="1"/>
      <c r="V28" s="1"/>
      <c r="W28" s="1"/>
      <c r="X28" s="1"/>
      <c r="Y28" s="1"/>
      <c r="Z28" s="1"/>
      <c r="AA28" s="6"/>
    </row>
    <row r="29" spans="1:34" ht="17" customHeight="1" thickTop="1" thickBot="1" x14ac:dyDescent="0.25">
      <c r="A29">
        <v>26</v>
      </c>
      <c r="B29" s="1"/>
      <c r="C29" s="61"/>
      <c r="D29" s="6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6"/>
      <c r="Q29" s="1"/>
      <c r="R29" s="1"/>
      <c r="S29" s="1"/>
      <c r="T29" s="1"/>
      <c r="U29" s="1"/>
      <c r="V29" s="1"/>
      <c r="W29" s="1"/>
      <c r="X29" s="1"/>
      <c r="Y29" s="1"/>
      <c r="Z29" s="1"/>
      <c r="AA29" s="6"/>
    </row>
    <row r="30" spans="1:34" ht="17" customHeight="1" thickTop="1" thickBot="1" x14ac:dyDescent="0.25">
      <c r="A30">
        <v>27</v>
      </c>
      <c r="B30" s="1"/>
      <c r="C30" s="61"/>
      <c r="D30" s="6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6"/>
      <c r="Q30" s="1"/>
      <c r="R30" s="1"/>
      <c r="S30" s="1"/>
      <c r="T30" s="1"/>
      <c r="U30" s="1"/>
      <c r="V30" s="1"/>
      <c r="W30" s="1"/>
      <c r="X30" s="1"/>
      <c r="Y30" s="1"/>
      <c r="Z30" s="1"/>
      <c r="AA30" s="6"/>
    </row>
    <row r="31" spans="1:34" ht="17" customHeight="1" thickTop="1" thickBot="1" x14ac:dyDescent="0.25">
      <c r="A31">
        <v>28</v>
      </c>
      <c r="B31" s="1"/>
      <c r="C31" s="61"/>
      <c r="D31" s="6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6"/>
      <c r="Q31" s="1"/>
      <c r="R31" s="1"/>
      <c r="S31" s="1"/>
      <c r="T31" s="1"/>
      <c r="U31" s="1"/>
      <c r="V31" s="1"/>
      <c r="W31" s="1"/>
      <c r="X31" s="1"/>
      <c r="Y31" s="1"/>
      <c r="Z31" s="1"/>
      <c r="AA31" s="6"/>
    </row>
    <row r="32" spans="1:34" ht="17" customHeight="1" thickTop="1" thickBot="1" x14ac:dyDescent="0.25">
      <c r="A32">
        <v>29</v>
      </c>
      <c r="B32" s="1"/>
      <c r="C32" s="61"/>
      <c r="D32" s="6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6"/>
      <c r="Q32" s="1"/>
      <c r="R32" s="1"/>
      <c r="S32" s="1"/>
      <c r="T32" s="1"/>
      <c r="U32" s="1"/>
      <c r="V32" s="1"/>
      <c r="W32" s="1"/>
      <c r="X32" s="1"/>
      <c r="Y32" s="1"/>
      <c r="Z32" s="1"/>
      <c r="AA32" s="6"/>
    </row>
    <row r="33" spans="1:27" ht="17" customHeight="1" thickTop="1" thickBot="1" x14ac:dyDescent="0.25">
      <c r="A33">
        <v>30</v>
      </c>
      <c r="B33" s="1"/>
      <c r="C33" s="61"/>
      <c r="D33" s="6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6"/>
      <c r="Q33" s="1"/>
      <c r="R33" s="1"/>
      <c r="S33" s="1"/>
      <c r="T33" s="1"/>
      <c r="U33" s="1"/>
      <c r="V33" s="1"/>
      <c r="W33" s="1"/>
      <c r="X33" s="1"/>
      <c r="Y33" s="1"/>
      <c r="Z33" s="1"/>
      <c r="AA33" s="6"/>
    </row>
    <row r="34" spans="1:27" ht="17" customHeight="1" thickTop="1" thickBot="1" x14ac:dyDescent="0.25">
      <c r="A34">
        <v>31</v>
      </c>
      <c r="B34" s="1"/>
      <c r="C34" s="61"/>
      <c r="D34" s="6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6"/>
      <c r="Q34" s="1"/>
      <c r="R34" s="1"/>
      <c r="S34" s="1"/>
      <c r="T34" s="1"/>
      <c r="U34" s="1"/>
      <c r="V34" s="1"/>
      <c r="W34" s="1"/>
      <c r="X34" s="1"/>
      <c r="Y34" s="1"/>
      <c r="Z34" s="1"/>
      <c r="AA34" s="6"/>
    </row>
    <row r="35" spans="1:27" ht="17" customHeight="1" thickTop="1" thickBot="1" x14ac:dyDescent="0.25">
      <c r="A35">
        <v>32</v>
      </c>
      <c r="B35" s="1"/>
      <c r="C35" s="61"/>
      <c r="D35" s="6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6"/>
      <c r="Q35" s="1"/>
      <c r="R35" s="1"/>
      <c r="S35" s="1"/>
      <c r="T35" s="1"/>
      <c r="U35" s="1"/>
      <c r="V35" s="1"/>
      <c r="W35" s="1"/>
      <c r="X35" s="1"/>
      <c r="Y35" s="1"/>
      <c r="Z35" s="1"/>
      <c r="AA35" s="6"/>
    </row>
    <row r="36" spans="1:27" ht="17" customHeight="1" thickTop="1" thickBot="1" x14ac:dyDescent="0.25">
      <c r="A36">
        <v>33</v>
      </c>
      <c r="B36" s="1"/>
      <c r="C36" s="61"/>
      <c r="D36" s="6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6"/>
      <c r="Q36" s="1"/>
      <c r="R36" s="1"/>
      <c r="S36" s="1"/>
      <c r="T36" s="1"/>
      <c r="U36" s="1"/>
      <c r="V36" s="1"/>
      <c r="W36" s="1"/>
      <c r="X36" s="1"/>
      <c r="Y36" s="1"/>
      <c r="Z36" s="1"/>
      <c r="AA36" s="6"/>
    </row>
    <row r="37" spans="1:27" ht="17" customHeight="1" thickTop="1" thickBot="1" x14ac:dyDescent="0.25">
      <c r="A37">
        <v>34</v>
      </c>
      <c r="B37" s="1"/>
      <c r="C37" s="61"/>
      <c r="D37" s="6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6"/>
      <c r="Q37" s="1"/>
      <c r="R37" s="1"/>
      <c r="S37" s="1"/>
      <c r="T37" s="1"/>
      <c r="U37" s="1"/>
      <c r="V37" s="1"/>
      <c r="W37" s="1"/>
      <c r="X37" s="1"/>
      <c r="Y37" s="1"/>
      <c r="Z37" s="1"/>
      <c r="AA37" s="6"/>
    </row>
    <row r="38" spans="1:27" ht="17" customHeight="1" thickTop="1" thickBot="1" x14ac:dyDescent="0.25">
      <c r="A38">
        <v>35</v>
      </c>
      <c r="B38" s="1"/>
      <c r="C38" s="61"/>
      <c r="D38" s="6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6"/>
      <c r="Q38" s="1"/>
      <c r="R38" s="1"/>
      <c r="S38" s="1"/>
      <c r="T38" s="1"/>
      <c r="U38" s="1"/>
      <c r="V38" s="1"/>
      <c r="W38" s="1"/>
      <c r="X38" s="1"/>
      <c r="Y38" s="1"/>
      <c r="Z38" s="1"/>
      <c r="AA38" s="6"/>
    </row>
    <row r="39" spans="1:27" ht="17" customHeight="1" thickTop="1" thickBot="1" x14ac:dyDescent="0.25">
      <c r="A39">
        <v>36</v>
      </c>
      <c r="B39" s="1"/>
      <c r="C39" s="61"/>
      <c r="D39" s="6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6"/>
      <c r="Q39" s="1"/>
      <c r="R39" s="1"/>
      <c r="S39" s="1"/>
      <c r="T39" s="1"/>
      <c r="U39" s="1"/>
      <c r="V39" s="1"/>
      <c r="W39" s="1"/>
      <c r="X39" s="1"/>
      <c r="Y39" s="1"/>
      <c r="Z39" s="1"/>
      <c r="AA39" s="6"/>
    </row>
    <row r="40" spans="1:27" ht="17" customHeight="1" thickTop="1" thickBot="1" x14ac:dyDescent="0.25">
      <c r="A40">
        <v>37</v>
      </c>
      <c r="B40" s="1"/>
      <c r="C40" s="61"/>
      <c r="D40" s="6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6"/>
      <c r="Q40" s="1"/>
      <c r="R40" s="1"/>
      <c r="S40" s="1"/>
      <c r="T40" s="1"/>
      <c r="U40" s="1"/>
      <c r="V40" s="1"/>
      <c r="W40" s="1"/>
      <c r="X40" s="1"/>
      <c r="Y40" s="1"/>
      <c r="Z40" s="1"/>
      <c r="AA40" s="6"/>
    </row>
    <row r="41" spans="1:27" ht="17" customHeight="1" thickTop="1" thickBot="1" x14ac:dyDescent="0.25">
      <c r="A41">
        <v>38</v>
      </c>
      <c r="B41" s="1"/>
      <c r="C41" s="61"/>
      <c r="D41" s="6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6"/>
      <c r="Q41" s="1"/>
      <c r="R41" s="1"/>
      <c r="S41" s="1"/>
      <c r="T41" s="1"/>
      <c r="U41" s="1"/>
      <c r="V41" s="1"/>
      <c r="W41" s="1"/>
      <c r="X41" s="1"/>
      <c r="Y41" s="1"/>
      <c r="Z41" s="1"/>
      <c r="AA41" s="6"/>
    </row>
    <row r="42" spans="1:27" ht="16" thickTop="1" x14ac:dyDescent="0.2"/>
  </sheetData>
  <sortState xmlns:xlrd2="http://schemas.microsoft.com/office/spreadsheetml/2017/richdata2" ref="B4:F16">
    <sortCondition ref="E4:E16"/>
  </sortState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D158E-52E0-2946-871C-8634576966C8}">
  <dimension ref="A1:AH42"/>
  <sheetViews>
    <sheetView zoomScale="140" zoomScaleNormal="140" workbookViewId="0">
      <pane xSplit="6" ySplit="3" topLeftCell="N18" activePane="bottomRight" state="frozen"/>
      <selection pane="topRight" activeCell="G1" sqref="G1"/>
      <selection pane="bottomLeft" activeCell="A4" sqref="A4"/>
      <selection pane="bottomRight" activeCell="S5" sqref="S5"/>
    </sheetView>
  </sheetViews>
  <sheetFormatPr baseColWidth="10" defaultRowHeight="15" x14ac:dyDescent="0.2"/>
  <cols>
    <col min="1" max="1" width="3.6640625" customWidth="1"/>
    <col min="2" max="2" width="5.6640625" customWidth="1"/>
    <col min="3" max="4" width="3.6640625" style="57" customWidth="1"/>
    <col min="5" max="5" width="30.83203125" customWidth="1"/>
    <col min="6" max="14" width="4.5" customWidth="1"/>
    <col min="15" max="15" width="5.33203125" customWidth="1"/>
    <col min="16" max="16" width="6.6640625" style="5" customWidth="1"/>
    <col min="17" max="25" width="4.5" customWidth="1"/>
    <col min="26" max="26" width="4.33203125" customWidth="1"/>
    <col min="27" max="27" width="6.33203125" style="5" customWidth="1"/>
    <col min="28" max="31" width="6.33203125" customWidth="1"/>
    <col min="32" max="32" width="4.6640625" customWidth="1"/>
    <col min="33" max="33" width="6.33203125" style="56" customWidth="1"/>
    <col min="34" max="34" width="6.33203125" customWidth="1"/>
  </cols>
  <sheetData>
    <row r="1" spans="1:34" x14ac:dyDescent="0.2">
      <c r="E1" t="s">
        <v>562</v>
      </c>
    </row>
    <row r="2" spans="1:34" x14ac:dyDescent="0.2">
      <c r="Q2">
        <v>1</v>
      </c>
      <c r="R2">
        <v>2</v>
      </c>
      <c r="S2">
        <v>1</v>
      </c>
      <c r="T2">
        <v>1</v>
      </c>
      <c r="U2">
        <v>2</v>
      </c>
      <c r="V2">
        <v>4</v>
      </c>
      <c r="X2">
        <v>2</v>
      </c>
      <c r="Y2">
        <v>4</v>
      </c>
      <c r="Z2">
        <v>3</v>
      </c>
      <c r="AB2">
        <v>3</v>
      </c>
      <c r="AC2">
        <v>3</v>
      </c>
      <c r="AD2">
        <v>6</v>
      </c>
      <c r="AE2">
        <v>5</v>
      </c>
      <c r="AF2">
        <v>3</v>
      </c>
      <c r="AG2" s="56">
        <f>SUM(AB2:AF2)</f>
        <v>20</v>
      </c>
    </row>
    <row r="3" spans="1:34" ht="37" customHeight="1" x14ac:dyDescent="0.2">
      <c r="A3" t="s">
        <v>117</v>
      </c>
      <c r="B3" s="7" t="s">
        <v>0</v>
      </c>
      <c r="C3" s="58" t="s">
        <v>707</v>
      </c>
      <c r="D3" s="58" t="s">
        <v>758</v>
      </c>
      <c r="E3" s="7" t="s">
        <v>1</v>
      </c>
      <c r="F3" s="7" t="s">
        <v>2</v>
      </c>
      <c r="G3" s="8" t="s">
        <v>602</v>
      </c>
      <c r="H3" s="8" t="s">
        <v>603</v>
      </c>
      <c r="I3" s="8" t="s">
        <v>604</v>
      </c>
      <c r="J3" s="8" t="s">
        <v>660</v>
      </c>
      <c r="K3" s="8" t="s">
        <v>605</v>
      </c>
      <c r="L3" s="8" t="s">
        <v>626</v>
      </c>
      <c r="M3" s="8" t="s">
        <v>661</v>
      </c>
      <c r="N3" s="8" t="s">
        <v>573</v>
      </c>
      <c r="O3" s="8" t="s">
        <v>657</v>
      </c>
      <c r="P3" s="9" t="s">
        <v>618</v>
      </c>
      <c r="Q3" s="8" t="s">
        <v>704</v>
      </c>
      <c r="R3" s="8" t="s">
        <v>609</v>
      </c>
      <c r="S3" s="8" t="s">
        <v>717</v>
      </c>
      <c r="T3" s="8" t="s">
        <v>718</v>
      </c>
      <c r="U3" s="8" t="s">
        <v>610</v>
      </c>
      <c r="V3" s="8" t="s">
        <v>612</v>
      </c>
      <c r="W3" s="8"/>
      <c r="X3" s="8" t="s">
        <v>611</v>
      </c>
      <c r="Y3" s="8" t="s">
        <v>613</v>
      </c>
      <c r="Z3" s="8" t="s">
        <v>573</v>
      </c>
      <c r="AA3" s="9" t="s">
        <v>619</v>
      </c>
      <c r="AB3" s="8" t="s">
        <v>614</v>
      </c>
      <c r="AC3" s="8" t="s">
        <v>615</v>
      </c>
      <c r="AD3" s="8" t="s">
        <v>616</v>
      </c>
      <c r="AE3" s="8" t="s">
        <v>617</v>
      </c>
      <c r="AF3" s="8" t="s">
        <v>573</v>
      </c>
      <c r="AG3" s="92" t="s">
        <v>620</v>
      </c>
      <c r="AH3" s="7"/>
    </row>
    <row r="4" spans="1:34" ht="17" customHeight="1" x14ac:dyDescent="0.2">
      <c r="A4">
        <v>1</v>
      </c>
      <c r="B4" s="11" t="s">
        <v>465</v>
      </c>
      <c r="C4" s="59" t="s">
        <v>684</v>
      </c>
      <c r="D4" s="59" t="s">
        <v>653</v>
      </c>
      <c r="E4" s="11" t="s">
        <v>466</v>
      </c>
      <c r="F4" s="11" t="s">
        <v>467</v>
      </c>
      <c r="G4" s="24">
        <v>0</v>
      </c>
      <c r="H4" s="24">
        <v>1</v>
      </c>
      <c r="I4" s="24">
        <v>2</v>
      </c>
      <c r="J4" s="24">
        <v>1</v>
      </c>
      <c r="K4" s="24">
        <v>2</v>
      </c>
      <c r="L4" s="24">
        <v>1</v>
      </c>
      <c r="M4" s="24"/>
      <c r="N4" s="24">
        <v>2</v>
      </c>
      <c r="O4" s="24">
        <v>5</v>
      </c>
      <c r="P4" s="27">
        <f>SUM(G4:N4)+O4/4</f>
        <v>10.25</v>
      </c>
      <c r="Q4" s="24"/>
      <c r="R4" s="24">
        <v>1.5</v>
      </c>
      <c r="S4" s="24"/>
      <c r="T4" s="24">
        <v>0.5</v>
      </c>
      <c r="U4" s="24">
        <v>1</v>
      </c>
      <c r="V4" s="24">
        <v>3.5</v>
      </c>
      <c r="W4" s="76" t="s">
        <v>753</v>
      </c>
      <c r="X4" s="24">
        <v>1.5</v>
      </c>
      <c r="Y4" s="24">
        <v>3.5</v>
      </c>
      <c r="Z4" s="91">
        <v>3</v>
      </c>
      <c r="AA4" s="29">
        <f t="shared" ref="AA4:AA23" si="0">SUM(X4:Z4)+SUM(Q4:V4)</f>
        <v>14.5</v>
      </c>
      <c r="AB4" s="37">
        <v>2.5</v>
      </c>
      <c r="AC4" s="24">
        <v>2</v>
      </c>
      <c r="AD4" s="37">
        <v>5</v>
      </c>
      <c r="AE4" s="24">
        <v>4</v>
      </c>
      <c r="AF4" s="94">
        <v>3</v>
      </c>
      <c r="AG4" s="38">
        <f t="shared" ref="AG4:AG24" si="1">SUM(AB4:AF4)</f>
        <v>16.5</v>
      </c>
      <c r="AH4" s="25"/>
    </row>
    <row r="5" spans="1:34" ht="17" customHeight="1" x14ac:dyDescent="0.2">
      <c r="A5">
        <v>2</v>
      </c>
      <c r="B5" s="11" t="s">
        <v>435</v>
      </c>
      <c r="C5" s="59" t="s">
        <v>654</v>
      </c>
      <c r="D5" s="59" t="s">
        <v>596</v>
      </c>
      <c r="E5" s="11" t="s">
        <v>436</v>
      </c>
      <c r="F5" s="11" t="s">
        <v>437</v>
      </c>
      <c r="G5" s="24">
        <v>1</v>
      </c>
      <c r="H5" s="24">
        <v>1.5</v>
      </c>
      <c r="I5" s="24">
        <v>1</v>
      </c>
      <c r="J5" s="24">
        <v>1</v>
      </c>
      <c r="K5" s="24">
        <v>2</v>
      </c>
      <c r="L5" s="24">
        <v>1</v>
      </c>
      <c r="M5" s="24">
        <v>2</v>
      </c>
      <c r="N5" s="24">
        <v>2</v>
      </c>
      <c r="O5" s="24">
        <v>16</v>
      </c>
      <c r="P5" s="27">
        <f t="shared" ref="P5:P23" si="2">SUM(G5:N5)+O5/4</f>
        <v>15.5</v>
      </c>
      <c r="Q5" s="24"/>
      <c r="R5" s="24">
        <v>2</v>
      </c>
      <c r="S5" s="24">
        <v>1</v>
      </c>
      <c r="T5" s="24">
        <v>1</v>
      </c>
      <c r="U5" s="24">
        <v>1.5</v>
      </c>
      <c r="V5" s="24">
        <v>3.5</v>
      </c>
      <c r="W5" s="76" t="s">
        <v>749</v>
      </c>
      <c r="X5" s="24">
        <v>1</v>
      </c>
      <c r="Y5" s="24">
        <v>3.5</v>
      </c>
      <c r="Z5" s="91">
        <v>3</v>
      </c>
      <c r="AA5" s="29">
        <f t="shared" si="0"/>
        <v>16.5</v>
      </c>
      <c r="AB5" s="37">
        <v>2</v>
      </c>
      <c r="AC5" s="37">
        <v>2.5</v>
      </c>
      <c r="AD5" s="37">
        <v>4.5</v>
      </c>
      <c r="AE5" s="37">
        <v>4</v>
      </c>
      <c r="AF5" s="94">
        <v>1.5</v>
      </c>
      <c r="AG5" s="38">
        <f t="shared" si="1"/>
        <v>14.5</v>
      </c>
      <c r="AH5" s="36"/>
    </row>
    <row r="6" spans="1:34" ht="17" customHeight="1" x14ac:dyDescent="0.2">
      <c r="A6">
        <v>3</v>
      </c>
      <c r="B6" s="11" t="s">
        <v>468</v>
      </c>
      <c r="C6" s="59" t="s">
        <v>653</v>
      </c>
      <c r="D6" s="59" t="s">
        <v>655</v>
      </c>
      <c r="E6" s="11" t="s">
        <v>469</v>
      </c>
      <c r="F6" s="11" t="s">
        <v>470</v>
      </c>
      <c r="G6" s="24">
        <v>0</v>
      </c>
      <c r="H6" s="24">
        <v>1</v>
      </c>
      <c r="I6" s="24">
        <v>0</v>
      </c>
      <c r="J6" s="24">
        <v>1</v>
      </c>
      <c r="K6" s="24">
        <v>0</v>
      </c>
      <c r="L6" s="24">
        <v>1</v>
      </c>
      <c r="M6" s="24"/>
      <c r="N6" s="24">
        <v>1</v>
      </c>
      <c r="O6" s="24">
        <v>8</v>
      </c>
      <c r="P6" s="27">
        <f t="shared" si="2"/>
        <v>6</v>
      </c>
      <c r="Q6" s="24"/>
      <c r="R6" s="24">
        <v>1.5</v>
      </c>
      <c r="S6" s="24"/>
      <c r="T6" s="24"/>
      <c r="U6" s="24">
        <v>1.5</v>
      </c>
      <c r="V6" s="24">
        <v>3</v>
      </c>
      <c r="W6" s="76" t="s">
        <v>756</v>
      </c>
      <c r="X6" s="24">
        <v>1.5</v>
      </c>
      <c r="Y6" s="24">
        <v>3.5</v>
      </c>
      <c r="Z6" s="91">
        <v>3</v>
      </c>
      <c r="AA6" s="29">
        <f t="shared" si="0"/>
        <v>14</v>
      </c>
      <c r="AB6" s="37">
        <v>2</v>
      </c>
      <c r="AC6" s="37">
        <v>2.5</v>
      </c>
      <c r="AD6" s="37">
        <v>4.5</v>
      </c>
      <c r="AE6" s="37">
        <v>4</v>
      </c>
      <c r="AF6" s="94">
        <v>3</v>
      </c>
      <c r="AG6" s="38">
        <f t="shared" si="1"/>
        <v>16</v>
      </c>
      <c r="AH6" s="36"/>
    </row>
    <row r="7" spans="1:34" ht="17" customHeight="1" x14ac:dyDescent="0.2">
      <c r="A7">
        <v>4</v>
      </c>
      <c r="B7" s="11" t="s">
        <v>438</v>
      </c>
      <c r="C7" s="59" t="s">
        <v>655</v>
      </c>
      <c r="D7" s="59" t="s">
        <v>654</v>
      </c>
      <c r="E7" s="11" t="s">
        <v>439</v>
      </c>
      <c r="F7" s="11" t="s">
        <v>440</v>
      </c>
      <c r="G7" s="24">
        <v>0</v>
      </c>
      <c r="H7" s="24">
        <v>1</v>
      </c>
      <c r="I7" s="24">
        <v>0</v>
      </c>
      <c r="J7" s="24">
        <v>1</v>
      </c>
      <c r="K7" s="24">
        <v>1.5</v>
      </c>
      <c r="L7" s="24">
        <v>0</v>
      </c>
      <c r="M7" s="24"/>
      <c r="N7" s="24">
        <v>1</v>
      </c>
      <c r="O7" s="24">
        <v>15</v>
      </c>
      <c r="P7" s="27">
        <f t="shared" si="2"/>
        <v>8.25</v>
      </c>
      <c r="Q7" s="24"/>
      <c r="R7" s="24">
        <v>1.5</v>
      </c>
      <c r="S7" s="24"/>
      <c r="T7" s="24">
        <v>0.5</v>
      </c>
      <c r="U7" s="24">
        <v>1</v>
      </c>
      <c r="V7" s="24">
        <v>3.5</v>
      </c>
      <c r="W7" s="76" t="s">
        <v>752</v>
      </c>
      <c r="X7" s="24">
        <v>1.5</v>
      </c>
      <c r="Y7" s="24">
        <v>3.5</v>
      </c>
      <c r="Z7" s="91">
        <v>1</v>
      </c>
      <c r="AA7" s="29">
        <f t="shared" si="0"/>
        <v>12.5</v>
      </c>
      <c r="AB7" s="37">
        <v>2</v>
      </c>
      <c r="AC7" s="37">
        <v>1</v>
      </c>
      <c r="AD7" s="37">
        <v>4</v>
      </c>
      <c r="AE7" s="37">
        <v>3</v>
      </c>
      <c r="AF7" s="94">
        <v>0</v>
      </c>
      <c r="AG7" s="38">
        <f t="shared" si="1"/>
        <v>10</v>
      </c>
      <c r="AH7" s="36"/>
    </row>
    <row r="8" spans="1:34" ht="17" customHeight="1" x14ac:dyDescent="0.2">
      <c r="A8">
        <v>5</v>
      </c>
      <c r="B8" s="11" t="s">
        <v>471</v>
      </c>
      <c r="C8" s="59" t="s">
        <v>684</v>
      </c>
      <c r="D8" s="59" t="s">
        <v>653</v>
      </c>
      <c r="E8" s="11" t="s">
        <v>472</v>
      </c>
      <c r="F8" s="11" t="s">
        <v>473</v>
      </c>
      <c r="G8" s="24">
        <v>0</v>
      </c>
      <c r="H8" s="24">
        <v>1</v>
      </c>
      <c r="I8" s="24">
        <v>2</v>
      </c>
      <c r="J8" s="24">
        <v>1</v>
      </c>
      <c r="K8" s="24">
        <v>1</v>
      </c>
      <c r="L8" s="24">
        <v>0</v>
      </c>
      <c r="M8" s="24"/>
      <c r="N8" s="24">
        <v>1</v>
      </c>
      <c r="O8" s="24">
        <v>13</v>
      </c>
      <c r="P8" s="27">
        <f t="shared" si="2"/>
        <v>9.25</v>
      </c>
      <c r="Q8" s="24"/>
      <c r="R8" s="24">
        <v>1.5</v>
      </c>
      <c r="S8" s="24"/>
      <c r="T8" s="24">
        <v>0.5</v>
      </c>
      <c r="U8" s="24">
        <v>1</v>
      </c>
      <c r="V8" s="24">
        <v>3.5</v>
      </c>
      <c r="W8" s="24"/>
      <c r="X8" s="24">
        <v>1.5</v>
      </c>
      <c r="Y8" s="24">
        <v>3.5</v>
      </c>
      <c r="Z8" s="91">
        <v>3</v>
      </c>
      <c r="AA8" s="29">
        <f t="shared" si="0"/>
        <v>14.5</v>
      </c>
      <c r="AB8" s="37">
        <v>2.5</v>
      </c>
      <c r="AC8" s="37">
        <v>2</v>
      </c>
      <c r="AD8" s="37">
        <v>5</v>
      </c>
      <c r="AE8" s="37">
        <v>4</v>
      </c>
      <c r="AF8" s="94">
        <v>3</v>
      </c>
      <c r="AG8" s="38">
        <f t="shared" si="1"/>
        <v>16.5</v>
      </c>
      <c r="AH8" s="36"/>
    </row>
    <row r="9" spans="1:34" ht="17" customHeight="1" x14ac:dyDescent="0.2">
      <c r="A9">
        <v>6</v>
      </c>
      <c r="B9" s="11" t="s">
        <v>441</v>
      </c>
      <c r="C9" s="59" t="s">
        <v>596</v>
      </c>
      <c r="D9" s="59" t="s">
        <v>653</v>
      </c>
      <c r="E9" s="11" t="s">
        <v>442</v>
      </c>
      <c r="F9" s="11" t="s">
        <v>443</v>
      </c>
      <c r="G9" s="24">
        <v>1</v>
      </c>
      <c r="H9" s="24">
        <v>1</v>
      </c>
      <c r="I9" s="24">
        <v>2</v>
      </c>
      <c r="J9" s="24">
        <v>1</v>
      </c>
      <c r="K9" s="24">
        <v>1</v>
      </c>
      <c r="L9" s="24">
        <v>1</v>
      </c>
      <c r="M9" s="24">
        <v>2</v>
      </c>
      <c r="N9" s="24">
        <v>2</v>
      </c>
      <c r="O9" s="24">
        <v>15</v>
      </c>
      <c r="P9" s="27">
        <f t="shared" si="2"/>
        <v>14.75</v>
      </c>
      <c r="Q9" s="24"/>
      <c r="R9" s="24">
        <v>2</v>
      </c>
      <c r="S9" s="24">
        <v>1</v>
      </c>
      <c r="T9" s="24">
        <v>1</v>
      </c>
      <c r="U9" s="24">
        <v>1.5</v>
      </c>
      <c r="V9" s="24">
        <v>3.5</v>
      </c>
      <c r="W9" s="76" t="s">
        <v>754</v>
      </c>
      <c r="X9" s="24">
        <v>1</v>
      </c>
      <c r="Y9" s="24">
        <v>4</v>
      </c>
      <c r="Z9" s="91">
        <v>3</v>
      </c>
      <c r="AA9" s="29">
        <f t="shared" si="0"/>
        <v>17</v>
      </c>
      <c r="AB9" s="37">
        <v>2.5</v>
      </c>
      <c r="AC9" s="37">
        <v>2</v>
      </c>
      <c r="AD9" s="37">
        <v>5</v>
      </c>
      <c r="AE9" s="37">
        <v>4</v>
      </c>
      <c r="AF9" s="94">
        <v>3</v>
      </c>
      <c r="AG9" s="38">
        <f t="shared" si="1"/>
        <v>16.5</v>
      </c>
      <c r="AH9" s="36"/>
    </row>
    <row r="10" spans="1:34" ht="17" customHeight="1" x14ac:dyDescent="0.2">
      <c r="A10">
        <v>7</v>
      </c>
      <c r="B10" s="11" t="s">
        <v>444</v>
      </c>
      <c r="C10" s="59" t="s">
        <v>654</v>
      </c>
      <c r="D10" s="59" t="s">
        <v>596</v>
      </c>
      <c r="E10" s="11" t="s">
        <v>445</v>
      </c>
      <c r="F10" s="11" t="s">
        <v>446</v>
      </c>
      <c r="G10" s="24">
        <v>1</v>
      </c>
      <c r="H10" s="24">
        <v>1</v>
      </c>
      <c r="I10" s="24">
        <v>1</v>
      </c>
      <c r="J10" s="24">
        <v>1</v>
      </c>
      <c r="K10" s="24">
        <v>2</v>
      </c>
      <c r="L10" s="24">
        <v>1</v>
      </c>
      <c r="M10" s="24">
        <v>2</v>
      </c>
      <c r="N10" s="24">
        <v>2</v>
      </c>
      <c r="O10" s="24">
        <v>17</v>
      </c>
      <c r="P10" s="27">
        <f t="shared" si="2"/>
        <v>15.25</v>
      </c>
      <c r="Q10" s="24"/>
      <c r="R10" s="24">
        <v>2</v>
      </c>
      <c r="S10" s="24">
        <v>1</v>
      </c>
      <c r="T10" s="24">
        <v>1</v>
      </c>
      <c r="U10" s="24">
        <v>1.5</v>
      </c>
      <c r="V10" s="24">
        <v>3.5</v>
      </c>
      <c r="W10" s="24"/>
      <c r="X10" s="24">
        <v>1</v>
      </c>
      <c r="Y10" s="24">
        <v>3.5</v>
      </c>
      <c r="Z10" s="91">
        <v>3</v>
      </c>
      <c r="AA10" s="29">
        <f t="shared" si="0"/>
        <v>16.5</v>
      </c>
      <c r="AB10" s="37">
        <v>2</v>
      </c>
      <c r="AC10" s="37">
        <v>2.5</v>
      </c>
      <c r="AD10" s="37">
        <v>4.5</v>
      </c>
      <c r="AE10" s="37">
        <v>4</v>
      </c>
      <c r="AF10" s="94">
        <v>1.5</v>
      </c>
      <c r="AG10" s="38">
        <f t="shared" si="1"/>
        <v>14.5</v>
      </c>
      <c r="AH10" s="36"/>
    </row>
    <row r="11" spans="1:34" ht="17" customHeight="1" x14ac:dyDescent="0.2">
      <c r="A11">
        <v>8</v>
      </c>
      <c r="B11" s="11" t="s">
        <v>447</v>
      </c>
      <c r="C11" s="59" t="s">
        <v>653</v>
      </c>
      <c r="D11" s="59" t="s">
        <v>655</v>
      </c>
      <c r="E11" s="11" t="s">
        <v>448</v>
      </c>
      <c r="F11" s="11" t="s">
        <v>449</v>
      </c>
      <c r="G11" s="24">
        <v>0</v>
      </c>
      <c r="H11" s="24">
        <v>1.5</v>
      </c>
      <c r="I11" s="24">
        <v>1.5</v>
      </c>
      <c r="J11" s="24">
        <v>1</v>
      </c>
      <c r="K11" s="24">
        <v>2</v>
      </c>
      <c r="L11" s="24">
        <v>1</v>
      </c>
      <c r="M11" s="24"/>
      <c r="N11" s="24">
        <v>2</v>
      </c>
      <c r="O11" s="24">
        <v>16</v>
      </c>
      <c r="P11" s="27">
        <f t="shared" si="2"/>
        <v>13</v>
      </c>
      <c r="Q11" s="24"/>
      <c r="R11" s="24">
        <v>1.5</v>
      </c>
      <c r="S11" s="24">
        <v>1</v>
      </c>
      <c r="T11" s="24"/>
      <c r="U11" s="24">
        <v>1.5</v>
      </c>
      <c r="V11" s="24">
        <v>3</v>
      </c>
      <c r="W11" s="24"/>
      <c r="X11" s="24">
        <v>1.5</v>
      </c>
      <c r="Y11" s="24">
        <v>3.5</v>
      </c>
      <c r="Z11" s="91">
        <v>3</v>
      </c>
      <c r="AA11" s="29">
        <f t="shared" si="0"/>
        <v>15</v>
      </c>
      <c r="AB11" s="37">
        <v>2</v>
      </c>
      <c r="AC11" s="37">
        <v>2.5</v>
      </c>
      <c r="AD11" s="37">
        <v>4.5</v>
      </c>
      <c r="AE11" s="37">
        <v>4</v>
      </c>
      <c r="AF11" s="94">
        <v>3</v>
      </c>
      <c r="AG11" s="38">
        <f t="shared" si="1"/>
        <v>16</v>
      </c>
      <c r="AH11" s="36"/>
    </row>
    <row r="12" spans="1:34" ht="17" customHeight="1" x14ac:dyDescent="0.2">
      <c r="A12">
        <v>9</v>
      </c>
      <c r="B12" s="11" t="s">
        <v>450</v>
      </c>
      <c r="C12" s="59" t="s">
        <v>653</v>
      </c>
      <c r="D12" s="59" t="s">
        <v>655</v>
      </c>
      <c r="E12" s="11" t="s">
        <v>451</v>
      </c>
      <c r="F12" s="11" t="s">
        <v>452</v>
      </c>
      <c r="G12" s="24">
        <v>0</v>
      </c>
      <c r="H12" s="24">
        <v>1</v>
      </c>
      <c r="I12" s="24">
        <v>0</v>
      </c>
      <c r="J12" s="24">
        <v>1</v>
      </c>
      <c r="K12" s="24">
        <v>2</v>
      </c>
      <c r="L12" s="24">
        <v>0</v>
      </c>
      <c r="M12" s="24"/>
      <c r="N12" s="24">
        <v>2</v>
      </c>
      <c r="O12" s="24">
        <v>11</v>
      </c>
      <c r="P12" s="27">
        <f t="shared" si="2"/>
        <v>8.75</v>
      </c>
      <c r="Q12" s="24"/>
      <c r="R12" s="24">
        <v>1.5</v>
      </c>
      <c r="S12" s="24">
        <v>1</v>
      </c>
      <c r="T12" s="24"/>
      <c r="U12" s="24">
        <v>1.5</v>
      </c>
      <c r="V12" s="24">
        <v>3</v>
      </c>
      <c r="W12" s="24"/>
      <c r="X12" s="24">
        <v>1.5</v>
      </c>
      <c r="Y12" s="24">
        <v>3.5</v>
      </c>
      <c r="Z12" s="91">
        <v>3</v>
      </c>
      <c r="AA12" s="29">
        <f t="shared" si="0"/>
        <v>15</v>
      </c>
      <c r="AB12" s="37">
        <v>2</v>
      </c>
      <c r="AC12" s="37">
        <v>2.5</v>
      </c>
      <c r="AD12" s="37">
        <v>4.5</v>
      </c>
      <c r="AE12" s="37">
        <v>4</v>
      </c>
      <c r="AF12" s="94">
        <v>2</v>
      </c>
      <c r="AG12" s="38">
        <f t="shared" si="1"/>
        <v>15</v>
      </c>
      <c r="AH12" s="36"/>
    </row>
    <row r="13" spans="1:34" ht="17" customHeight="1" x14ac:dyDescent="0.2">
      <c r="A13">
        <v>10</v>
      </c>
      <c r="B13" s="11" t="s">
        <v>474</v>
      </c>
      <c r="C13" s="59" t="s">
        <v>655</v>
      </c>
      <c r="D13" s="59" t="s">
        <v>654</v>
      </c>
      <c r="E13" s="11" t="s">
        <v>475</v>
      </c>
      <c r="F13" s="11" t="s">
        <v>476</v>
      </c>
      <c r="G13" s="24">
        <v>1</v>
      </c>
      <c r="H13" s="24">
        <v>1</v>
      </c>
      <c r="I13" s="24">
        <v>1.5</v>
      </c>
      <c r="J13" s="24">
        <v>1</v>
      </c>
      <c r="K13" s="24">
        <v>2</v>
      </c>
      <c r="L13" s="24">
        <v>1.5</v>
      </c>
      <c r="M13" s="24">
        <v>1.5</v>
      </c>
      <c r="N13" s="24">
        <v>2</v>
      </c>
      <c r="O13" s="24">
        <v>8</v>
      </c>
      <c r="P13" s="27">
        <f t="shared" si="2"/>
        <v>13.5</v>
      </c>
      <c r="Q13" s="24"/>
      <c r="R13" s="24">
        <v>1.5</v>
      </c>
      <c r="S13" s="24">
        <v>1</v>
      </c>
      <c r="T13" s="24">
        <v>0.5</v>
      </c>
      <c r="U13" s="24">
        <v>1</v>
      </c>
      <c r="V13" s="24">
        <v>3.5</v>
      </c>
      <c r="W13" s="24"/>
      <c r="X13" s="24">
        <v>1.5</v>
      </c>
      <c r="Y13" s="24">
        <v>3.5</v>
      </c>
      <c r="Z13" s="91">
        <v>3</v>
      </c>
      <c r="AA13" s="29">
        <f t="shared" si="0"/>
        <v>15.5</v>
      </c>
      <c r="AB13" s="37">
        <v>2</v>
      </c>
      <c r="AC13" s="37">
        <v>1</v>
      </c>
      <c r="AD13" s="37">
        <v>4</v>
      </c>
      <c r="AE13" s="37">
        <v>3</v>
      </c>
      <c r="AF13" s="94">
        <v>2</v>
      </c>
      <c r="AG13" s="38">
        <f t="shared" si="1"/>
        <v>12</v>
      </c>
      <c r="AH13" s="36"/>
    </row>
    <row r="14" spans="1:34" ht="17" customHeight="1" x14ac:dyDescent="0.2">
      <c r="A14">
        <v>11</v>
      </c>
      <c r="B14" s="11" t="s">
        <v>453</v>
      </c>
      <c r="C14" s="59" t="s">
        <v>655</v>
      </c>
      <c r="D14" s="59" t="s">
        <v>654</v>
      </c>
      <c r="E14" s="11" t="s">
        <v>454</v>
      </c>
      <c r="F14" s="11" t="s">
        <v>455</v>
      </c>
      <c r="G14" s="24">
        <v>1</v>
      </c>
      <c r="H14" s="24">
        <v>1</v>
      </c>
      <c r="I14" s="24">
        <v>1</v>
      </c>
      <c r="J14" s="24">
        <v>1</v>
      </c>
      <c r="K14" s="24">
        <v>2</v>
      </c>
      <c r="L14" s="24">
        <v>0</v>
      </c>
      <c r="M14" s="24">
        <v>2</v>
      </c>
      <c r="N14" s="24">
        <v>1</v>
      </c>
      <c r="O14" s="24">
        <v>15</v>
      </c>
      <c r="P14" s="27">
        <f t="shared" si="2"/>
        <v>12.75</v>
      </c>
      <c r="Q14" s="24"/>
      <c r="R14" s="24">
        <v>1.5</v>
      </c>
      <c r="S14" s="24">
        <v>1</v>
      </c>
      <c r="T14" s="24">
        <v>0.5</v>
      </c>
      <c r="U14" s="24">
        <v>1</v>
      </c>
      <c r="V14" s="24">
        <v>3.5</v>
      </c>
      <c r="W14" s="24"/>
      <c r="X14" s="24">
        <v>1.5</v>
      </c>
      <c r="Y14" s="24">
        <v>3.5</v>
      </c>
      <c r="Z14" s="91">
        <v>3</v>
      </c>
      <c r="AA14" s="29">
        <f t="shared" si="0"/>
        <v>15.5</v>
      </c>
      <c r="AB14" s="37">
        <v>2</v>
      </c>
      <c r="AC14" s="37">
        <v>1</v>
      </c>
      <c r="AD14" s="37">
        <v>4</v>
      </c>
      <c r="AE14" s="37">
        <v>3</v>
      </c>
      <c r="AF14" s="94">
        <v>3</v>
      </c>
      <c r="AG14" s="38">
        <f t="shared" si="1"/>
        <v>13</v>
      </c>
      <c r="AH14" s="36"/>
    </row>
    <row r="15" spans="1:34" ht="17" customHeight="1" x14ac:dyDescent="0.2">
      <c r="A15">
        <v>12</v>
      </c>
      <c r="B15" s="11" t="s">
        <v>477</v>
      </c>
      <c r="C15" s="59" t="s">
        <v>653</v>
      </c>
      <c r="D15" s="59" t="s">
        <v>655</v>
      </c>
      <c r="E15" s="11" t="s">
        <v>478</v>
      </c>
      <c r="F15" s="11" t="s">
        <v>479</v>
      </c>
      <c r="G15" s="24">
        <v>1</v>
      </c>
      <c r="H15" s="24">
        <v>1</v>
      </c>
      <c r="I15" s="24">
        <v>1</v>
      </c>
      <c r="J15" s="24">
        <v>1</v>
      </c>
      <c r="K15" s="24">
        <v>2</v>
      </c>
      <c r="L15" s="24">
        <v>1</v>
      </c>
      <c r="M15" s="24">
        <v>2</v>
      </c>
      <c r="N15" s="24">
        <v>1</v>
      </c>
      <c r="O15" s="24">
        <v>14</v>
      </c>
      <c r="P15" s="27">
        <f t="shared" si="2"/>
        <v>13.5</v>
      </c>
      <c r="Q15" s="24"/>
      <c r="R15" s="24">
        <v>1.5</v>
      </c>
      <c r="S15" s="24"/>
      <c r="T15" s="24"/>
      <c r="U15" s="24">
        <v>1.5</v>
      </c>
      <c r="V15" s="24">
        <v>3</v>
      </c>
      <c r="W15" s="24"/>
      <c r="X15" s="24">
        <v>1.5</v>
      </c>
      <c r="Y15" s="24">
        <v>3.5</v>
      </c>
      <c r="Z15" s="91">
        <v>3</v>
      </c>
      <c r="AA15" s="29">
        <f t="shared" si="0"/>
        <v>14</v>
      </c>
      <c r="AB15" s="37">
        <v>2</v>
      </c>
      <c r="AC15" s="37">
        <v>2.5</v>
      </c>
      <c r="AD15" s="37">
        <v>4.5</v>
      </c>
      <c r="AE15" s="37">
        <v>4</v>
      </c>
      <c r="AF15" s="94">
        <v>2</v>
      </c>
      <c r="AG15" s="38">
        <f t="shared" si="1"/>
        <v>15</v>
      </c>
      <c r="AH15" s="36"/>
    </row>
    <row r="16" spans="1:34" ht="17" customHeight="1" x14ac:dyDescent="0.2">
      <c r="A16">
        <v>13</v>
      </c>
      <c r="B16" s="11" t="s">
        <v>456</v>
      </c>
      <c r="C16" s="59" t="s">
        <v>654</v>
      </c>
      <c r="D16" s="59" t="s">
        <v>596</v>
      </c>
      <c r="E16" s="11" t="s">
        <v>457</v>
      </c>
      <c r="F16" s="11" t="s">
        <v>458</v>
      </c>
      <c r="G16" s="24">
        <v>1</v>
      </c>
      <c r="H16" s="24">
        <v>1</v>
      </c>
      <c r="I16" s="24">
        <v>1.5</v>
      </c>
      <c r="J16" s="24">
        <v>1</v>
      </c>
      <c r="K16" s="24">
        <v>2</v>
      </c>
      <c r="L16" s="24">
        <v>1</v>
      </c>
      <c r="M16" s="24">
        <v>2</v>
      </c>
      <c r="N16" s="24">
        <v>2</v>
      </c>
      <c r="O16" s="24">
        <v>5</v>
      </c>
      <c r="P16" s="27">
        <f t="shared" si="2"/>
        <v>12.75</v>
      </c>
      <c r="Q16" s="24"/>
      <c r="R16" s="24">
        <v>2</v>
      </c>
      <c r="S16" s="24">
        <v>1</v>
      </c>
      <c r="T16" s="24">
        <v>1</v>
      </c>
      <c r="U16" s="24">
        <v>1.5</v>
      </c>
      <c r="V16" s="24">
        <v>3.5</v>
      </c>
      <c r="W16" s="24"/>
      <c r="X16" s="24">
        <v>1</v>
      </c>
      <c r="Y16" s="24">
        <v>3.5</v>
      </c>
      <c r="Z16" s="91">
        <v>3</v>
      </c>
      <c r="AA16" s="29">
        <f t="shared" si="0"/>
        <v>16.5</v>
      </c>
      <c r="AB16" s="37">
        <v>2</v>
      </c>
      <c r="AC16" s="37">
        <v>2.5</v>
      </c>
      <c r="AD16" s="37">
        <v>4.5</v>
      </c>
      <c r="AE16" s="37">
        <v>4</v>
      </c>
      <c r="AF16" s="94">
        <v>2.5</v>
      </c>
      <c r="AG16" s="38">
        <f t="shared" si="1"/>
        <v>15.5</v>
      </c>
      <c r="AH16" s="36"/>
    </row>
    <row r="17" spans="1:34" ht="17" customHeight="1" x14ac:dyDescent="0.2">
      <c r="A17">
        <v>14</v>
      </c>
      <c r="B17" s="11" t="s">
        <v>459</v>
      </c>
      <c r="C17" s="59" t="s">
        <v>596</v>
      </c>
      <c r="D17" s="59" t="s">
        <v>655</v>
      </c>
      <c r="E17" s="11" t="s">
        <v>460</v>
      </c>
      <c r="F17" s="11" t="s">
        <v>461</v>
      </c>
      <c r="G17" s="24">
        <v>1</v>
      </c>
      <c r="H17" s="24">
        <v>1</v>
      </c>
      <c r="I17" s="24">
        <v>1</v>
      </c>
      <c r="J17" s="24">
        <v>1</v>
      </c>
      <c r="K17" s="24">
        <v>2</v>
      </c>
      <c r="L17" s="24">
        <v>0</v>
      </c>
      <c r="M17" s="24"/>
      <c r="N17" s="24">
        <v>2</v>
      </c>
      <c r="O17" s="24">
        <v>13</v>
      </c>
      <c r="P17" s="27">
        <f t="shared" si="2"/>
        <v>11.25</v>
      </c>
      <c r="Q17" s="24"/>
      <c r="R17" s="24">
        <v>2</v>
      </c>
      <c r="S17" s="24">
        <v>1</v>
      </c>
      <c r="T17" s="24">
        <v>1</v>
      </c>
      <c r="U17" s="24">
        <v>1.5</v>
      </c>
      <c r="V17" s="24">
        <v>3.5</v>
      </c>
      <c r="W17" s="24"/>
      <c r="X17" s="24">
        <v>1</v>
      </c>
      <c r="Y17" s="24">
        <v>4</v>
      </c>
      <c r="Z17" s="91">
        <v>3</v>
      </c>
      <c r="AA17" s="29">
        <f t="shared" si="0"/>
        <v>17</v>
      </c>
      <c r="AB17" s="37">
        <v>2</v>
      </c>
      <c r="AC17" s="37">
        <v>2.5</v>
      </c>
      <c r="AD17" s="37">
        <v>4.5</v>
      </c>
      <c r="AE17" s="37">
        <v>4</v>
      </c>
      <c r="AF17" s="94">
        <v>3</v>
      </c>
      <c r="AG17" s="38">
        <f t="shared" si="1"/>
        <v>16</v>
      </c>
      <c r="AH17" s="36"/>
    </row>
    <row r="18" spans="1:34" ht="17" customHeight="1" x14ac:dyDescent="0.2">
      <c r="A18">
        <v>15</v>
      </c>
      <c r="B18" s="11" t="s">
        <v>480</v>
      </c>
      <c r="C18" s="59" t="s">
        <v>655</v>
      </c>
      <c r="D18" s="59" t="s">
        <v>654</v>
      </c>
      <c r="E18" s="11" t="s">
        <v>481</v>
      </c>
      <c r="F18" s="11" t="s">
        <v>482</v>
      </c>
      <c r="G18" s="24">
        <v>0</v>
      </c>
      <c r="H18" s="24">
        <v>1</v>
      </c>
      <c r="I18" s="24">
        <v>2</v>
      </c>
      <c r="J18" s="24">
        <v>1</v>
      </c>
      <c r="K18" s="24">
        <v>2</v>
      </c>
      <c r="L18" s="24">
        <v>2</v>
      </c>
      <c r="M18" s="24"/>
      <c r="N18" s="24">
        <v>2</v>
      </c>
      <c r="O18" s="24">
        <v>0</v>
      </c>
      <c r="P18" s="27">
        <f t="shared" si="2"/>
        <v>10</v>
      </c>
      <c r="Q18" s="24"/>
      <c r="R18" s="24">
        <v>1.5</v>
      </c>
      <c r="S18" s="24">
        <v>1</v>
      </c>
      <c r="T18" s="24">
        <v>0.5</v>
      </c>
      <c r="U18" s="24">
        <v>1</v>
      </c>
      <c r="V18" s="24">
        <v>3.5</v>
      </c>
      <c r="W18" s="24"/>
      <c r="X18" s="24">
        <v>1.5</v>
      </c>
      <c r="Y18" s="24">
        <v>3.5</v>
      </c>
      <c r="Z18" s="91">
        <v>2</v>
      </c>
      <c r="AA18" s="29">
        <f t="shared" si="0"/>
        <v>14.5</v>
      </c>
      <c r="AB18" s="37">
        <v>2</v>
      </c>
      <c r="AC18" s="37">
        <v>1</v>
      </c>
      <c r="AD18" s="37">
        <v>4</v>
      </c>
      <c r="AE18" s="37">
        <v>3</v>
      </c>
      <c r="AF18" s="94">
        <v>2</v>
      </c>
      <c r="AG18" s="38">
        <f t="shared" si="1"/>
        <v>12</v>
      </c>
      <c r="AH18" s="36"/>
    </row>
    <row r="19" spans="1:34" ht="17" customHeight="1" x14ac:dyDescent="0.2">
      <c r="A19">
        <v>16</v>
      </c>
      <c r="B19" s="11" t="s">
        <v>483</v>
      </c>
      <c r="C19" s="59" t="s">
        <v>596</v>
      </c>
      <c r="D19" s="59"/>
      <c r="E19" s="11" t="s">
        <v>484</v>
      </c>
      <c r="F19" s="11" t="s">
        <v>485</v>
      </c>
      <c r="G19" s="24">
        <v>0</v>
      </c>
      <c r="H19" s="24">
        <v>1</v>
      </c>
      <c r="I19" s="24">
        <v>1</v>
      </c>
      <c r="J19" s="24">
        <v>1</v>
      </c>
      <c r="K19" s="24">
        <v>2</v>
      </c>
      <c r="L19" s="24">
        <v>0</v>
      </c>
      <c r="M19" s="24"/>
      <c r="N19" s="24">
        <v>2</v>
      </c>
      <c r="O19" s="24">
        <v>16</v>
      </c>
      <c r="P19" s="27">
        <f t="shared" si="2"/>
        <v>11</v>
      </c>
      <c r="Q19" s="24"/>
      <c r="R19" s="24">
        <v>2</v>
      </c>
      <c r="S19" s="24"/>
      <c r="T19" s="24">
        <v>1</v>
      </c>
      <c r="U19" s="24">
        <v>1.5</v>
      </c>
      <c r="V19" s="24">
        <v>3.5</v>
      </c>
      <c r="W19" s="76"/>
      <c r="X19" s="24">
        <v>1</v>
      </c>
      <c r="Y19" s="24">
        <v>4</v>
      </c>
      <c r="Z19" s="91">
        <v>3</v>
      </c>
      <c r="AA19" s="29">
        <f t="shared" si="0"/>
        <v>16</v>
      </c>
      <c r="AB19" s="37"/>
      <c r="AC19" s="37"/>
      <c r="AD19" s="37"/>
      <c r="AE19" s="37"/>
      <c r="AF19" s="94">
        <v>1.5</v>
      </c>
      <c r="AG19" s="38">
        <f t="shared" si="1"/>
        <v>1.5</v>
      </c>
      <c r="AH19" s="36"/>
    </row>
    <row r="20" spans="1:34" ht="17" customHeight="1" x14ac:dyDescent="0.2">
      <c r="A20">
        <v>17</v>
      </c>
      <c r="B20" s="11" t="s">
        <v>462</v>
      </c>
      <c r="C20" s="59" t="s">
        <v>654</v>
      </c>
      <c r="D20" s="59" t="s">
        <v>596</v>
      </c>
      <c r="E20" s="11" t="s">
        <v>463</v>
      </c>
      <c r="F20" s="11" t="s">
        <v>464</v>
      </c>
      <c r="G20" s="24">
        <v>1</v>
      </c>
      <c r="H20" s="24">
        <v>1</v>
      </c>
      <c r="I20" s="24">
        <v>2</v>
      </c>
      <c r="J20" s="24">
        <v>1</v>
      </c>
      <c r="K20" s="24">
        <v>2</v>
      </c>
      <c r="L20" s="24">
        <v>1</v>
      </c>
      <c r="M20" s="24">
        <v>2</v>
      </c>
      <c r="N20" s="24">
        <v>2</v>
      </c>
      <c r="O20" s="24">
        <v>17</v>
      </c>
      <c r="P20" s="27">
        <f t="shared" si="2"/>
        <v>16.25</v>
      </c>
      <c r="Q20" s="24"/>
      <c r="R20" s="24">
        <v>2</v>
      </c>
      <c r="S20" s="24">
        <v>1</v>
      </c>
      <c r="T20" s="24">
        <v>1</v>
      </c>
      <c r="U20" s="24">
        <v>1.5</v>
      </c>
      <c r="V20" s="24">
        <v>3.5</v>
      </c>
      <c r="W20" s="24"/>
      <c r="X20" s="24">
        <v>1</v>
      </c>
      <c r="Y20" s="24">
        <v>3.5</v>
      </c>
      <c r="Z20" s="91">
        <v>3</v>
      </c>
      <c r="AA20" s="29">
        <f t="shared" si="0"/>
        <v>16.5</v>
      </c>
      <c r="AB20" s="37">
        <v>2</v>
      </c>
      <c r="AC20" s="37">
        <v>2.5</v>
      </c>
      <c r="AD20" s="37">
        <v>4.5</v>
      </c>
      <c r="AE20" s="37">
        <v>4</v>
      </c>
      <c r="AF20" s="94">
        <v>2</v>
      </c>
      <c r="AG20" s="38">
        <f t="shared" si="1"/>
        <v>15</v>
      </c>
      <c r="AH20" s="36"/>
    </row>
    <row r="21" spans="1:34" ht="17" customHeight="1" x14ac:dyDescent="0.2">
      <c r="A21">
        <v>18</v>
      </c>
      <c r="B21" s="11" t="s">
        <v>486</v>
      </c>
      <c r="C21" s="59" t="s">
        <v>596</v>
      </c>
      <c r="D21" s="59" t="s">
        <v>596</v>
      </c>
      <c r="E21" s="11" t="s">
        <v>487</v>
      </c>
      <c r="F21" s="11" t="s">
        <v>488</v>
      </c>
      <c r="G21" s="24">
        <v>1</v>
      </c>
      <c r="H21" s="24">
        <v>1</v>
      </c>
      <c r="I21" s="24">
        <v>2</v>
      </c>
      <c r="J21" s="24">
        <v>1</v>
      </c>
      <c r="K21" s="24">
        <v>2</v>
      </c>
      <c r="L21" s="24">
        <v>1.5</v>
      </c>
      <c r="M21" s="24"/>
      <c r="N21" s="24">
        <v>2</v>
      </c>
      <c r="O21" s="24">
        <v>18</v>
      </c>
      <c r="P21" s="27">
        <f t="shared" si="2"/>
        <v>15</v>
      </c>
      <c r="Q21" s="24"/>
      <c r="R21" s="24">
        <v>2</v>
      </c>
      <c r="S21" s="24">
        <v>1</v>
      </c>
      <c r="T21" s="24">
        <v>1</v>
      </c>
      <c r="U21" s="24">
        <v>1.5</v>
      </c>
      <c r="V21" s="24">
        <v>3.5</v>
      </c>
      <c r="W21" s="24"/>
      <c r="X21" s="24">
        <v>1</v>
      </c>
      <c r="Y21" s="24">
        <v>4</v>
      </c>
      <c r="Z21" s="91">
        <v>3</v>
      </c>
      <c r="AA21" s="29">
        <f t="shared" si="0"/>
        <v>17</v>
      </c>
      <c r="AB21" s="37">
        <v>2</v>
      </c>
      <c r="AC21" s="37">
        <v>2.5</v>
      </c>
      <c r="AD21" s="37">
        <v>4.5</v>
      </c>
      <c r="AE21" s="37">
        <v>4</v>
      </c>
      <c r="AF21" s="94">
        <v>3</v>
      </c>
      <c r="AG21" s="38">
        <f t="shared" si="1"/>
        <v>16</v>
      </c>
      <c r="AH21" s="36"/>
    </row>
    <row r="22" spans="1:34" ht="17" customHeight="1" x14ac:dyDescent="0.2">
      <c r="A22">
        <v>19</v>
      </c>
      <c r="B22" s="11" t="s">
        <v>489</v>
      </c>
      <c r="C22" s="59" t="s">
        <v>684</v>
      </c>
      <c r="D22" s="59" t="s">
        <v>653</v>
      </c>
      <c r="E22" s="11" t="s">
        <v>490</v>
      </c>
      <c r="F22" s="11" t="s">
        <v>491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1</v>
      </c>
      <c r="M22" s="24"/>
      <c r="N22" s="24">
        <v>2</v>
      </c>
      <c r="O22" s="24">
        <v>11</v>
      </c>
      <c r="P22" s="27">
        <f t="shared" si="2"/>
        <v>5.75</v>
      </c>
      <c r="Q22" s="24"/>
      <c r="R22" s="24">
        <v>1.5</v>
      </c>
      <c r="S22" s="24">
        <v>1</v>
      </c>
      <c r="T22" s="24">
        <v>0.5</v>
      </c>
      <c r="U22" s="24">
        <v>1</v>
      </c>
      <c r="V22" s="24">
        <v>3.5</v>
      </c>
      <c r="W22" s="24"/>
      <c r="X22" s="24">
        <v>1.5</v>
      </c>
      <c r="Y22" s="24">
        <v>3.5</v>
      </c>
      <c r="Z22" s="91">
        <v>3</v>
      </c>
      <c r="AA22" s="29">
        <f t="shared" si="0"/>
        <v>15.5</v>
      </c>
      <c r="AB22" s="37">
        <v>2.5</v>
      </c>
      <c r="AC22" s="37">
        <v>2</v>
      </c>
      <c r="AD22" s="37">
        <v>5</v>
      </c>
      <c r="AE22" s="37">
        <v>4</v>
      </c>
      <c r="AF22" s="94">
        <v>3</v>
      </c>
      <c r="AG22" s="38">
        <f t="shared" si="1"/>
        <v>16.5</v>
      </c>
      <c r="AH22" s="36"/>
    </row>
    <row r="23" spans="1:34" ht="17" customHeight="1" x14ac:dyDescent="0.2">
      <c r="A23">
        <v>20</v>
      </c>
      <c r="B23" s="11" t="s">
        <v>492</v>
      </c>
      <c r="C23" s="59" t="s">
        <v>684</v>
      </c>
      <c r="D23" s="59" t="s">
        <v>653</v>
      </c>
      <c r="E23" s="11" t="s">
        <v>493</v>
      </c>
      <c r="F23" s="11" t="s">
        <v>494</v>
      </c>
      <c r="G23" s="24">
        <v>0</v>
      </c>
      <c r="H23" s="24">
        <v>0</v>
      </c>
      <c r="I23" s="24">
        <v>2</v>
      </c>
      <c r="J23" s="24">
        <v>1</v>
      </c>
      <c r="K23" s="24">
        <v>2</v>
      </c>
      <c r="L23" s="24">
        <v>0</v>
      </c>
      <c r="M23" s="24"/>
      <c r="N23" s="24">
        <v>1</v>
      </c>
      <c r="O23" s="24">
        <v>15</v>
      </c>
      <c r="P23" s="27">
        <f t="shared" si="2"/>
        <v>9.75</v>
      </c>
      <c r="Q23" s="24"/>
      <c r="R23" s="24">
        <v>1.5</v>
      </c>
      <c r="S23" s="24"/>
      <c r="T23" s="24">
        <v>0.5</v>
      </c>
      <c r="U23" s="24">
        <v>1</v>
      </c>
      <c r="V23" s="24">
        <v>3.5</v>
      </c>
      <c r="W23" s="24"/>
      <c r="X23" s="24">
        <v>1.5</v>
      </c>
      <c r="Y23" s="24">
        <v>3.5</v>
      </c>
      <c r="Z23" s="91">
        <v>3</v>
      </c>
      <c r="AA23" s="29">
        <f t="shared" si="0"/>
        <v>14.5</v>
      </c>
      <c r="AB23" s="37">
        <v>2.5</v>
      </c>
      <c r="AC23" s="37">
        <v>2</v>
      </c>
      <c r="AD23" s="37">
        <v>5</v>
      </c>
      <c r="AE23" s="37">
        <v>4</v>
      </c>
      <c r="AF23" s="94">
        <v>2</v>
      </c>
      <c r="AG23" s="38">
        <f t="shared" si="1"/>
        <v>15.5</v>
      </c>
      <c r="AH23" s="36"/>
    </row>
    <row r="24" spans="1:34" ht="17" customHeight="1" x14ac:dyDescent="0.2">
      <c r="A24">
        <v>21</v>
      </c>
      <c r="B24" s="12"/>
      <c r="C24" s="70" t="s">
        <v>656</v>
      </c>
      <c r="D24" s="59" t="s">
        <v>654</v>
      </c>
      <c r="E24" s="11" t="s">
        <v>421</v>
      </c>
      <c r="F24" s="11"/>
      <c r="G24" s="25"/>
      <c r="H24" s="25"/>
      <c r="I24" s="25"/>
      <c r="J24" s="25"/>
      <c r="K24" s="25"/>
      <c r="L24" s="25"/>
      <c r="M24" s="25"/>
      <c r="N24" s="25"/>
      <c r="O24" s="25"/>
      <c r="P24" s="26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6"/>
      <c r="AB24" s="37">
        <v>2</v>
      </c>
      <c r="AC24" s="37">
        <v>1</v>
      </c>
      <c r="AD24" s="37">
        <v>4</v>
      </c>
      <c r="AE24" s="95">
        <v>3</v>
      </c>
      <c r="AF24" s="95"/>
      <c r="AG24" s="56">
        <f t="shared" si="1"/>
        <v>10</v>
      </c>
      <c r="AH24" s="36"/>
    </row>
    <row r="25" spans="1:34" ht="17" customHeight="1" x14ac:dyDescent="0.2">
      <c r="A25">
        <v>22</v>
      </c>
      <c r="B25" s="12"/>
      <c r="C25" s="70" t="s">
        <v>708</v>
      </c>
      <c r="D25" s="70"/>
      <c r="E25" s="12"/>
      <c r="F25" s="12"/>
      <c r="G25" s="25"/>
      <c r="H25" s="25"/>
      <c r="I25" s="25"/>
      <c r="J25" s="25"/>
      <c r="K25" s="25"/>
      <c r="L25" s="25"/>
      <c r="M25" s="25"/>
      <c r="N25" s="25"/>
      <c r="O25" s="25"/>
      <c r="P25" s="26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6"/>
      <c r="AB25" s="36"/>
      <c r="AC25" s="36"/>
      <c r="AD25" s="36"/>
      <c r="AE25" s="36"/>
      <c r="AF25" s="36"/>
      <c r="AG25" s="38"/>
      <c r="AH25" s="36"/>
    </row>
    <row r="26" spans="1:34" ht="17" customHeight="1" x14ac:dyDescent="0.2">
      <c r="A26">
        <v>23</v>
      </c>
      <c r="B26" s="12"/>
      <c r="C26" s="70" t="s">
        <v>727</v>
      </c>
      <c r="D26" s="70"/>
      <c r="E26" s="12"/>
      <c r="F26" s="12"/>
      <c r="G26" s="25"/>
      <c r="H26" s="25"/>
      <c r="I26" s="25"/>
      <c r="J26" s="25"/>
      <c r="K26" s="25"/>
      <c r="L26" s="25"/>
      <c r="M26" s="25"/>
      <c r="N26" s="25"/>
      <c r="O26" s="25"/>
      <c r="P26" s="26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6"/>
      <c r="AB26" s="36"/>
      <c r="AC26" s="36"/>
      <c r="AD26" s="36"/>
      <c r="AE26" s="36"/>
      <c r="AF26" s="36"/>
      <c r="AG26" s="38"/>
      <c r="AH26" s="36"/>
    </row>
    <row r="27" spans="1:34" ht="17" customHeight="1" x14ac:dyDescent="0.2">
      <c r="A27">
        <v>24</v>
      </c>
      <c r="B27" s="12"/>
      <c r="C27" s="70" t="s">
        <v>728</v>
      </c>
      <c r="D27" s="70"/>
      <c r="E27" s="12"/>
      <c r="F27" s="12"/>
      <c r="G27" s="25"/>
      <c r="H27" s="25"/>
      <c r="I27" s="25"/>
      <c r="J27" s="25"/>
      <c r="K27" s="25"/>
      <c r="L27" s="25"/>
      <c r="M27" s="25"/>
      <c r="N27" s="25"/>
      <c r="O27" s="25"/>
      <c r="P27" s="26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6"/>
      <c r="AB27" s="36"/>
      <c r="AC27" s="36"/>
      <c r="AD27" s="36"/>
      <c r="AE27" s="36"/>
      <c r="AF27" s="36"/>
      <c r="AG27" s="38"/>
      <c r="AH27" s="36"/>
    </row>
    <row r="28" spans="1:34" ht="17" customHeight="1" x14ac:dyDescent="0.2">
      <c r="A28">
        <v>25</v>
      </c>
      <c r="B28" s="12"/>
      <c r="C28" s="70"/>
      <c r="D28" s="70"/>
      <c r="E28" s="12"/>
      <c r="F28" s="12"/>
      <c r="G28" s="25"/>
      <c r="H28" s="25"/>
      <c r="I28" s="25"/>
      <c r="J28" s="25"/>
      <c r="K28" s="25"/>
      <c r="L28" s="25"/>
      <c r="M28" s="25"/>
      <c r="N28" s="25"/>
      <c r="O28" s="25"/>
      <c r="P28" s="26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6"/>
      <c r="AB28" s="36"/>
      <c r="AC28" s="36"/>
      <c r="AD28" s="36"/>
      <c r="AE28" s="36"/>
      <c r="AF28" s="36"/>
      <c r="AG28" s="38"/>
      <c r="AH28" s="36"/>
    </row>
    <row r="29" spans="1:34" ht="17" customHeight="1" x14ac:dyDescent="0.2">
      <c r="A29">
        <v>26</v>
      </c>
      <c r="B29" s="12"/>
      <c r="C29" s="70"/>
      <c r="D29" s="70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3"/>
      <c r="AB29" s="16"/>
      <c r="AC29" s="16"/>
      <c r="AD29" s="16"/>
      <c r="AE29" s="16"/>
      <c r="AF29" s="16"/>
      <c r="AG29" s="38"/>
      <c r="AH29" s="16"/>
    </row>
    <row r="30" spans="1:34" ht="17" customHeight="1" x14ac:dyDescent="0.2">
      <c r="A30">
        <v>27</v>
      </c>
      <c r="B30" s="12"/>
      <c r="C30" s="70"/>
      <c r="D30" s="70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3"/>
      <c r="AB30" s="16"/>
      <c r="AC30" s="16"/>
      <c r="AD30" s="16"/>
      <c r="AE30" s="16"/>
      <c r="AF30" s="16"/>
      <c r="AG30" s="38"/>
      <c r="AH30" s="16"/>
    </row>
    <row r="31" spans="1:34" ht="17" customHeight="1" x14ac:dyDescent="0.2">
      <c r="A31">
        <v>28</v>
      </c>
      <c r="B31" s="12"/>
      <c r="C31" s="70"/>
      <c r="D31" s="70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3"/>
      <c r="AB31" s="16"/>
      <c r="AC31" s="16"/>
      <c r="AD31" s="16"/>
      <c r="AE31" s="16"/>
      <c r="AF31" s="16"/>
      <c r="AG31" s="38"/>
      <c r="AH31" s="16"/>
    </row>
    <row r="32" spans="1:34" ht="17" customHeight="1" x14ac:dyDescent="0.2">
      <c r="A32">
        <v>29</v>
      </c>
      <c r="B32" s="12"/>
      <c r="C32" s="70"/>
      <c r="D32" s="70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3"/>
      <c r="AB32" s="16"/>
      <c r="AC32" s="16"/>
      <c r="AD32" s="16"/>
      <c r="AE32" s="16"/>
      <c r="AF32" s="16"/>
      <c r="AG32" s="38"/>
      <c r="AH32" s="16"/>
    </row>
    <row r="33" spans="1:34" ht="17" customHeight="1" x14ac:dyDescent="0.2">
      <c r="A33">
        <v>30</v>
      </c>
      <c r="B33" s="12"/>
      <c r="C33" s="70"/>
      <c r="D33" s="70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3"/>
      <c r="AB33" s="16"/>
      <c r="AC33" s="16"/>
      <c r="AD33" s="16"/>
      <c r="AE33" s="16"/>
      <c r="AF33" s="16"/>
      <c r="AG33" s="38"/>
      <c r="AH33" s="16"/>
    </row>
    <row r="34" spans="1:34" ht="17" customHeight="1" thickBot="1" x14ac:dyDescent="0.25">
      <c r="A34">
        <v>31</v>
      </c>
      <c r="B34" s="1"/>
      <c r="C34" s="61"/>
      <c r="D34" s="6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6"/>
      <c r="Q34" s="1"/>
      <c r="R34" s="1"/>
      <c r="S34" s="1"/>
      <c r="T34" s="1"/>
      <c r="U34" s="1"/>
      <c r="V34" s="1"/>
      <c r="W34" s="1"/>
      <c r="X34" s="1"/>
      <c r="Y34" s="1"/>
      <c r="Z34" s="1"/>
      <c r="AA34" s="6"/>
    </row>
    <row r="35" spans="1:34" ht="17" customHeight="1" thickTop="1" thickBot="1" x14ac:dyDescent="0.25">
      <c r="A35">
        <v>32</v>
      </c>
      <c r="B35" s="1"/>
      <c r="C35" s="61"/>
      <c r="D35" s="6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6"/>
      <c r="Q35" s="1"/>
      <c r="R35" s="1"/>
      <c r="S35" s="1"/>
      <c r="T35" s="1"/>
      <c r="U35" s="1"/>
      <c r="V35" s="1"/>
      <c r="W35" s="1"/>
      <c r="X35" s="1"/>
      <c r="Y35" s="1"/>
      <c r="Z35" s="1"/>
      <c r="AA35" s="6"/>
    </row>
    <row r="36" spans="1:34" ht="17" customHeight="1" thickTop="1" thickBot="1" x14ac:dyDescent="0.25">
      <c r="A36">
        <v>33</v>
      </c>
      <c r="B36" s="1"/>
      <c r="C36" s="61"/>
      <c r="D36" s="6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6"/>
      <c r="Q36" s="1"/>
      <c r="R36" s="1"/>
      <c r="S36" s="1"/>
      <c r="T36" s="1"/>
      <c r="U36" s="1"/>
      <c r="V36" s="1"/>
      <c r="W36" s="1"/>
      <c r="X36" s="1"/>
      <c r="Y36" s="1"/>
      <c r="Z36" s="1"/>
      <c r="AA36" s="6"/>
    </row>
    <row r="37" spans="1:34" ht="17" customHeight="1" thickTop="1" thickBot="1" x14ac:dyDescent="0.25">
      <c r="A37">
        <v>34</v>
      </c>
      <c r="B37" s="1"/>
      <c r="C37" s="61"/>
      <c r="D37" s="6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6"/>
      <c r="Q37" s="1"/>
      <c r="R37" s="1"/>
      <c r="S37" s="1"/>
      <c r="T37" s="1"/>
      <c r="U37" s="1"/>
      <c r="V37" s="1"/>
      <c r="W37" s="1"/>
      <c r="X37" s="1"/>
      <c r="Y37" s="1"/>
      <c r="Z37" s="1"/>
      <c r="AA37" s="6"/>
    </row>
    <row r="38" spans="1:34" ht="17" customHeight="1" thickTop="1" thickBot="1" x14ac:dyDescent="0.25">
      <c r="A38">
        <v>35</v>
      </c>
      <c r="B38" s="1"/>
      <c r="C38" s="61"/>
      <c r="D38" s="6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6"/>
      <c r="Q38" s="1"/>
      <c r="R38" s="1"/>
      <c r="S38" s="1"/>
      <c r="T38" s="1"/>
      <c r="U38" s="1"/>
      <c r="V38" s="1"/>
      <c r="W38" s="1"/>
      <c r="X38" s="1"/>
      <c r="Y38" s="1"/>
      <c r="Z38" s="1"/>
      <c r="AA38" s="6"/>
    </row>
    <row r="39" spans="1:34" ht="17" customHeight="1" thickTop="1" thickBot="1" x14ac:dyDescent="0.25">
      <c r="A39">
        <v>36</v>
      </c>
      <c r="B39" s="1"/>
      <c r="C39" s="61"/>
      <c r="D39" s="6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6"/>
      <c r="Q39" s="1"/>
      <c r="R39" s="1"/>
      <c r="S39" s="1"/>
      <c r="T39" s="1"/>
      <c r="U39" s="1"/>
      <c r="V39" s="1"/>
      <c r="W39" s="1"/>
      <c r="X39" s="1"/>
      <c r="Y39" s="1"/>
      <c r="Z39" s="1"/>
      <c r="AA39" s="6"/>
    </row>
    <row r="40" spans="1:34" ht="17" customHeight="1" thickTop="1" thickBot="1" x14ac:dyDescent="0.25">
      <c r="A40">
        <v>37</v>
      </c>
      <c r="B40" s="1"/>
      <c r="C40" s="61"/>
      <c r="D40" s="6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6"/>
      <c r="Q40" s="1"/>
      <c r="R40" s="1"/>
      <c r="S40" s="1"/>
      <c r="T40" s="1"/>
      <c r="U40" s="1"/>
      <c r="V40" s="1"/>
      <c r="W40" s="1"/>
      <c r="X40" s="1"/>
      <c r="Y40" s="1"/>
      <c r="Z40" s="1"/>
      <c r="AA40" s="6"/>
    </row>
    <row r="41" spans="1:34" ht="17" customHeight="1" thickTop="1" thickBot="1" x14ac:dyDescent="0.25">
      <c r="A41">
        <v>38</v>
      </c>
      <c r="B41" s="1"/>
      <c r="C41" s="61"/>
      <c r="D41" s="6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6"/>
      <c r="Q41" s="1"/>
      <c r="R41" s="1"/>
      <c r="S41" s="1"/>
      <c r="T41" s="1"/>
      <c r="U41" s="1"/>
      <c r="V41" s="1"/>
      <c r="W41" s="1"/>
      <c r="X41" s="1"/>
      <c r="Y41" s="1"/>
      <c r="Z41" s="1"/>
      <c r="AA41" s="6"/>
    </row>
    <row r="42" spans="1:34" ht="16" thickTop="1" x14ac:dyDescent="0.2"/>
  </sheetData>
  <sortState xmlns:xlrd2="http://schemas.microsoft.com/office/spreadsheetml/2017/richdata2" ref="B4:F23">
    <sortCondition ref="E4:E23"/>
  </sortState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8160-9C89-5944-9E95-098BF76C0876}">
  <dimension ref="A1:AF104"/>
  <sheetViews>
    <sheetView tabSelected="1" zoomScale="130" zoomScaleNormal="130" workbookViewId="0">
      <pane xSplit="5" ySplit="3" topLeftCell="J4" activePane="bottomRight" state="frozen"/>
      <selection pane="topRight" activeCell="F1" sqref="F1"/>
      <selection pane="bottomLeft" activeCell="A4" sqref="A4"/>
      <selection pane="bottomRight" activeCell="AD79" sqref="AD79"/>
    </sheetView>
  </sheetViews>
  <sheetFormatPr baseColWidth="10" defaultRowHeight="15" x14ac:dyDescent="0.2"/>
  <cols>
    <col min="1" max="1" width="3.6640625" customWidth="1"/>
    <col min="2" max="2" width="5.6640625" customWidth="1"/>
    <col min="3" max="3" width="4.33203125" style="57" customWidth="1"/>
    <col min="4" max="4" width="5.1640625" style="57" customWidth="1"/>
    <col min="5" max="5" width="30.83203125" customWidth="1"/>
    <col min="6" max="6" width="4.5" customWidth="1"/>
    <col min="7" max="7" width="3.6640625" customWidth="1"/>
    <col min="8" max="8" width="7" style="19" customWidth="1"/>
    <col min="9" max="9" width="4.6640625" style="19" bestFit="1" customWidth="1"/>
    <col min="10" max="10" width="7" style="56" customWidth="1"/>
    <col min="11" max="16" width="4" style="19" customWidth="1"/>
    <col min="17" max="17" width="5.83203125" style="19" bestFit="1" customWidth="1"/>
    <col min="18" max="18" width="7" style="56" customWidth="1"/>
    <col min="19" max="25" width="4.1640625" style="83" customWidth="1"/>
    <col min="26" max="26" width="6.33203125" style="19" customWidth="1"/>
    <col min="27" max="27" width="5.6640625" style="19" customWidth="1"/>
    <col min="28" max="28" width="6.83203125" style="56" customWidth="1"/>
    <col min="29" max="32" width="5.6640625" style="19" customWidth="1"/>
  </cols>
  <sheetData>
    <row r="1" spans="1:32" x14ac:dyDescent="0.2">
      <c r="E1" t="s">
        <v>561</v>
      </c>
    </row>
    <row r="2" spans="1:32" x14ac:dyDescent="0.2">
      <c r="G2" t="s">
        <v>719</v>
      </c>
      <c r="K2" s="19" t="s">
        <v>720</v>
      </c>
      <c r="L2" s="19" t="s">
        <v>721</v>
      </c>
      <c r="M2" s="19" t="s">
        <v>723</v>
      </c>
      <c r="N2" s="19" t="s">
        <v>725</v>
      </c>
      <c r="R2" s="56" t="s">
        <v>712</v>
      </c>
      <c r="S2" s="83">
        <v>2</v>
      </c>
      <c r="T2" s="83">
        <v>4</v>
      </c>
      <c r="U2" s="83">
        <v>4</v>
      </c>
      <c r="V2" s="83">
        <v>3</v>
      </c>
      <c r="W2" s="83">
        <v>2</v>
      </c>
      <c r="X2" s="83">
        <v>2</v>
      </c>
      <c r="Y2" s="83">
        <v>3</v>
      </c>
      <c r="Z2" s="19">
        <f>SUM(S2:Y2)</f>
        <v>20</v>
      </c>
      <c r="AA2" s="19">
        <v>0.5</v>
      </c>
    </row>
    <row r="3" spans="1:32" ht="33" customHeight="1" x14ac:dyDescent="0.2">
      <c r="A3" s="16" t="s">
        <v>117</v>
      </c>
      <c r="B3" s="7" t="s">
        <v>0</v>
      </c>
      <c r="C3" s="58" t="s">
        <v>691</v>
      </c>
      <c r="D3" s="58" t="s">
        <v>692</v>
      </c>
      <c r="E3" s="7" t="s">
        <v>1</v>
      </c>
      <c r="F3" s="7" t="s">
        <v>2</v>
      </c>
      <c r="G3" s="7" t="s">
        <v>713</v>
      </c>
      <c r="H3" s="79" t="s">
        <v>658</v>
      </c>
      <c r="I3" s="79" t="s">
        <v>652</v>
      </c>
      <c r="J3" s="80" t="s">
        <v>618</v>
      </c>
      <c r="K3" s="79" t="s">
        <v>710</v>
      </c>
      <c r="L3" s="79" t="s">
        <v>729</v>
      </c>
      <c r="M3" s="79" t="s">
        <v>730</v>
      </c>
      <c r="N3" s="79" t="s">
        <v>722</v>
      </c>
      <c r="O3" s="79" t="s">
        <v>724</v>
      </c>
      <c r="P3" s="79" t="s">
        <v>726</v>
      </c>
      <c r="Q3" s="79" t="s">
        <v>711</v>
      </c>
      <c r="R3" s="80" t="s">
        <v>619</v>
      </c>
      <c r="S3" s="84" t="s">
        <v>743</v>
      </c>
      <c r="T3" s="84" t="s">
        <v>740</v>
      </c>
      <c r="U3" s="84" t="s">
        <v>741</v>
      </c>
      <c r="V3" s="84" t="s">
        <v>742</v>
      </c>
      <c r="W3" s="84" t="s">
        <v>744</v>
      </c>
      <c r="X3" s="84" t="s">
        <v>747</v>
      </c>
      <c r="Y3" s="84" t="s">
        <v>745</v>
      </c>
      <c r="Z3" s="79" t="s">
        <v>746</v>
      </c>
      <c r="AA3" s="79" t="s">
        <v>761</v>
      </c>
      <c r="AB3" s="80" t="s">
        <v>620</v>
      </c>
      <c r="AC3" s="79" t="s">
        <v>768</v>
      </c>
      <c r="AD3" s="79" t="s">
        <v>769</v>
      </c>
      <c r="AE3" s="77" t="s">
        <v>770</v>
      </c>
      <c r="AF3" s="77"/>
    </row>
    <row r="4" spans="1:32" ht="17" customHeight="1" x14ac:dyDescent="0.2">
      <c r="A4" s="16">
        <v>1</v>
      </c>
      <c r="B4" s="11" t="s">
        <v>525</v>
      </c>
      <c r="C4" s="59" t="s">
        <v>596</v>
      </c>
      <c r="D4" s="59" t="s">
        <v>695</v>
      </c>
      <c r="E4" s="11" t="s">
        <v>526</v>
      </c>
      <c r="F4" s="11" t="s">
        <v>527</v>
      </c>
      <c r="G4" s="24">
        <v>1.5</v>
      </c>
      <c r="H4" s="24">
        <v>16</v>
      </c>
      <c r="I4" s="81">
        <v>4</v>
      </c>
      <c r="J4" s="27">
        <f>+I4+H4/20*16</f>
        <v>16.8</v>
      </c>
      <c r="K4" s="24">
        <v>0.5</v>
      </c>
      <c r="L4" s="24">
        <v>1</v>
      </c>
      <c r="M4" s="24">
        <v>1</v>
      </c>
      <c r="N4" s="24">
        <v>1</v>
      </c>
      <c r="O4" s="24">
        <v>1</v>
      </c>
      <c r="P4" s="24">
        <v>1.5</v>
      </c>
      <c r="Q4" s="24">
        <v>12</v>
      </c>
      <c r="R4" s="27">
        <f>+Q4*0.65+SUM(K4:P4)+G4</f>
        <v>15.3</v>
      </c>
      <c r="S4" s="85">
        <v>2</v>
      </c>
      <c r="T4" s="85">
        <v>4</v>
      </c>
      <c r="U4" s="85">
        <v>3</v>
      </c>
      <c r="V4" s="85">
        <v>3</v>
      </c>
      <c r="W4" s="85">
        <v>1</v>
      </c>
      <c r="X4" s="85">
        <v>2</v>
      </c>
      <c r="Y4" s="85">
        <v>3</v>
      </c>
      <c r="Z4" s="24">
        <f>SUM(S4:Y4)</f>
        <v>18</v>
      </c>
      <c r="AA4" s="24">
        <v>14</v>
      </c>
      <c r="AB4" s="27">
        <f>+AA4*0.5+Z4*0.5</f>
        <v>16</v>
      </c>
      <c r="AC4" s="24"/>
      <c r="AD4" s="19">
        <f>+(AB4+R4+J4)/3</f>
        <v>16.033333333333335</v>
      </c>
      <c r="AE4">
        <f t="shared" ref="AE4" si="0">IF(AD4&gt;=10.5,1,0)</f>
        <v>1</v>
      </c>
      <c r="AF4" s="78"/>
    </row>
    <row r="5" spans="1:32" ht="17" customHeight="1" x14ac:dyDescent="0.2">
      <c r="A5" s="16">
        <v>2</v>
      </c>
      <c r="B5" s="11" t="s">
        <v>495</v>
      </c>
      <c r="C5" s="59" t="s">
        <v>685</v>
      </c>
      <c r="D5" s="82" t="s">
        <v>689</v>
      </c>
      <c r="E5" s="11" t="s">
        <v>496</v>
      </c>
      <c r="F5" s="11" t="s">
        <v>497</v>
      </c>
      <c r="G5" s="24">
        <v>1</v>
      </c>
      <c r="H5" s="24">
        <v>14.5</v>
      </c>
      <c r="I5" s="81">
        <v>4</v>
      </c>
      <c r="J5" s="27">
        <f t="shared" ref="J5:J68" si="1">+I5+H5/20*16</f>
        <v>15.6</v>
      </c>
      <c r="K5" s="24">
        <v>1</v>
      </c>
      <c r="L5" s="24"/>
      <c r="M5" s="24">
        <v>1</v>
      </c>
      <c r="N5" s="24">
        <v>1</v>
      </c>
      <c r="O5" s="24">
        <v>1</v>
      </c>
      <c r="P5" s="24">
        <v>1.5</v>
      </c>
      <c r="Q5" s="24">
        <v>14</v>
      </c>
      <c r="R5" s="27">
        <f t="shared" ref="R5:R68" si="2">+Q5*0.65+SUM(K5:P5)+G5</f>
        <v>15.6</v>
      </c>
      <c r="S5" s="85">
        <v>2</v>
      </c>
      <c r="T5" s="85">
        <v>3</v>
      </c>
      <c r="U5" s="85">
        <v>3</v>
      </c>
      <c r="V5" s="85">
        <v>3</v>
      </c>
      <c r="W5" s="85">
        <v>1</v>
      </c>
      <c r="X5" s="85">
        <v>2</v>
      </c>
      <c r="Y5" s="85">
        <v>3</v>
      </c>
      <c r="Z5" s="24">
        <f>SUM(S5:Y5)</f>
        <v>17</v>
      </c>
      <c r="AA5" s="24">
        <v>11</v>
      </c>
      <c r="AB5" s="27">
        <f t="shared" ref="AB5:AB68" si="3">+AA5*0.5+Z5*0.5</f>
        <v>14</v>
      </c>
      <c r="AC5" s="24"/>
      <c r="AD5" s="19">
        <f t="shared" ref="AD5:AD68" si="4">+(AB5+R5+J5)/3</f>
        <v>15.066666666666668</v>
      </c>
      <c r="AE5">
        <f t="shared" ref="AE5:AE68" si="5">IF(AD5&gt;=10.5,1,0)</f>
        <v>1</v>
      </c>
      <c r="AF5" s="78"/>
    </row>
    <row r="6" spans="1:32" ht="17" customHeight="1" x14ac:dyDescent="0.2">
      <c r="A6" s="16">
        <v>3</v>
      </c>
      <c r="B6" s="11" t="s">
        <v>352</v>
      </c>
      <c r="C6" s="59" t="s">
        <v>655</v>
      </c>
      <c r="D6" s="59"/>
      <c r="E6" s="11" t="s">
        <v>353</v>
      </c>
      <c r="F6" s="11" t="s">
        <v>354</v>
      </c>
      <c r="G6" s="24"/>
      <c r="H6" s="24">
        <v>19</v>
      </c>
      <c r="I6" s="81">
        <v>2</v>
      </c>
      <c r="J6" s="27">
        <f t="shared" si="1"/>
        <v>17.2</v>
      </c>
      <c r="K6" s="24">
        <v>0.5</v>
      </c>
      <c r="L6" s="24">
        <v>1</v>
      </c>
      <c r="M6" s="24">
        <v>1</v>
      </c>
      <c r="N6" s="24">
        <v>1.5</v>
      </c>
      <c r="O6" s="24">
        <v>1</v>
      </c>
      <c r="P6" s="24">
        <v>1</v>
      </c>
      <c r="Q6" s="24">
        <v>12</v>
      </c>
      <c r="R6" s="27">
        <f t="shared" si="2"/>
        <v>13.8</v>
      </c>
      <c r="S6" s="85">
        <v>2</v>
      </c>
      <c r="T6" s="85">
        <v>3</v>
      </c>
      <c r="U6" s="85">
        <v>4</v>
      </c>
      <c r="V6" s="85">
        <v>2</v>
      </c>
      <c r="W6" s="85">
        <v>1</v>
      </c>
      <c r="X6" s="85">
        <v>1</v>
      </c>
      <c r="Y6" s="85">
        <v>2</v>
      </c>
      <c r="Z6" s="24">
        <f>SUM(S6:Y6)</f>
        <v>15</v>
      </c>
      <c r="AA6" s="24">
        <v>11</v>
      </c>
      <c r="AB6" s="27">
        <f t="shared" si="3"/>
        <v>13</v>
      </c>
      <c r="AC6" s="24"/>
      <c r="AD6" s="19">
        <f t="shared" si="4"/>
        <v>14.666666666666666</v>
      </c>
      <c r="AE6">
        <f t="shared" si="5"/>
        <v>1</v>
      </c>
      <c r="AF6" s="78"/>
    </row>
    <row r="7" spans="1:32" ht="17" customHeight="1" x14ac:dyDescent="0.2">
      <c r="A7" s="16">
        <v>4</v>
      </c>
      <c r="B7" s="11" t="s">
        <v>465</v>
      </c>
      <c r="C7" s="59" t="s">
        <v>659</v>
      </c>
      <c r="D7" s="82" t="s">
        <v>596</v>
      </c>
      <c r="E7" s="11" t="s">
        <v>466</v>
      </c>
      <c r="F7" s="11" t="s">
        <v>467</v>
      </c>
      <c r="G7" s="24">
        <v>1</v>
      </c>
      <c r="H7" s="24">
        <v>14</v>
      </c>
      <c r="I7" s="81">
        <v>4</v>
      </c>
      <c r="J7" s="27">
        <f t="shared" si="1"/>
        <v>15.2</v>
      </c>
      <c r="K7" s="24"/>
      <c r="L7" s="24"/>
      <c r="M7" s="24"/>
      <c r="N7" s="24"/>
      <c r="O7" s="24">
        <v>1</v>
      </c>
      <c r="P7" s="24"/>
      <c r="Q7" s="24">
        <v>14</v>
      </c>
      <c r="R7" s="27">
        <f t="shared" si="2"/>
        <v>11.1</v>
      </c>
      <c r="S7" s="85">
        <v>2</v>
      </c>
      <c r="T7" s="85">
        <v>3</v>
      </c>
      <c r="U7" s="85">
        <v>2</v>
      </c>
      <c r="V7" s="85">
        <v>2</v>
      </c>
      <c r="W7" s="85">
        <v>1</v>
      </c>
      <c r="X7" s="85">
        <v>1</v>
      </c>
      <c r="Y7" s="85">
        <v>2</v>
      </c>
      <c r="Z7" s="24">
        <f>SUM(S7:Y7)</f>
        <v>13</v>
      </c>
      <c r="AA7" s="24">
        <v>13</v>
      </c>
      <c r="AB7" s="27">
        <f t="shared" si="3"/>
        <v>13</v>
      </c>
      <c r="AC7" s="24"/>
      <c r="AD7" s="19">
        <f t="shared" si="4"/>
        <v>13.1</v>
      </c>
      <c r="AE7">
        <f t="shared" si="5"/>
        <v>1</v>
      </c>
      <c r="AF7" s="78"/>
    </row>
    <row r="8" spans="1:32" ht="17" customHeight="1" x14ac:dyDescent="0.2">
      <c r="A8" s="16">
        <v>5</v>
      </c>
      <c r="B8" s="11" t="s">
        <v>498</v>
      </c>
      <c r="C8" s="59" t="s">
        <v>689</v>
      </c>
      <c r="D8" s="59"/>
      <c r="E8" s="11" t="s">
        <v>499</v>
      </c>
      <c r="F8" s="11" t="s">
        <v>500</v>
      </c>
      <c r="G8" s="24">
        <v>1</v>
      </c>
      <c r="H8" s="24">
        <v>15</v>
      </c>
      <c r="I8" s="81">
        <v>4</v>
      </c>
      <c r="J8" s="27">
        <f t="shared" si="1"/>
        <v>16</v>
      </c>
      <c r="K8" s="24">
        <v>0.5</v>
      </c>
      <c r="L8" s="24">
        <v>0.5</v>
      </c>
      <c r="M8" s="24"/>
      <c r="N8" s="24"/>
      <c r="O8" s="24">
        <v>1</v>
      </c>
      <c r="P8" s="24">
        <v>1</v>
      </c>
      <c r="Q8" s="24">
        <v>15</v>
      </c>
      <c r="R8" s="27">
        <f t="shared" si="2"/>
        <v>13.75</v>
      </c>
      <c r="S8" s="85">
        <v>2</v>
      </c>
      <c r="T8" s="85">
        <v>3</v>
      </c>
      <c r="U8" s="85">
        <v>3</v>
      </c>
      <c r="V8" s="85">
        <v>3</v>
      </c>
      <c r="W8" s="85">
        <v>1</v>
      </c>
      <c r="X8" s="85">
        <v>2</v>
      </c>
      <c r="Y8" s="85">
        <v>2</v>
      </c>
      <c r="Z8" s="24">
        <f>SUM(S8:Y8)</f>
        <v>16</v>
      </c>
      <c r="AA8" s="24">
        <v>14</v>
      </c>
      <c r="AB8" s="27">
        <f t="shared" si="3"/>
        <v>15</v>
      </c>
      <c r="AC8" s="24"/>
      <c r="AD8" s="19">
        <f t="shared" si="4"/>
        <v>14.916666666666666</v>
      </c>
      <c r="AE8">
        <f t="shared" si="5"/>
        <v>1</v>
      </c>
      <c r="AF8" s="78"/>
    </row>
    <row r="9" spans="1:32" ht="17" customHeight="1" x14ac:dyDescent="0.2">
      <c r="A9" s="16">
        <v>6</v>
      </c>
      <c r="B9" s="11" t="s">
        <v>399</v>
      </c>
      <c r="C9" s="59" t="s">
        <v>655</v>
      </c>
      <c r="D9" s="59"/>
      <c r="E9" s="11" t="s">
        <v>400</v>
      </c>
      <c r="F9" s="11" t="s">
        <v>401</v>
      </c>
      <c r="G9" s="24">
        <v>1.5</v>
      </c>
      <c r="H9" s="24">
        <v>11.5</v>
      </c>
      <c r="I9" s="81">
        <v>4</v>
      </c>
      <c r="J9" s="27">
        <f t="shared" si="1"/>
        <v>13.2</v>
      </c>
      <c r="K9" s="24">
        <v>1</v>
      </c>
      <c r="L9" s="24">
        <v>1</v>
      </c>
      <c r="M9" s="24">
        <v>1</v>
      </c>
      <c r="N9" s="24">
        <v>1</v>
      </c>
      <c r="O9" s="24">
        <v>1</v>
      </c>
      <c r="P9" s="24">
        <v>1</v>
      </c>
      <c r="Q9" s="24">
        <v>14</v>
      </c>
      <c r="R9" s="27">
        <f t="shared" si="2"/>
        <v>16.600000000000001</v>
      </c>
      <c r="S9" s="85">
        <v>2</v>
      </c>
      <c r="T9" s="85">
        <v>3</v>
      </c>
      <c r="U9" s="85">
        <v>4</v>
      </c>
      <c r="V9" s="85">
        <v>2</v>
      </c>
      <c r="W9" s="85">
        <v>1</v>
      </c>
      <c r="X9" s="85">
        <v>1</v>
      </c>
      <c r="Y9" s="85">
        <v>2</v>
      </c>
      <c r="Z9" s="24">
        <f>SUM(S9:Y9)</f>
        <v>15</v>
      </c>
      <c r="AA9" s="24">
        <v>12</v>
      </c>
      <c r="AB9" s="27">
        <f t="shared" si="3"/>
        <v>13.5</v>
      </c>
      <c r="AC9" s="24"/>
      <c r="AD9" s="19">
        <f t="shared" si="4"/>
        <v>14.433333333333332</v>
      </c>
      <c r="AE9">
        <f t="shared" si="5"/>
        <v>1</v>
      </c>
      <c r="AF9" s="78"/>
    </row>
    <row r="10" spans="1:32" ht="17" customHeight="1" x14ac:dyDescent="0.2">
      <c r="A10" s="16">
        <v>7</v>
      </c>
      <c r="B10" s="11" t="s">
        <v>355</v>
      </c>
      <c r="C10" s="59" t="s">
        <v>656</v>
      </c>
      <c r="D10" s="59"/>
      <c r="E10" s="11" t="s">
        <v>356</v>
      </c>
      <c r="F10" s="11" t="s">
        <v>357</v>
      </c>
      <c r="G10" s="24">
        <v>1</v>
      </c>
      <c r="H10" s="24">
        <v>13</v>
      </c>
      <c r="I10" s="81">
        <v>3</v>
      </c>
      <c r="J10" s="27">
        <f t="shared" si="1"/>
        <v>13.4</v>
      </c>
      <c r="K10" s="24">
        <v>0.5</v>
      </c>
      <c r="L10" s="24"/>
      <c r="M10" s="24">
        <v>1</v>
      </c>
      <c r="N10" s="24">
        <v>1</v>
      </c>
      <c r="O10" s="24">
        <v>1</v>
      </c>
      <c r="P10" s="24">
        <v>1</v>
      </c>
      <c r="Q10" s="24"/>
      <c r="R10" s="27">
        <f t="shared" si="2"/>
        <v>5.5</v>
      </c>
      <c r="S10" s="85"/>
      <c r="T10" s="85"/>
      <c r="U10" s="85"/>
      <c r="V10" s="85"/>
      <c r="W10" s="85"/>
      <c r="X10" s="85"/>
      <c r="Y10" s="85"/>
      <c r="Z10" s="24"/>
      <c r="AA10" s="24"/>
      <c r="AB10" s="27">
        <f t="shared" si="3"/>
        <v>0</v>
      </c>
      <c r="AC10" s="24"/>
      <c r="AD10" s="19">
        <f t="shared" si="4"/>
        <v>6.3</v>
      </c>
      <c r="AE10">
        <f t="shared" si="5"/>
        <v>0</v>
      </c>
      <c r="AF10" s="78"/>
    </row>
    <row r="11" spans="1:32" ht="17" customHeight="1" x14ac:dyDescent="0.2">
      <c r="A11" s="16">
        <v>8</v>
      </c>
      <c r="B11" s="11" t="s">
        <v>411</v>
      </c>
      <c r="C11" s="59" t="s">
        <v>694</v>
      </c>
      <c r="D11" s="59" t="s">
        <v>694</v>
      </c>
      <c r="E11" s="11" t="s">
        <v>412</v>
      </c>
      <c r="F11" s="11" t="s">
        <v>413</v>
      </c>
      <c r="G11" s="24">
        <v>1</v>
      </c>
      <c r="H11" s="24">
        <v>10.5</v>
      </c>
      <c r="I11" s="81">
        <v>4</v>
      </c>
      <c r="J11" s="27">
        <f t="shared" si="1"/>
        <v>12.4</v>
      </c>
      <c r="K11" s="24">
        <v>0.5</v>
      </c>
      <c r="L11" s="24">
        <v>0.5</v>
      </c>
      <c r="M11" s="24">
        <v>0.5</v>
      </c>
      <c r="N11" s="24">
        <v>0.5</v>
      </c>
      <c r="O11" s="24">
        <v>1</v>
      </c>
      <c r="P11" s="24">
        <v>0.5</v>
      </c>
      <c r="Q11" s="24">
        <v>14</v>
      </c>
      <c r="R11" s="27">
        <f t="shared" si="2"/>
        <v>13.6</v>
      </c>
      <c r="S11" s="85">
        <v>1</v>
      </c>
      <c r="T11" s="85">
        <v>3</v>
      </c>
      <c r="U11" s="85">
        <v>2</v>
      </c>
      <c r="V11" s="85">
        <v>2</v>
      </c>
      <c r="W11" s="85">
        <v>1</v>
      </c>
      <c r="X11" s="85">
        <v>2</v>
      </c>
      <c r="Y11" s="85">
        <v>2</v>
      </c>
      <c r="Z11" s="24">
        <f t="shared" ref="Z11:Z20" si="6">SUM(S11:Y11)</f>
        <v>13</v>
      </c>
      <c r="AA11" s="24">
        <v>11</v>
      </c>
      <c r="AB11" s="27">
        <f t="shared" si="3"/>
        <v>12</v>
      </c>
      <c r="AC11" s="24"/>
      <c r="AD11" s="19">
        <f t="shared" si="4"/>
        <v>12.666666666666666</v>
      </c>
      <c r="AE11">
        <f t="shared" si="5"/>
        <v>1</v>
      </c>
      <c r="AF11" s="78"/>
    </row>
    <row r="12" spans="1:32" ht="17" customHeight="1" x14ac:dyDescent="0.2">
      <c r="A12" s="16">
        <v>9</v>
      </c>
      <c r="B12" s="11" t="s">
        <v>435</v>
      </c>
      <c r="C12" s="59" t="s">
        <v>686</v>
      </c>
      <c r="D12" s="59" t="s">
        <v>693</v>
      </c>
      <c r="E12" s="11" t="s">
        <v>436</v>
      </c>
      <c r="F12" s="11" t="s">
        <v>437</v>
      </c>
      <c r="G12" s="24">
        <v>1</v>
      </c>
      <c r="H12" s="24">
        <v>17</v>
      </c>
      <c r="I12" s="81">
        <v>4</v>
      </c>
      <c r="J12" s="27">
        <f t="shared" si="1"/>
        <v>17.600000000000001</v>
      </c>
      <c r="K12" s="24">
        <v>0.5</v>
      </c>
      <c r="L12" s="24"/>
      <c r="M12" s="24">
        <v>1</v>
      </c>
      <c r="N12" s="24">
        <v>0.5</v>
      </c>
      <c r="O12" s="24">
        <v>0.5</v>
      </c>
      <c r="P12" s="24">
        <v>1</v>
      </c>
      <c r="Q12" s="24">
        <v>16</v>
      </c>
      <c r="R12" s="27">
        <f t="shared" si="2"/>
        <v>14.9</v>
      </c>
      <c r="S12" s="85">
        <v>2</v>
      </c>
      <c r="T12" s="85">
        <v>2</v>
      </c>
      <c r="U12" s="85">
        <v>2</v>
      </c>
      <c r="V12" s="85">
        <v>1</v>
      </c>
      <c r="W12" s="85">
        <v>1</v>
      </c>
      <c r="X12" s="85">
        <v>1</v>
      </c>
      <c r="Y12" s="85">
        <v>1</v>
      </c>
      <c r="Z12" s="24">
        <f t="shared" si="6"/>
        <v>10</v>
      </c>
      <c r="AA12" s="24">
        <v>13</v>
      </c>
      <c r="AB12" s="27">
        <f t="shared" si="3"/>
        <v>11.5</v>
      </c>
      <c r="AC12" s="24"/>
      <c r="AD12" s="19">
        <f t="shared" si="4"/>
        <v>14.666666666666666</v>
      </c>
      <c r="AE12">
        <f t="shared" si="5"/>
        <v>1</v>
      </c>
      <c r="AF12" s="78"/>
    </row>
    <row r="13" spans="1:32" ht="17" customHeight="1" x14ac:dyDescent="0.2">
      <c r="A13" s="16">
        <v>10</v>
      </c>
      <c r="B13" s="11" t="s">
        <v>414</v>
      </c>
      <c r="C13" s="59" t="s">
        <v>694</v>
      </c>
      <c r="D13" s="59"/>
      <c r="E13" s="11" t="s">
        <v>415</v>
      </c>
      <c r="F13" s="11" t="s">
        <v>416</v>
      </c>
      <c r="G13" s="24"/>
      <c r="H13" s="24"/>
      <c r="I13" s="81">
        <v>4</v>
      </c>
      <c r="J13" s="27">
        <f t="shared" si="1"/>
        <v>4</v>
      </c>
      <c r="K13" s="24">
        <v>0.5</v>
      </c>
      <c r="L13" s="24">
        <v>0.5</v>
      </c>
      <c r="M13" s="24">
        <v>1</v>
      </c>
      <c r="N13" s="24">
        <v>0.5</v>
      </c>
      <c r="O13" s="24">
        <v>1.5</v>
      </c>
      <c r="P13" s="24">
        <v>1.5</v>
      </c>
      <c r="Q13" s="24">
        <v>8</v>
      </c>
      <c r="R13" s="27">
        <f t="shared" si="2"/>
        <v>10.7</v>
      </c>
      <c r="S13" s="85">
        <v>0</v>
      </c>
      <c r="T13" s="85">
        <v>0</v>
      </c>
      <c r="U13" s="85">
        <v>0</v>
      </c>
      <c r="V13" s="85">
        <v>0</v>
      </c>
      <c r="W13" s="85">
        <v>0</v>
      </c>
      <c r="X13" s="85">
        <v>0</v>
      </c>
      <c r="Y13" s="85">
        <v>0</v>
      </c>
      <c r="Z13" s="24">
        <f t="shared" si="6"/>
        <v>0</v>
      </c>
      <c r="AA13" s="24"/>
      <c r="AB13" s="27">
        <f t="shared" si="3"/>
        <v>0</v>
      </c>
      <c r="AC13" s="24"/>
      <c r="AD13" s="19">
        <f t="shared" si="4"/>
        <v>4.8999999999999995</v>
      </c>
      <c r="AE13">
        <f t="shared" si="5"/>
        <v>0</v>
      </c>
      <c r="AF13" s="78"/>
    </row>
    <row r="14" spans="1:32" ht="17" customHeight="1" x14ac:dyDescent="0.2">
      <c r="A14" s="16">
        <v>11</v>
      </c>
      <c r="B14" s="11" t="s">
        <v>402</v>
      </c>
      <c r="C14" s="59" t="s">
        <v>654</v>
      </c>
      <c r="D14" s="82" t="s">
        <v>655</v>
      </c>
      <c r="E14" s="11" t="s">
        <v>403</v>
      </c>
      <c r="F14" s="11" t="s">
        <v>404</v>
      </c>
      <c r="G14" s="24"/>
      <c r="H14" s="24">
        <v>10.5</v>
      </c>
      <c r="I14" s="81">
        <v>3</v>
      </c>
      <c r="J14" s="27">
        <f t="shared" si="1"/>
        <v>11.4</v>
      </c>
      <c r="K14" s="24">
        <v>0.5</v>
      </c>
      <c r="L14" s="24"/>
      <c r="M14" s="24">
        <v>0.5</v>
      </c>
      <c r="N14" s="24"/>
      <c r="O14" s="24">
        <v>1</v>
      </c>
      <c r="P14" s="24">
        <v>1</v>
      </c>
      <c r="Q14" s="24">
        <v>10</v>
      </c>
      <c r="R14" s="27">
        <f t="shared" si="2"/>
        <v>9.5</v>
      </c>
      <c r="S14" s="85">
        <v>2</v>
      </c>
      <c r="T14" s="85">
        <v>3</v>
      </c>
      <c r="U14" s="85">
        <v>3</v>
      </c>
      <c r="V14" s="85">
        <v>2</v>
      </c>
      <c r="W14" s="85">
        <v>1</v>
      </c>
      <c r="X14" s="85">
        <v>2</v>
      </c>
      <c r="Y14" s="85">
        <v>2</v>
      </c>
      <c r="Z14" s="24">
        <f t="shared" si="6"/>
        <v>15</v>
      </c>
      <c r="AA14" s="24">
        <v>10</v>
      </c>
      <c r="AB14" s="27">
        <f t="shared" si="3"/>
        <v>12.5</v>
      </c>
      <c r="AC14" s="24">
        <v>7</v>
      </c>
      <c r="AD14" s="19">
        <f t="shared" si="4"/>
        <v>11.133333333333333</v>
      </c>
      <c r="AE14">
        <f t="shared" si="5"/>
        <v>1</v>
      </c>
      <c r="AF14" s="78"/>
    </row>
    <row r="15" spans="1:32" ht="17" customHeight="1" x14ac:dyDescent="0.2">
      <c r="A15" s="16">
        <v>12</v>
      </c>
      <c r="B15" s="11" t="s">
        <v>468</v>
      </c>
      <c r="C15" s="59" t="s">
        <v>684</v>
      </c>
      <c r="D15" s="82" t="s">
        <v>686</v>
      </c>
      <c r="E15" s="11" t="s">
        <v>469</v>
      </c>
      <c r="F15" s="11" t="s">
        <v>470</v>
      </c>
      <c r="G15" s="24"/>
      <c r="H15" s="24">
        <v>15.5</v>
      </c>
      <c r="I15" s="81">
        <v>4</v>
      </c>
      <c r="J15" s="27">
        <f t="shared" si="1"/>
        <v>16.399999999999999</v>
      </c>
      <c r="K15" s="24"/>
      <c r="L15" s="24"/>
      <c r="M15" s="24">
        <v>1</v>
      </c>
      <c r="N15" s="24">
        <v>1.5</v>
      </c>
      <c r="O15" s="24">
        <v>1.5</v>
      </c>
      <c r="P15" s="24">
        <v>1</v>
      </c>
      <c r="Q15" s="24">
        <v>10</v>
      </c>
      <c r="R15" s="27">
        <f t="shared" si="2"/>
        <v>11.5</v>
      </c>
      <c r="S15" s="85">
        <v>0</v>
      </c>
      <c r="T15" s="85">
        <v>0</v>
      </c>
      <c r="U15" s="85">
        <v>0</v>
      </c>
      <c r="V15" s="85">
        <v>0</v>
      </c>
      <c r="W15" s="85">
        <v>0</v>
      </c>
      <c r="X15" s="85">
        <v>0</v>
      </c>
      <c r="Y15" s="85">
        <v>0</v>
      </c>
      <c r="Z15" s="24">
        <f t="shared" si="6"/>
        <v>0</v>
      </c>
      <c r="AA15" s="24">
        <v>10</v>
      </c>
      <c r="AB15" s="27">
        <f t="shared" si="3"/>
        <v>5</v>
      </c>
      <c r="AC15" s="24"/>
      <c r="AD15" s="19">
        <f t="shared" si="4"/>
        <v>10.966666666666667</v>
      </c>
      <c r="AE15">
        <f t="shared" si="5"/>
        <v>1</v>
      </c>
      <c r="AF15" s="78"/>
    </row>
    <row r="16" spans="1:32" ht="17" customHeight="1" x14ac:dyDescent="0.2">
      <c r="A16" s="16">
        <v>13</v>
      </c>
      <c r="B16" s="11" t="s">
        <v>438</v>
      </c>
      <c r="C16" s="59" t="s">
        <v>654</v>
      </c>
      <c r="D16" s="59"/>
      <c r="E16" s="11" t="s">
        <v>439</v>
      </c>
      <c r="F16" s="11" t="s">
        <v>440</v>
      </c>
      <c r="G16" s="24"/>
      <c r="H16" s="24">
        <v>10.5</v>
      </c>
      <c r="I16" s="81">
        <v>3</v>
      </c>
      <c r="J16" s="27">
        <f t="shared" si="1"/>
        <v>11.4</v>
      </c>
      <c r="K16" s="24">
        <v>1</v>
      </c>
      <c r="L16" s="24"/>
      <c r="M16" s="24"/>
      <c r="N16" s="24"/>
      <c r="O16" s="24">
        <v>0.5</v>
      </c>
      <c r="P16" s="24">
        <v>1</v>
      </c>
      <c r="Q16" s="24">
        <v>12</v>
      </c>
      <c r="R16" s="27">
        <f t="shared" si="2"/>
        <v>10.3</v>
      </c>
      <c r="S16" s="85">
        <v>2</v>
      </c>
      <c r="T16" s="85">
        <v>3</v>
      </c>
      <c r="U16" s="85">
        <v>3</v>
      </c>
      <c r="V16" s="85">
        <v>2</v>
      </c>
      <c r="W16" s="85">
        <v>1</v>
      </c>
      <c r="X16" s="85">
        <v>2</v>
      </c>
      <c r="Y16" s="85">
        <v>2</v>
      </c>
      <c r="Z16" s="24">
        <f t="shared" si="6"/>
        <v>15</v>
      </c>
      <c r="AA16" s="24">
        <v>9</v>
      </c>
      <c r="AB16" s="27">
        <f t="shared" si="3"/>
        <v>12</v>
      </c>
      <c r="AC16" s="24"/>
      <c r="AD16" s="19">
        <f t="shared" si="4"/>
        <v>11.233333333333334</v>
      </c>
      <c r="AE16">
        <f t="shared" si="5"/>
        <v>1</v>
      </c>
      <c r="AF16" s="78"/>
    </row>
    <row r="17" spans="1:32" ht="17" customHeight="1" x14ac:dyDescent="0.2">
      <c r="A17" s="16">
        <v>14</v>
      </c>
      <c r="B17" s="11" t="s">
        <v>358</v>
      </c>
      <c r="C17" s="59" t="s">
        <v>698</v>
      </c>
      <c r="D17" s="59"/>
      <c r="E17" s="11" t="s">
        <v>359</v>
      </c>
      <c r="F17" s="11" t="s">
        <v>360</v>
      </c>
      <c r="G17" s="24">
        <v>1</v>
      </c>
      <c r="H17" s="24">
        <v>10</v>
      </c>
      <c r="I17" s="81">
        <v>3</v>
      </c>
      <c r="J17" s="27">
        <f t="shared" si="1"/>
        <v>11</v>
      </c>
      <c r="K17" s="24">
        <v>1</v>
      </c>
      <c r="L17" s="24"/>
      <c r="M17" s="24">
        <v>1.5</v>
      </c>
      <c r="N17" s="24">
        <v>1.5</v>
      </c>
      <c r="O17" s="24"/>
      <c r="P17" s="24">
        <v>1</v>
      </c>
      <c r="Q17" s="24">
        <v>11</v>
      </c>
      <c r="R17" s="27">
        <f t="shared" si="2"/>
        <v>13.15</v>
      </c>
      <c r="S17" s="85">
        <v>2</v>
      </c>
      <c r="T17" s="85">
        <v>3</v>
      </c>
      <c r="U17" s="85">
        <v>3</v>
      </c>
      <c r="V17" s="85">
        <v>3</v>
      </c>
      <c r="W17" s="85">
        <v>1</v>
      </c>
      <c r="X17" s="85">
        <v>2</v>
      </c>
      <c r="Y17" s="85">
        <v>3</v>
      </c>
      <c r="Z17" s="24">
        <f t="shared" si="6"/>
        <v>17</v>
      </c>
      <c r="AA17" s="24">
        <v>14</v>
      </c>
      <c r="AB17" s="27">
        <f t="shared" si="3"/>
        <v>15.5</v>
      </c>
      <c r="AC17" s="24"/>
      <c r="AD17" s="19">
        <f t="shared" si="4"/>
        <v>13.216666666666667</v>
      </c>
      <c r="AE17">
        <f t="shared" si="5"/>
        <v>1</v>
      </c>
      <c r="AF17" s="78"/>
    </row>
    <row r="18" spans="1:32" ht="17" customHeight="1" x14ac:dyDescent="0.2">
      <c r="A18" s="16">
        <v>15</v>
      </c>
      <c r="B18" s="11" t="s">
        <v>501</v>
      </c>
      <c r="C18" s="59" t="s">
        <v>731</v>
      </c>
      <c r="D18" s="82" t="s">
        <v>685</v>
      </c>
      <c r="E18" s="11" t="s">
        <v>502</v>
      </c>
      <c r="F18" s="11" t="s">
        <v>503</v>
      </c>
      <c r="G18" s="24">
        <v>1</v>
      </c>
      <c r="H18" s="24">
        <v>16.5</v>
      </c>
      <c r="I18" s="81">
        <v>2</v>
      </c>
      <c r="J18" s="27">
        <f t="shared" si="1"/>
        <v>15.2</v>
      </c>
      <c r="K18" s="24"/>
      <c r="L18" s="24"/>
      <c r="M18" s="24">
        <v>0.5</v>
      </c>
      <c r="N18" s="24">
        <v>1</v>
      </c>
      <c r="O18" s="24"/>
      <c r="P18" s="24"/>
      <c r="Q18" s="24">
        <v>9</v>
      </c>
      <c r="R18" s="27">
        <f t="shared" si="2"/>
        <v>8.3500000000000014</v>
      </c>
      <c r="S18" s="85">
        <v>1</v>
      </c>
      <c r="T18" s="85">
        <v>3</v>
      </c>
      <c r="U18" s="85">
        <v>3</v>
      </c>
      <c r="V18" s="85">
        <v>2</v>
      </c>
      <c r="W18" s="85">
        <v>1</v>
      </c>
      <c r="X18" s="85">
        <v>2</v>
      </c>
      <c r="Y18" s="85">
        <v>2</v>
      </c>
      <c r="Z18" s="24">
        <f t="shared" si="6"/>
        <v>14</v>
      </c>
      <c r="AA18" s="24">
        <v>16</v>
      </c>
      <c r="AB18" s="27">
        <f t="shared" si="3"/>
        <v>15</v>
      </c>
      <c r="AC18" s="24"/>
      <c r="AD18" s="19">
        <f t="shared" si="4"/>
        <v>12.85</v>
      </c>
      <c r="AE18">
        <f t="shared" si="5"/>
        <v>1</v>
      </c>
      <c r="AF18" s="78"/>
    </row>
    <row r="19" spans="1:32" ht="17" customHeight="1" x14ac:dyDescent="0.2">
      <c r="A19" s="16">
        <v>16</v>
      </c>
      <c r="B19" s="11" t="s">
        <v>504</v>
      </c>
      <c r="C19" s="59" t="s">
        <v>687</v>
      </c>
      <c r="D19" s="59" t="s">
        <v>698</v>
      </c>
      <c r="E19" s="11" t="s">
        <v>505</v>
      </c>
      <c r="F19" s="11" t="s">
        <v>506</v>
      </c>
      <c r="G19" s="24">
        <v>1</v>
      </c>
      <c r="H19" s="24">
        <v>15.5</v>
      </c>
      <c r="I19" s="81">
        <v>4</v>
      </c>
      <c r="J19" s="27">
        <f t="shared" si="1"/>
        <v>16.399999999999999</v>
      </c>
      <c r="K19" s="24">
        <v>0.5</v>
      </c>
      <c r="L19" s="24"/>
      <c r="M19" s="24"/>
      <c r="N19" s="24">
        <v>0</v>
      </c>
      <c r="O19" s="24">
        <v>0.5</v>
      </c>
      <c r="P19" s="24"/>
      <c r="Q19" s="24">
        <v>17</v>
      </c>
      <c r="R19" s="27">
        <f t="shared" si="2"/>
        <v>13.05</v>
      </c>
      <c r="S19" s="85">
        <v>2</v>
      </c>
      <c r="T19" s="85">
        <v>3</v>
      </c>
      <c r="U19" s="85">
        <v>3</v>
      </c>
      <c r="V19" s="85">
        <v>2</v>
      </c>
      <c r="W19" s="85">
        <v>1</v>
      </c>
      <c r="X19" s="85">
        <v>1</v>
      </c>
      <c r="Y19" s="85">
        <v>2</v>
      </c>
      <c r="Z19" s="24">
        <f t="shared" si="6"/>
        <v>14</v>
      </c>
      <c r="AA19" s="24">
        <v>13</v>
      </c>
      <c r="AB19" s="27">
        <f t="shared" si="3"/>
        <v>13.5</v>
      </c>
      <c r="AC19" s="24"/>
      <c r="AD19" s="19">
        <f t="shared" si="4"/>
        <v>14.316666666666668</v>
      </c>
      <c r="AE19">
        <f t="shared" si="5"/>
        <v>1</v>
      </c>
      <c r="AF19" s="78"/>
    </row>
    <row r="20" spans="1:32" ht="17" customHeight="1" x14ac:dyDescent="0.2">
      <c r="A20" s="16">
        <v>17</v>
      </c>
      <c r="B20" s="11" t="s">
        <v>471</v>
      </c>
      <c r="C20" s="59" t="s">
        <v>659</v>
      </c>
      <c r="D20" s="59"/>
      <c r="E20" s="11" t="s">
        <v>472</v>
      </c>
      <c r="F20" s="11" t="s">
        <v>473</v>
      </c>
      <c r="G20" s="24">
        <v>1</v>
      </c>
      <c r="H20" s="24">
        <v>12</v>
      </c>
      <c r="I20" s="81">
        <v>3</v>
      </c>
      <c r="J20" s="27">
        <f t="shared" si="1"/>
        <v>12.6</v>
      </c>
      <c r="K20" s="24"/>
      <c r="L20" s="24"/>
      <c r="M20" s="24"/>
      <c r="N20" s="24"/>
      <c r="O20" s="24">
        <v>1</v>
      </c>
      <c r="P20" s="24">
        <v>0.5</v>
      </c>
      <c r="Q20" s="24">
        <v>12</v>
      </c>
      <c r="R20" s="27">
        <f t="shared" si="2"/>
        <v>10.3</v>
      </c>
      <c r="S20" s="85">
        <v>2</v>
      </c>
      <c r="T20" s="85">
        <v>3</v>
      </c>
      <c r="U20" s="85">
        <v>2</v>
      </c>
      <c r="V20" s="85">
        <v>2</v>
      </c>
      <c r="W20" s="85">
        <v>1</v>
      </c>
      <c r="X20" s="85">
        <v>1</v>
      </c>
      <c r="Y20" s="85">
        <v>2</v>
      </c>
      <c r="Z20" s="24">
        <f t="shared" si="6"/>
        <v>13</v>
      </c>
      <c r="AA20" s="24">
        <v>12</v>
      </c>
      <c r="AB20" s="27">
        <f t="shared" si="3"/>
        <v>12.5</v>
      </c>
      <c r="AC20" s="24"/>
      <c r="AD20" s="19">
        <f t="shared" si="4"/>
        <v>11.799999999999999</v>
      </c>
      <c r="AE20">
        <f t="shared" si="5"/>
        <v>1</v>
      </c>
      <c r="AF20" s="78"/>
    </row>
    <row r="21" spans="1:32" ht="17" customHeight="1" x14ac:dyDescent="0.2">
      <c r="A21" s="16">
        <v>18</v>
      </c>
      <c r="B21" s="11" t="s">
        <v>405</v>
      </c>
      <c r="C21" s="59" t="s">
        <v>685</v>
      </c>
      <c r="D21" s="59"/>
      <c r="E21" s="11" t="s">
        <v>406</v>
      </c>
      <c r="F21" s="11" t="s">
        <v>407</v>
      </c>
      <c r="G21" s="24">
        <v>1</v>
      </c>
      <c r="H21" s="24">
        <v>13</v>
      </c>
      <c r="I21" s="81">
        <v>4</v>
      </c>
      <c r="J21" s="27">
        <f t="shared" si="1"/>
        <v>14.4</v>
      </c>
      <c r="K21" s="24">
        <v>0.5</v>
      </c>
      <c r="L21" s="24">
        <v>0.5</v>
      </c>
      <c r="M21" s="24">
        <v>1</v>
      </c>
      <c r="N21" s="24"/>
      <c r="O21" s="24">
        <v>1</v>
      </c>
      <c r="P21" s="24">
        <v>1</v>
      </c>
      <c r="Q21" s="24">
        <v>14</v>
      </c>
      <c r="R21" s="27">
        <f t="shared" si="2"/>
        <v>14.1</v>
      </c>
      <c r="S21" s="85">
        <v>2</v>
      </c>
      <c r="T21" s="85">
        <v>3</v>
      </c>
      <c r="U21" s="85">
        <v>3</v>
      </c>
      <c r="V21" s="85">
        <v>3</v>
      </c>
      <c r="W21" s="85">
        <v>1</v>
      </c>
      <c r="X21" s="85">
        <v>2</v>
      </c>
      <c r="Y21" s="85">
        <v>3</v>
      </c>
      <c r="Z21" s="24">
        <f>SUM(S21:Y21)</f>
        <v>17</v>
      </c>
      <c r="AA21" s="24">
        <v>17</v>
      </c>
      <c r="AB21" s="27">
        <f t="shared" si="3"/>
        <v>17</v>
      </c>
      <c r="AC21" s="24"/>
      <c r="AD21" s="19">
        <f t="shared" si="4"/>
        <v>15.166666666666666</v>
      </c>
      <c r="AE21">
        <f t="shared" si="5"/>
        <v>1</v>
      </c>
      <c r="AF21" s="78"/>
    </row>
    <row r="22" spans="1:32" ht="17" customHeight="1" x14ac:dyDescent="0.2">
      <c r="A22" s="16">
        <v>19</v>
      </c>
      <c r="B22" s="11" t="s">
        <v>337</v>
      </c>
      <c r="C22" s="59" t="s">
        <v>655</v>
      </c>
      <c r="D22" s="59" t="s">
        <v>697</v>
      </c>
      <c r="E22" s="11" t="s">
        <v>338</v>
      </c>
      <c r="F22" s="11" t="s">
        <v>339</v>
      </c>
      <c r="G22" s="24">
        <v>1</v>
      </c>
      <c r="H22" s="24">
        <v>10</v>
      </c>
      <c r="I22" s="81">
        <v>4</v>
      </c>
      <c r="J22" s="27">
        <f t="shared" si="1"/>
        <v>12</v>
      </c>
      <c r="K22" s="24"/>
      <c r="L22" s="24"/>
      <c r="M22" s="24">
        <v>1</v>
      </c>
      <c r="N22" s="24">
        <v>1</v>
      </c>
      <c r="O22" s="24">
        <v>1</v>
      </c>
      <c r="P22" s="24">
        <v>1</v>
      </c>
      <c r="Q22" s="24">
        <v>11</v>
      </c>
      <c r="R22" s="27">
        <f t="shared" si="2"/>
        <v>12.15</v>
      </c>
      <c r="S22" s="85">
        <v>2</v>
      </c>
      <c r="T22" s="85">
        <v>3</v>
      </c>
      <c r="U22" s="85">
        <v>4</v>
      </c>
      <c r="V22" s="85">
        <v>2</v>
      </c>
      <c r="W22" s="85">
        <v>1</v>
      </c>
      <c r="X22" s="85">
        <v>1</v>
      </c>
      <c r="Y22" s="85">
        <v>2</v>
      </c>
      <c r="Z22" s="24">
        <f>SUM(S22:Y22)</f>
        <v>15</v>
      </c>
      <c r="AA22" s="24">
        <v>13</v>
      </c>
      <c r="AB22" s="27">
        <f t="shared" si="3"/>
        <v>14</v>
      </c>
      <c r="AC22" s="24"/>
      <c r="AD22" s="19">
        <f t="shared" si="4"/>
        <v>12.716666666666667</v>
      </c>
      <c r="AE22">
        <f t="shared" si="5"/>
        <v>1</v>
      </c>
      <c r="AF22" s="78"/>
    </row>
    <row r="23" spans="1:32" ht="17" customHeight="1" x14ac:dyDescent="0.2">
      <c r="A23" s="16">
        <v>20</v>
      </c>
      <c r="B23" s="11" t="s">
        <v>441</v>
      </c>
      <c r="C23" s="59" t="s">
        <v>690</v>
      </c>
      <c r="D23" s="59" t="s">
        <v>659</v>
      </c>
      <c r="E23" s="11" t="s">
        <v>442</v>
      </c>
      <c r="F23" s="11" t="s">
        <v>443</v>
      </c>
      <c r="G23" s="24"/>
      <c r="H23" s="24">
        <v>10</v>
      </c>
      <c r="I23" s="81">
        <v>4</v>
      </c>
      <c r="J23" s="27">
        <f t="shared" si="1"/>
        <v>12</v>
      </c>
      <c r="K23" s="24"/>
      <c r="L23" s="24">
        <v>1</v>
      </c>
      <c r="M23" s="24"/>
      <c r="N23" s="24"/>
      <c r="O23" s="24">
        <v>1</v>
      </c>
      <c r="P23" s="24">
        <v>0.5</v>
      </c>
      <c r="Q23" s="24">
        <v>12</v>
      </c>
      <c r="R23" s="27">
        <f t="shared" si="2"/>
        <v>10.3</v>
      </c>
      <c r="S23" s="85">
        <v>2</v>
      </c>
      <c r="T23" s="85">
        <v>2</v>
      </c>
      <c r="U23" s="85">
        <v>2</v>
      </c>
      <c r="V23" s="85">
        <v>2</v>
      </c>
      <c r="W23" s="85">
        <v>1</v>
      </c>
      <c r="X23" s="85">
        <v>1</v>
      </c>
      <c r="Y23" s="85">
        <v>2</v>
      </c>
      <c r="Z23" s="24">
        <f>SUM(S23:Y23)</f>
        <v>12</v>
      </c>
      <c r="AA23" s="24">
        <v>12</v>
      </c>
      <c r="AB23" s="27">
        <f t="shared" si="3"/>
        <v>12</v>
      </c>
      <c r="AC23" s="24"/>
      <c r="AD23" s="19">
        <f t="shared" si="4"/>
        <v>11.433333333333332</v>
      </c>
      <c r="AE23">
        <f t="shared" si="5"/>
        <v>1</v>
      </c>
      <c r="AF23" s="78"/>
    </row>
    <row r="24" spans="1:32" ht="17" customHeight="1" x14ac:dyDescent="0.2">
      <c r="A24" s="16">
        <v>21</v>
      </c>
      <c r="B24" s="11" t="s">
        <v>528</v>
      </c>
      <c r="C24" s="59" t="s">
        <v>596</v>
      </c>
      <c r="D24" s="59"/>
      <c r="E24" s="11" t="s">
        <v>529</v>
      </c>
      <c r="F24" s="11" t="s">
        <v>530</v>
      </c>
      <c r="G24" s="24">
        <v>1.5</v>
      </c>
      <c r="H24" s="24">
        <v>14.5</v>
      </c>
      <c r="I24" s="81">
        <v>4</v>
      </c>
      <c r="J24" s="27">
        <f t="shared" si="1"/>
        <v>15.6</v>
      </c>
      <c r="K24" s="24">
        <v>1</v>
      </c>
      <c r="L24" s="24">
        <v>1</v>
      </c>
      <c r="M24" s="24">
        <v>1</v>
      </c>
      <c r="N24" s="24">
        <v>1.5</v>
      </c>
      <c r="O24" s="24">
        <v>1</v>
      </c>
      <c r="P24" s="24">
        <v>1</v>
      </c>
      <c r="Q24" s="24">
        <v>15</v>
      </c>
      <c r="R24" s="27">
        <f t="shared" si="2"/>
        <v>17.75</v>
      </c>
      <c r="S24" s="85">
        <v>2</v>
      </c>
      <c r="T24" s="85">
        <v>4</v>
      </c>
      <c r="U24" s="85">
        <v>3</v>
      </c>
      <c r="V24" s="85">
        <v>3</v>
      </c>
      <c r="W24" s="85">
        <v>1</v>
      </c>
      <c r="X24" s="85">
        <v>2</v>
      </c>
      <c r="Y24" s="85">
        <v>3</v>
      </c>
      <c r="Z24" s="24">
        <f>SUM(S24:Y24)</f>
        <v>18</v>
      </c>
      <c r="AA24" s="24">
        <v>14</v>
      </c>
      <c r="AB24" s="27">
        <f t="shared" si="3"/>
        <v>16</v>
      </c>
      <c r="AC24" s="24"/>
      <c r="AD24" s="19">
        <f t="shared" si="4"/>
        <v>16.45</v>
      </c>
      <c r="AE24">
        <f t="shared" si="5"/>
        <v>1</v>
      </c>
      <c r="AF24" s="78"/>
    </row>
    <row r="25" spans="1:32" ht="17" customHeight="1" x14ac:dyDescent="0.2">
      <c r="A25" s="16">
        <v>22</v>
      </c>
      <c r="B25" s="11" t="s">
        <v>507</v>
      </c>
      <c r="C25" s="59" t="s">
        <v>655</v>
      </c>
      <c r="D25" s="59"/>
      <c r="E25" s="11" t="s">
        <v>508</v>
      </c>
      <c r="F25" s="11" t="s">
        <v>509</v>
      </c>
      <c r="G25" s="24"/>
      <c r="H25" s="24">
        <v>15.5</v>
      </c>
      <c r="I25" s="81">
        <v>2</v>
      </c>
      <c r="J25" s="27">
        <f t="shared" si="1"/>
        <v>14.4</v>
      </c>
      <c r="K25" s="24">
        <v>0.5</v>
      </c>
      <c r="L25" s="24">
        <v>1.5</v>
      </c>
      <c r="M25" s="24">
        <v>1</v>
      </c>
      <c r="N25" s="24">
        <v>1.5</v>
      </c>
      <c r="O25" s="24">
        <v>1</v>
      </c>
      <c r="P25" s="24">
        <v>1</v>
      </c>
      <c r="Q25" s="24">
        <v>9</v>
      </c>
      <c r="R25" s="27">
        <f t="shared" si="2"/>
        <v>12.350000000000001</v>
      </c>
      <c r="S25" s="85">
        <v>2</v>
      </c>
      <c r="T25" s="85">
        <v>3</v>
      </c>
      <c r="U25" s="85">
        <v>4</v>
      </c>
      <c r="V25" s="85">
        <v>2</v>
      </c>
      <c r="W25" s="85">
        <v>1</v>
      </c>
      <c r="X25" s="85">
        <v>1</v>
      </c>
      <c r="Y25" s="85">
        <v>2</v>
      </c>
      <c r="Z25" s="24">
        <f>SUM(S25:Y25)</f>
        <v>15</v>
      </c>
      <c r="AA25" s="24">
        <v>12</v>
      </c>
      <c r="AB25" s="27">
        <f t="shared" si="3"/>
        <v>13.5</v>
      </c>
      <c r="AC25" s="24"/>
      <c r="AD25" s="19">
        <f t="shared" si="4"/>
        <v>13.416666666666666</v>
      </c>
      <c r="AE25">
        <f t="shared" si="5"/>
        <v>1</v>
      </c>
      <c r="AF25" s="78"/>
    </row>
    <row r="26" spans="1:32" ht="17" customHeight="1" x14ac:dyDescent="0.2">
      <c r="A26" s="16">
        <v>23</v>
      </c>
      <c r="B26" s="11" t="s">
        <v>531</v>
      </c>
      <c r="C26" s="59" t="s">
        <v>596</v>
      </c>
      <c r="D26" s="59"/>
      <c r="E26" s="11" t="s">
        <v>532</v>
      </c>
      <c r="F26" s="11" t="s">
        <v>533</v>
      </c>
      <c r="G26" s="24">
        <v>1</v>
      </c>
      <c r="H26" s="24">
        <v>13</v>
      </c>
      <c r="I26" s="81">
        <v>4</v>
      </c>
      <c r="J26" s="27">
        <f t="shared" si="1"/>
        <v>14.4</v>
      </c>
      <c r="K26" s="24">
        <v>1</v>
      </c>
      <c r="L26" s="24">
        <v>1</v>
      </c>
      <c r="M26" s="24">
        <v>1</v>
      </c>
      <c r="N26" s="24">
        <v>1</v>
      </c>
      <c r="O26" s="24">
        <v>1</v>
      </c>
      <c r="P26" s="24">
        <v>1</v>
      </c>
      <c r="Q26" s="24">
        <v>14</v>
      </c>
      <c r="R26" s="27">
        <f t="shared" si="2"/>
        <v>16.100000000000001</v>
      </c>
      <c r="S26" s="85">
        <v>2</v>
      </c>
      <c r="T26" s="85">
        <v>4</v>
      </c>
      <c r="U26" s="85">
        <v>3</v>
      </c>
      <c r="V26" s="85">
        <v>3</v>
      </c>
      <c r="W26" s="85">
        <v>1</v>
      </c>
      <c r="X26" s="85">
        <v>2</v>
      </c>
      <c r="Y26" s="85">
        <v>3</v>
      </c>
      <c r="Z26" s="24">
        <f>SUM(S26:Y26)</f>
        <v>18</v>
      </c>
      <c r="AA26" s="24">
        <v>14</v>
      </c>
      <c r="AB26" s="27">
        <f t="shared" si="3"/>
        <v>16</v>
      </c>
      <c r="AC26" s="24"/>
      <c r="AD26" s="19">
        <f t="shared" si="4"/>
        <v>15.5</v>
      </c>
      <c r="AE26">
        <f t="shared" si="5"/>
        <v>1</v>
      </c>
      <c r="AF26" s="78"/>
    </row>
    <row r="27" spans="1:32" ht="17" customHeight="1" x14ac:dyDescent="0.2">
      <c r="A27" s="16">
        <v>24</v>
      </c>
      <c r="B27" s="11" t="s">
        <v>417</v>
      </c>
      <c r="C27" s="59" t="s">
        <v>694</v>
      </c>
      <c r="D27" s="59"/>
      <c r="E27" s="11" t="s">
        <v>418</v>
      </c>
      <c r="F27" s="11" t="s">
        <v>419</v>
      </c>
      <c r="G27" s="24">
        <v>1.5</v>
      </c>
      <c r="H27" s="24">
        <v>12.5</v>
      </c>
      <c r="I27" s="81">
        <v>4</v>
      </c>
      <c r="J27" s="27">
        <f t="shared" si="1"/>
        <v>14</v>
      </c>
      <c r="K27" s="24">
        <v>0.5</v>
      </c>
      <c r="L27" s="24">
        <v>0.5</v>
      </c>
      <c r="M27" s="24">
        <v>0.5</v>
      </c>
      <c r="N27" s="24">
        <v>1</v>
      </c>
      <c r="O27" s="24">
        <v>1</v>
      </c>
      <c r="P27" s="24">
        <v>0.5</v>
      </c>
      <c r="Q27" s="24">
        <v>18</v>
      </c>
      <c r="R27" s="27">
        <f t="shared" si="2"/>
        <v>17.200000000000003</v>
      </c>
      <c r="S27" s="85">
        <v>0</v>
      </c>
      <c r="T27" s="85">
        <v>0</v>
      </c>
      <c r="U27" s="85">
        <v>0</v>
      </c>
      <c r="V27" s="85">
        <v>0</v>
      </c>
      <c r="W27" s="85">
        <v>0</v>
      </c>
      <c r="X27" s="85">
        <v>0</v>
      </c>
      <c r="Y27" s="85">
        <v>0</v>
      </c>
      <c r="Z27" s="24">
        <f>SUM(S27:Y27)</f>
        <v>0</v>
      </c>
      <c r="AA27" s="24">
        <v>9</v>
      </c>
      <c r="AB27" s="27">
        <f t="shared" si="3"/>
        <v>4.5</v>
      </c>
      <c r="AC27" s="24"/>
      <c r="AD27" s="19">
        <f t="shared" si="4"/>
        <v>11.9</v>
      </c>
      <c r="AE27">
        <f t="shared" si="5"/>
        <v>1</v>
      </c>
      <c r="AF27" s="78"/>
    </row>
    <row r="28" spans="1:32" ht="17" customHeight="1" x14ac:dyDescent="0.2">
      <c r="A28" s="16">
        <v>25</v>
      </c>
      <c r="B28" s="11" t="s">
        <v>444</v>
      </c>
      <c r="C28" s="59" t="s">
        <v>686</v>
      </c>
      <c r="D28" s="59"/>
      <c r="E28" s="11" t="s">
        <v>445</v>
      </c>
      <c r="F28" s="11" t="s">
        <v>446</v>
      </c>
      <c r="G28" s="24"/>
      <c r="H28" s="24">
        <v>13.5</v>
      </c>
      <c r="I28" s="81">
        <v>4</v>
      </c>
      <c r="J28" s="27">
        <f t="shared" si="1"/>
        <v>14.8</v>
      </c>
      <c r="K28" s="24">
        <v>0.5</v>
      </c>
      <c r="L28" s="24"/>
      <c r="M28" s="24">
        <v>0.5</v>
      </c>
      <c r="N28" s="24">
        <v>0.5</v>
      </c>
      <c r="O28" s="24">
        <v>1</v>
      </c>
      <c r="P28" s="24">
        <v>1</v>
      </c>
      <c r="Q28" s="24">
        <v>16</v>
      </c>
      <c r="R28" s="27">
        <f t="shared" si="2"/>
        <v>13.9</v>
      </c>
      <c r="S28" s="85">
        <v>2</v>
      </c>
      <c r="T28" s="85">
        <v>2</v>
      </c>
      <c r="U28" s="85">
        <v>2</v>
      </c>
      <c r="V28" s="85">
        <v>1</v>
      </c>
      <c r="W28" s="85">
        <v>1</v>
      </c>
      <c r="X28" s="85">
        <v>1</v>
      </c>
      <c r="Y28" s="85">
        <v>1</v>
      </c>
      <c r="Z28" s="24">
        <f t="shared" ref="Z28" si="7">SUM(S28:Y28)</f>
        <v>10</v>
      </c>
      <c r="AA28" s="24">
        <v>13</v>
      </c>
      <c r="AB28" s="27">
        <f t="shared" si="3"/>
        <v>11.5</v>
      </c>
      <c r="AC28" s="24"/>
      <c r="AD28" s="19">
        <f t="shared" si="4"/>
        <v>13.4</v>
      </c>
      <c r="AE28">
        <f t="shared" si="5"/>
        <v>1</v>
      </c>
      <c r="AF28" s="78"/>
    </row>
    <row r="29" spans="1:32" ht="17" customHeight="1" x14ac:dyDescent="0.2">
      <c r="A29" s="16">
        <v>26</v>
      </c>
      <c r="B29" s="11" t="s">
        <v>361</v>
      </c>
      <c r="C29" s="59" t="s">
        <v>699</v>
      </c>
      <c r="D29" s="82" t="s">
        <v>653</v>
      </c>
      <c r="E29" s="11" t="s">
        <v>362</v>
      </c>
      <c r="F29" s="11" t="s">
        <v>363</v>
      </c>
      <c r="G29" s="24">
        <v>1</v>
      </c>
      <c r="H29" s="24">
        <v>17</v>
      </c>
      <c r="I29" s="81">
        <v>3</v>
      </c>
      <c r="J29" s="27">
        <f t="shared" si="1"/>
        <v>16.600000000000001</v>
      </c>
      <c r="K29" s="24">
        <v>1</v>
      </c>
      <c r="L29" s="24">
        <v>0.5</v>
      </c>
      <c r="M29" s="24">
        <v>0.5</v>
      </c>
      <c r="N29" s="24">
        <v>1</v>
      </c>
      <c r="O29" s="24"/>
      <c r="P29" s="24"/>
      <c r="Q29" s="24">
        <v>13</v>
      </c>
      <c r="R29" s="27">
        <f t="shared" si="2"/>
        <v>12.450000000000001</v>
      </c>
      <c r="S29" s="85">
        <v>2</v>
      </c>
      <c r="T29" s="85">
        <v>3</v>
      </c>
      <c r="U29" s="85">
        <v>2</v>
      </c>
      <c r="V29" s="85">
        <v>2</v>
      </c>
      <c r="W29" s="85">
        <v>1</v>
      </c>
      <c r="X29" s="85">
        <v>1</v>
      </c>
      <c r="Y29" s="85">
        <v>1</v>
      </c>
      <c r="Z29" s="24">
        <f>SUM(S29:Y29)</f>
        <v>12</v>
      </c>
      <c r="AA29" s="24">
        <v>13</v>
      </c>
      <c r="AB29" s="27">
        <f t="shared" si="3"/>
        <v>12.5</v>
      </c>
      <c r="AC29" s="24"/>
      <c r="AD29" s="19">
        <f t="shared" si="4"/>
        <v>13.850000000000001</v>
      </c>
      <c r="AE29">
        <f t="shared" si="5"/>
        <v>1</v>
      </c>
      <c r="AF29" s="78"/>
    </row>
    <row r="30" spans="1:32" ht="17" customHeight="1" x14ac:dyDescent="0.2">
      <c r="A30" s="16">
        <v>27</v>
      </c>
      <c r="B30" s="11" t="s">
        <v>447</v>
      </c>
      <c r="C30" s="59" t="s">
        <v>684</v>
      </c>
      <c r="D30" s="59"/>
      <c r="E30" s="11" t="s">
        <v>448</v>
      </c>
      <c r="F30" s="11" t="s">
        <v>449</v>
      </c>
      <c r="G30" s="24"/>
      <c r="H30" s="24">
        <v>15</v>
      </c>
      <c r="I30" s="81">
        <v>4</v>
      </c>
      <c r="J30" s="27">
        <f t="shared" si="1"/>
        <v>16</v>
      </c>
      <c r="K30" s="24">
        <v>0.5</v>
      </c>
      <c r="L30" s="24"/>
      <c r="M30" s="24">
        <v>1</v>
      </c>
      <c r="N30" s="24">
        <v>1</v>
      </c>
      <c r="O30" s="24">
        <v>1.5</v>
      </c>
      <c r="P30" s="24">
        <v>1</v>
      </c>
      <c r="Q30" s="24">
        <v>10</v>
      </c>
      <c r="R30" s="27">
        <f t="shared" si="2"/>
        <v>11.5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5">
        <v>0</v>
      </c>
      <c r="Z30" s="24">
        <f>SUM(S30:Y30)</f>
        <v>0</v>
      </c>
      <c r="AA30" s="24">
        <v>15</v>
      </c>
      <c r="AB30" s="27">
        <f t="shared" si="3"/>
        <v>7.5</v>
      </c>
      <c r="AC30" s="24"/>
      <c r="AD30" s="19">
        <f t="shared" si="4"/>
        <v>11.666666666666666</v>
      </c>
      <c r="AE30">
        <f t="shared" si="5"/>
        <v>1</v>
      </c>
      <c r="AF30" s="78"/>
    </row>
    <row r="31" spans="1:32" ht="17" customHeight="1" x14ac:dyDescent="0.2">
      <c r="A31" s="16">
        <v>28</v>
      </c>
      <c r="B31" s="11" t="s">
        <v>420</v>
      </c>
      <c r="C31" s="59" t="s">
        <v>688</v>
      </c>
      <c r="D31" s="59" t="s">
        <v>690</v>
      </c>
      <c r="E31" s="11" t="s">
        <v>421</v>
      </c>
      <c r="F31" s="11" t="s">
        <v>422</v>
      </c>
      <c r="G31" s="24">
        <v>1</v>
      </c>
      <c r="H31" s="24">
        <v>12.5</v>
      </c>
      <c r="I31" s="81">
        <v>4</v>
      </c>
      <c r="J31" s="27">
        <f t="shared" si="1"/>
        <v>14</v>
      </c>
      <c r="K31" s="24">
        <v>1</v>
      </c>
      <c r="L31" s="24">
        <v>0.5</v>
      </c>
      <c r="M31" s="24">
        <v>1.5</v>
      </c>
      <c r="N31" s="24">
        <v>1.5</v>
      </c>
      <c r="O31" s="24">
        <v>1.5</v>
      </c>
      <c r="P31" s="24">
        <v>1.5</v>
      </c>
      <c r="Q31" s="24">
        <v>11</v>
      </c>
      <c r="R31" s="27">
        <f t="shared" si="2"/>
        <v>15.65</v>
      </c>
      <c r="S31" s="85">
        <v>2</v>
      </c>
      <c r="T31" s="85">
        <v>3</v>
      </c>
      <c r="U31" s="85">
        <v>2</v>
      </c>
      <c r="V31" s="85">
        <v>2</v>
      </c>
      <c r="W31" s="85">
        <v>1</v>
      </c>
      <c r="X31" s="85">
        <v>1</v>
      </c>
      <c r="Y31" s="85">
        <v>2</v>
      </c>
      <c r="Z31" s="24">
        <f>SUM(S31:Y31)</f>
        <v>13</v>
      </c>
      <c r="AA31" s="24">
        <v>9</v>
      </c>
      <c r="AB31" s="27">
        <f t="shared" si="3"/>
        <v>11</v>
      </c>
      <c r="AC31" s="24"/>
      <c r="AD31" s="19">
        <f t="shared" si="4"/>
        <v>13.549999999999999</v>
      </c>
      <c r="AE31">
        <f t="shared" si="5"/>
        <v>1</v>
      </c>
      <c r="AF31" s="78"/>
    </row>
    <row r="32" spans="1:32" ht="17" customHeight="1" x14ac:dyDescent="0.2">
      <c r="A32" s="16">
        <v>29</v>
      </c>
      <c r="B32" s="11" t="s">
        <v>423</v>
      </c>
      <c r="C32" s="59" t="s">
        <v>693</v>
      </c>
      <c r="D32" s="59"/>
      <c r="E32" s="11" t="s">
        <v>424</v>
      </c>
      <c r="F32" s="11" t="s">
        <v>425</v>
      </c>
      <c r="G32" s="24">
        <v>1</v>
      </c>
      <c r="H32" s="24">
        <v>7</v>
      </c>
      <c r="I32" s="81">
        <v>3</v>
      </c>
      <c r="J32" s="27">
        <f t="shared" si="1"/>
        <v>8.6</v>
      </c>
      <c r="K32" s="24">
        <v>1.5</v>
      </c>
      <c r="L32" s="24">
        <v>1.5</v>
      </c>
      <c r="M32" s="24">
        <v>1</v>
      </c>
      <c r="N32" s="24">
        <v>1.5</v>
      </c>
      <c r="O32" s="24">
        <v>1.5</v>
      </c>
      <c r="P32" s="24">
        <v>1.5</v>
      </c>
      <c r="Q32" s="24">
        <v>10</v>
      </c>
      <c r="R32" s="27">
        <f t="shared" si="2"/>
        <v>16</v>
      </c>
      <c r="S32" s="85">
        <v>2</v>
      </c>
      <c r="T32" s="85">
        <v>4</v>
      </c>
      <c r="U32" s="85">
        <v>4</v>
      </c>
      <c r="V32" s="85">
        <v>2</v>
      </c>
      <c r="W32" s="85">
        <v>1</v>
      </c>
      <c r="X32" s="85">
        <v>2</v>
      </c>
      <c r="Y32" s="85">
        <v>2</v>
      </c>
      <c r="Z32" s="24">
        <f>SUM(S32:Y32)</f>
        <v>17</v>
      </c>
      <c r="AA32" s="24">
        <v>13</v>
      </c>
      <c r="AB32" s="27">
        <f t="shared" si="3"/>
        <v>15</v>
      </c>
      <c r="AC32" s="24"/>
      <c r="AD32" s="19">
        <f t="shared" si="4"/>
        <v>13.200000000000001</v>
      </c>
      <c r="AE32">
        <f t="shared" si="5"/>
        <v>1</v>
      </c>
      <c r="AF32" s="78"/>
    </row>
    <row r="33" spans="1:32" ht="17" customHeight="1" x14ac:dyDescent="0.2">
      <c r="A33" s="16">
        <v>30</v>
      </c>
      <c r="B33" s="11" t="s">
        <v>364</v>
      </c>
      <c r="C33" s="59" t="s">
        <v>656</v>
      </c>
      <c r="D33" s="59"/>
      <c r="E33" s="11" t="s">
        <v>365</v>
      </c>
      <c r="F33" s="11" t="s">
        <v>366</v>
      </c>
      <c r="G33" s="24">
        <v>1</v>
      </c>
      <c r="H33" s="24">
        <v>8</v>
      </c>
      <c r="I33" s="81">
        <v>4</v>
      </c>
      <c r="J33" s="27">
        <f t="shared" si="1"/>
        <v>10.4</v>
      </c>
      <c r="K33" s="24">
        <v>1</v>
      </c>
      <c r="L33" s="24">
        <v>0.5</v>
      </c>
      <c r="M33" s="24"/>
      <c r="N33" s="24"/>
      <c r="O33" s="24"/>
      <c r="P33" s="24"/>
      <c r="Q33" s="24">
        <v>12</v>
      </c>
      <c r="R33" s="27">
        <f t="shared" si="2"/>
        <v>10.3</v>
      </c>
      <c r="S33" s="85"/>
      <c r="T33" s="85"/>
      <c r="U33" s="85"/>
      <c r="V33" s="85"/>
      <c r="W33" s="85"/>
      <c r="X33" s="85"/>
      <c r="Y33" s="85"/>
      <c r="Z33" s="24"/>
      <c r="AA33" s="24">
        <v>10</v>
      </c>
      <c r="AB33" s="27">
        <f t="shared" si="3"/>
        <v>5</v>
      </c>
      <c r="AC33" s="24">
        <v>7</v>
      </c>
      <c r="AD33" s="19">
        <f t="shared" si="4"/>
        <v>8.5666666666666682</v>
      </c>
      <c r="AE33">
        <f t="shared" si="5"/>
        <v>0</v>
      </c>
      <c r="AF33" s="78"/>
    </row>
    <row r="34" spans="1:32" ht="17" customHeight="1" x14ac:dyDescent="0.2">
      <c r="A34" s="16">
        <v>31</v>
      </c>
      <c r="B34" s="11" t="s">
        <v>534</v>
      </c>
      <c r="C34" s="59" t="s">
        <v>698</v>
      </c>
      <c r="D34" s="59"/>
      <c r="E34" s="11" t="s">
        <v>535</v>
      </c>
      <c r="F34" s="11" t="s">
        <v>536</v>
      </c>
      <c r="G34" s="24">
        <v>1</v>
      </c>
      <c r="H34" s="24">
        <v>15</v>
      </c>
      <c r="I34" s="81">
        <v>4</v>
      </c>
      <c r="J34" s="27">
        <f t="shared" si="1"/>
        <v>16</v>
      </c>
      <c r="K34" s="24">
        <v>1.5</v>
      </c>
      <c r="L34" s="24">
        <v>1.5</v>
      </c>
      <c r="M34" s="24">
        <v>1.5</v>
      </c>
      <c r="N34" s="24">
        <v>1.5</v>
      </c>
      <c r="O34" s="24">
        <v>1.5</v>
      </c>
      <c r="P34" s="24">
        <v>1.5</v>
      </c>
      <c r="Q34" s="24">
        <v>18</v>
      </c>
      <c r="R34" s="27">
        <f t="shared" si="2"/>
        <v>21.700000000000003</v>
      </c>
      <c r="S34" s="85">
        <v>2</v>
      </c>
      <c r="T34" s="85">
        <v>3</v>
      </c>
      <c r="U34" s="85">
        <v>3</v>
      </c>
      <c r="V34" s="85">
        <v>3</v>
      </c>
      <c r="W34" s="85">
        <v>1</v>
      </c>
      <c r="X34" s="85">
        <v>2</v>
      </c>
      <c r="Y34" s="85">
        <v>3</v>
      </c>
      <c r="Z34" s="24">
        <f>SUM(S34:Y34)</f>
        <v>17</v>
      </c>
      <c r="AA34" s="24">
        <v>15</v>
      </c>
      <c r="AB34" s="27">
        <f t="shared" si="3"/>
        <v>16</v>
      </c>
      <c r="AC34" s="24"/>
      <c r="AD34" s="19">
        <f t="shared" si="4"/>
        <v>17.900000000000002</v>
      </c>
      <c r="AE34">
        <f t="shared" si="5"/>
        <v>1</v>
      </c>
      <c r="AF34" s="78"/>
    </row>
    <row r="35" spans="1:32" ht="17" customHeight="1" x14ac:dyDescent="0.2">
      <c r="A35" s="16">
        <v>32</v>
      </c>
      <c r="B35" s="11" t="s">
        <v>537</v>
      </c>
      <c r="C35" s="59" t="s">
        <v>695</v>
      </c>
      <c r="D35" s="82" t="s">
        <v>688</v>
      </c>
      <c r="E35" s="11" t="s">
        <v>538</v>
      </c>
      <c r="F35" s="11" t="s">
        <v>539</v>
      </c>
      <c r="G35" s="24">
        <v>1</v>
      </c>
      <c r="H35" s="24">
        <v>12.5</v>
      </c>
      <c r="I35" s="81">
        <v>4</v>
      </c>
      <c r="J35" s="27">
        <f t="shared" si="1"/>
        <v>14</v>
      </c>
      <c r="K35" s="24">
        <v>1</v>
      </c>
      <c r="L35" s="24">
        <v>1</v>
      </c>
      <c r="M35" s="24">
        <v>1</v>
      </c>
      <c r="N35" s="24">
        <v>1</v>
      </c>
      <c r="O35" s="24">
        <v>1</v>
      </c>
      <c r="P35" s="24">
        <v>1.5</v>
      </c>
      <c r="Q35" s="24">
        <v>18</v>
      </c>
      <c r="R35" s="27">
        <f t="shared" si="2"/>
        <v>19.200000000000003</v>
      </c>
      <c r="S35" s="85">
        <v>2</v>
      </c>
      <c r="T35" s="85">
        <v>4</v>
      </c>
      <c r="U35" s="85">
        <v>2</v>
      </c>
      <c r="V35" s="85">
        <v>3</v>
      </c>
      <c r="W35" s="85">
        <v>1</v>
      </c>
      <c r="X35" s="85">
        <v>2</v>
      </c>
      <c r="Y35" s="85">
        <v>3</v>
      </c>
      <c r="Z35" s="24">
        <f>SUM(S35:Y35)</f>
        <v>17</v>
      </c>
      <c r="AA35" s="24">
        <v>14</v>
      </c>
      <c r="AB35" s="27">
        <f t="shared" si="3"/>
        <v>15.5</v>
      </c>
      <c r="AC35" s="24"/>
      <c r="AD35" s="19">
        <f t="shared" si="4"/>
        <v>16.233333333333334</v>
      </c>
      <c r="AE35">
        <f t="shared" si="5"/>
        <v>1</v>
      </c>
      <c r="AF35" s="78"/>
    </row>
    <row r="36" spans="1:32" ht="17" customHeight="1" x14ac:dyDescent="0.2">
      <c r="A36" s="16">
        <v>33</v>
      </c>
      <c r="B36" s="11" t="s">
        <v>450</v>
      </c>
      <c r="C36" s="59" t="s">
        <v>684</v>
      </c>
      <c r="D36" s="59"/>
      <c r="E36" s="11" t="s">
        <v>451</v>
      </c>
      <c r="F36" s="11" t="s">
        <v>452</v>
      </c>
      <c r="G36" s="24"/>
      <c r="H36" s="24">
        <v>11</v>
      </c>
      <c r="I36" s="81">
        <v>3</v>
      </c>
      <c r="J36" s="27">
        <f t="shared" si="1"/>
        <v>11.8</v>
      </c>
      <c r="K36" s="24">
        <v>0.5</v>
      </c>
      <c r="L36" s="24">
        <v>0.5</v>
      </c>
      <c r="M36" s="24">
        <v>1</v>
      </c>
      <c r="N36" s="24">
        <v>1.5</v>
      </c>
      <c r="O36" s="24">
        <v>1</v>
      </c>
      <c r="P36" s="24">
        <v>1</v>
      </c>
      <c r="Q36" s="24">
        <v>8</v>
      </c>
      <c r="R36" s="27">
        <f t="shared" si="2"/>
        <v>10.7</v>
      </c>
      <c r="S36" s="85">
        <v>0</v>
      </c>
      <c r="T36" s="85">
        <v>0</v>
      </c>
      <c r="U36" s="85">
        <v>0</v>
      </c>
      <c r="V36" s="85">
        <v>0</v>
      </c>
      <c r="W36" s="85">
        <v>0</v>
      </c>
      <c r="X36" s="85">
        <v>0</v>
      </c>
      <c r="Y36" s="85">
        <v>0</v>
      </c>
      <c r="Z36" s="24">
        <f>SUM(S36:Y36)</f>
        <v>0</v>
      </c>
      <c r="AA36" s="24">
        <v>13</v>
      </c>
      <c r="AB36" s="27">
        <f t="shared" si="3"/>
        <v>6.5</v>
      </c>
      <c r="AC36" s="24">
        <v>19</v>
      </c>
      <c r="AD36" s="19">
        <f t="shared" si="4"/>
        <v>9.6666666666666661</v>
      </c>
      <c r="AE36">
        <f t="shared" si="5"/>
        <v>0</v>
      </c>
      <c r="AF36" s="78"/>
    </row>
    <row r="37" spans="1:32" ht="17" customHeight="1" x14ac:dyDescent="0.2">
      <c r="A37" s="16">
        <v>34</v>
      </c>
      <c r="B37" s="11" t="s">
        <v>540</v>
      </c>
      <c r="C37" s="59" t="s">
        <v>693</v>
      </c>
      <c r="D37" s="59"/>
      <c r="E37" s="11" t="s">
        <v>541</v>
      </c>
      <c r="F37" s="11" t="s">
        <v>542</v>
      </c>
      <c r="G37" s="24"/>
      <c r="H37" s="24">
        <v>12</v>
      </c>
      <c r="I37" s="81">
        <v>4</v>
      </c>
      <c r="J37" s="27">
        <f t="shared" si="1"/>
        <v>13.6</v>
      </c>
      <c r="K37" s="24">
        <v>1.5</v>
      </c>
      <c r="L37" s="24">
        <v>1</v>
      </c>
      <c r="M37" s="24">
        <v>1</v>
      </c>
      <c r="N37" s="24">
        <v>1</v>
      </c>
      <c r="O37" s="24">
        <v>1</v>
      </c>
      <c r="P37" s="24">
        <v>1.5</v>
      </c>
      <c r="Q37" s="24">
        <v>13</v>
      </c>
      <c r="R37" s="27">
        <f t="shared" si="2"/>
        <v>15.450000000000001</v>
      </c>
      <c r="S37" s="85">
        <v>2</v>
      </c>
      <c r="T37" s="85">
        <v>4</v>
      </c>
      <c r="U37" s="85">
        <v>4</v>
      </c>
      <c r="V37" s="85">
        <v>2</v>
      </c>
      <c r="W37" s="85">
        <v>1</v>
      </c>
      <c r="X37" s="85">
        <v>2</v>
      </c>
      <c r="Y37" s="85">
        <v>2</v>
      </c>
      <c r="Z37" s="24">
        <f>SUM(S37:Y37)</f>
        <v>17</v>
      </c>
      <c r="AA37" s="24">
        <v>9</v>
      </c>
      <c r="AB37" s="27">
        <f t="shared" si="3"/>
        <v>13</v>
      </c>
      <c r="AC37" s="24"/>
      <c r="AD37" s="19">
        <f t="shared" si="4"/>
        <v>14.016666666666667</v>
      </c>
      <c r="AE37">
        <f t="shared" si="5"/>
        <v>1</v>
      </c>
      <c r="AF37" s="78"/>
    </row>
    <row r="38" spans="1:32" ht="17" customHeight="1" x14ac:dyDescent="0.2">
      <c r="A38" s="16">
        <v>35</v>
      </c>
      <c r="B38" s="11" t="s">
        <v>474</v>
      </c>
      <c r="C38" s="59" t="s">
        <v>688</v>
      </c>
      <c r="D38" s="59"/>
      <c r="E38" s="11" t="s">
        <v>475</v>
      </c>
      <c r="F38" s="11" t="s">
        <v>476</v>
      </c>
      <c r="G38" s="24"/>
      <c r="H38" s="24">
        <v>14</v>
      </c>
      <c r="I38" s="81">
        <v>4</v>
      </c>
      <c r="J38" s="27">
        <f t="shared" si="1"/>
        <v>15.2</v>
      </c>
      <c r="K38" s="24">
        <v>1</v>
      </c>
      <c r="L38" s="24">
        <v>1</v>
      </c>
      <c r="M38" s="24">
        <v>1</v>
      </c>
      <c r="N38" s="24">
        <v>1</v>
      </c>
      <c r="O38" s="24">
        <v>1</v>
      </c>
      <c r="P38" s="24">
        <v>1</v>
      </c>
      <c r="Q38" s="24">
        <v>12</v>
      </c>
      <c r="R38" s="27">
        <f t="shared" si="2"/>
        <v>13.8</v>
      </c>
      <c r="S38" s="85">
        <v>2</v>
      </c>
      <c r="T38" s="85">
        <v>3</v>
      </c>
      <c r="U38" s="85">
        <v>2</v>
      </c>
      <c r="V38" s="85">
        <v>2</v>
      </c>
      <c r="W38" s="85">
        <v>1</v>
      </c>
      <c r="X38" s="85">
        <v>1</v>
      </c>
      <c r="Y38" s="85">
        <v>2</v>
      </c>
      <c r="Z38" s="24">
        <f>SUM(S38:Y38)</f>
        <v>13</v>
      </c>
      <c r="AA38" s="24">
        <v>11</v>
      </c>
      <c r="AB38" s="27">
        <f t="shared" si="3"/>
        <v>12</v>
      </c>
      <c r="AC38" s="24"/>
      <c r="AD38" s="19">
        <f t="shared" si="4"/>
        <v>13.666666666666666</v>
      </c>
      <c r="AE38">
        <f t="shared" si="5"/>
        <v>1</v>
      </c>
      <c r="AF38" s="78"/>
    </row>
    <row r="39" spans="1:32" ht="17" customHeight="1" x14ac:dyDescent="0.2">
      <c r="A39" s="16">
        <v>36</v>
      </c>
      <c r="B39" s="11" t="s">
        <v>453</v>
      </c>
      <c r="C39" s="59" t="s">
        <v>688</v>
      </c>
      <c r="D39" s="59"/>
      <c r="E39" s="11" t="s">
        <v>454</v>
      </c>
      <c r="F39" s="11" t="s">
        <v>455</v>
      </c>
      <c r="G39" s="24"/>
      <c r="H39" s="24">
        <v>12.5</v>
      </c>
      <c r="I39" s="81">
        <v>4</v>
      </c>
      <c r="J39" s="27">
        <f t="shared" si="1"/>
        <v>14</v>
      </c>
      <c r="K39" s="24">
        <v>1</v>
      </c>
      <c r="L39" s="24">
        <v>1</v>
      </c>
      <c r="M39" s="24">
        <v>1</v>
      </c>
      <c r="N39" s="24"/>
      <c r="O39" s="24"/>
      <c r="P39" s="24"/>
      <c r="Q39" s="24">
        <v>19</v>
      </c>
      <c r="R39" s="27">
        <f t="shared" si="2"/>
        <v>15.35</v>
      </c>
      <c r="S39" s="85">
        <v>2</v>
      </c>
      <c r="T39" s="85">
        <v>3</v>
      </c>
      <c r="U39" s="85">
        <v>2</v>
      </c>
      <c r="V39" s="85">
        <v>2</v>
      </c>
      <c r="W39" s="85">
        <v>1</v>
      </c>
      <c r="X39" s="85">
        <v>1</v>
      </c>
      <c r="Y39" s="85">
        <v>2</v>
      </c>
      <c r="Z39" s="24">
        <f>SUM(S39:Y39)</f>
        <v>13</v>
      </c>
      <c r="AA39" s="24">
        <v>16</v>
      </c>
      <c r="AB39" s="27">
        <f t="shared" si="3"/>
        <v>14.5</v>
      </c>
      <c r="AC39" s="24"/>
      <c r="AD39" s="19">
        <f t="shared" si="4"/>
        <v>14.616666666666667</v>
      </c>
      <c r="AE39">
        <f t="shared" si="5"/>
        <v>1</v>
      </c>
      <c r="AF39" s="78"/>
    </row>
    <row r="40" spans="1:32" ht="17" customHeight="1" x14ac:dyDescent="0.2">
      <c r="A40" s="16">
        <v>37</v>
      </c>
      <c r="B40" s="11" t="s">
        <v>367</v>
      </c>
      <c r="C40" s="59" t="s">
        <v>653</v>
      </c>
      <c r="D40" s="59" t="s">
        <v>696</v>
      </c>
      <c r="E40" s="11" t="s">
        <v>368</v>
      </c>
      <c r="F40" s="11" t="s">
        <v>369</v>
      </c>
      <c r="G40" s="24"/>
      <c r="H40" s="24">
        <v>8.5</v>
      </c>
      <c r="I40" s="81">
        <v>4</v>
      </c>
      <c r="J40" s="27">
        <f t="shared" si="1"/>
        <v>10.8</v>
      </c>
      <c r="K40" s="24">
        <v>1.5</v>
      </c>
      <c r="L40" s="24">
        <v>1.5</v>
      </c>
      <c r="M40" s="24">
        <v>1.5</v>
      </c>
      <c r="N40" s="24">
        <v>1</v>
      </c>
      <c r="O40" s="24">
        <v>1.5</v>
      </c>
      <c r="P40" s="24">
        <v>1</v>
      </c>
      <c r="Q40" s="24">
        <v>12</v>
      </c>
      <c r="R40" s="27">
        <f t="shared" si="2"/>
        <v>15.8</v>
      </c>
      <c r="S40" s="85">
        <v>2</v>
      </c>
      <c r="T40" s="85">
        <v>3</v>
      </c>
      <c r="U40" s="85">
        <v>4</v>
      </c>
      <c r="V40" s="85">
        <v>3</v>
      </c>
      <c r="W40" s="85">
        <v>1</v>
      </c>
      <c r="X40" s="85">
        <v>1</v>
      </c>
      <c r="Y40" s="85">
        <v>3</v>
      </c>
      <c r="Z40" s="24">
        <f>SUM(S40:Y40)</f>
        <v>17</v>
      </c>
      <c r="AA40" s="24">
        <v>8</v>
      </c>
      <c r="AB40" s="27">
        <f t="shared" si="3"/>
        <v>12.5</v>
      </c>
      <c r="AC40" s="24"/>
      <c r="AD40" s="19">
        <f t="shared" si="4"/>
        <v>13.033333333333333</v>
      </c>
      <c r="AE40">
        <f t="shared" si="5"/>
        <v>1</v>
      </c>
      <c r="AF40" s="78"/>
    </row>
    <row r="41" spans="1:32" ht="17" customHeight="1" x14ac:dyDescent="0.2">
      <c r="A41" s="16">
        <v>38</v>
      </c>
      <c r="B41" s="11" t="s">
        <v>340</v>
      </c>
      <c r="C41" s="59" t="s">
        <v>654</v>
      </c>
      <c r="D41" s="59"/>
      <c r="E41" s="11" t="s">
        <v>341</v>
      </c>
      <c r="F41" s="11" t="s">
        <v>342</v>
      </c>
      <c r="G41" s="24">
        <v>1</v>
      </c>
      <c r="H41" s="24">
        <v>8</v>
      </c>
      <c r="I41" s="81">
        <v>4</v>
      </c>
      <c r="J41" s="27">
        <f t="shared" si="1"/>
        <v>10.4</v>
      </c>
      <c r="K41" s="24">
        <v>1</v>
      </c>
      <c r="L41" s="24"/>
      <c r="M41" s="24"/>
      <c r="N41" s="24"/>
      <c r="O41" s="24">
        <v>1</v>
      </c>
      <c r="P41" s="24">
        <v>1</v>
      </c>
      <c r="Q41" s="24">
        <v>15</v>
      </c>
      <c r="R41" s="27">
        <f t="shared" si="2"/>
        <v>13.75</v>
      </c>
      <c r="S41" s="85">
        <v>2</v>
      </c>
      <c r="T41" s="85">
        <v>3</v>
      </c>
      <c r="U41" s="85">
        <v>3</v>
      </c>
      <c r="V41" s="85">
        <v>2</v>
      </c>
      <c r="W41" s="85">
        <v>1</v>
      </c>
      <c r="X41" s="85">
        <v>2</v>
      </c>
      <c r="Y41" s="85">
        <v>2</v>
      </c>
      <c r="Z41" s="24">
        <f>SUM(S41:Y41)</f>
        <v>15</v>
      </c>
      <c r="AA41" s="24">
        <v>14</v>
      </c>
      <c r="AB41" s="27">
        <f t="shared" si="3"/>
        <v>14.5</v>
      </c>
      <c r="AC41" s="24"/>
      <c r="AD41" s="19">
        <f t="shared" si="4"/>
        <v>12.883333333333333</v>
      </c>
      <c r="AE41">
        <f t="shared" si="5"/>
        <v>1</v>
      </c>
      <c r="AF41" s="78"/>
    </row>
    <row r="42" spans="1:32" ht="17" customHeight="1" x14ac:dyDescent="0.2">
      <c r="A42" s="16">
        <v>39</v>
      </c>
      <c r="B42" s="11" t="s">
        <v>370</v>
      </c>
      <c r="C42" s="59" t="s">
        <v>653</v>
      </c>
      <c r="D42" s="59" t="s">
        <v>763</v>
      </c>
      <c r="E42" s="11" t="s">
        <v>371</v>
      </c>
      <c r="F42" s="11" t="s">
        <v>372</v>
      </c>
      <c r="G42" s="24"/>
      <c r="H42" s="24">
        <v>14</v>
      </c>
      <c r="I42" s="81">
        <v>4</v>
      </c>
      <c r="J42" s="27">
        <f t="shared" si="1"/>
        <v>15.2</v>
      </c>
      <c r="K42" s="24">
        <v>1.5</v>
      </c>
      <c r="L42" s="24">
        <v>1</v>
      </c>
      <c r="M42" s="24">
        <v>1</v>
      </c>
      <c r="N42" s="24">
        <v>1.5</v>
      </c>
      <c r="O42" s="24">
        <v>1.5</v>
      </c>
      <c r="P42" s="24">
        <v>1</v>
      </c>
      <c r="Q42" s="24">
        <v>13</v>
      </c>
      <c r="R42" s="27">
        <f t="shared" si="2"/>
        <v>15.950000000000001</v>
      </c>
      <c r="S42" s="85">
        <v>2</v>
      </c>
      <c r="T42" s="85">
        <v>3</v>
      </c>
      <c r="U42" s="85">
        <v>4</v>
      </c>
      <c r="V42" s="85">
        <v>3</v>
      </c>
      <c r="W42" s="85">
        <v>1</v>
      </c>
      <c r="X42" s="85">
        <v>1</v>
      </c>
      <c r="Y42" s="85">
        <v>3</v>
      </c>
      <c r="Z42" s="24">
        <f>SUM(S42:Y42)</f>
        <v>17</v>
      </c>
      <c r="AA42" s="24">
        <v>9</v>
      </c>
      <c r="AB42" s="27">
        <f t="shared" si="3"/>
        <v>13</v>
      </c>
      <c r="AC42" s="24"/>
      <c r="AD42" s="19">
        <f t="shared" si="4"/>
        <v>14.716666666666669</v>
      </c>
      <c r="AE42">
        <f t="shared" si="5"/>
        <v>1</v>
      </c>
      <c r="AF42" s="78"/>
    </row>
    <row r="43" spans="1:32" ht="17" customHeight="1" x14ac:dyDescent="0.2">
      <c r="A43" s="16">
        <v>40</v>
      </c>
      <c r="B43" s="11" t="s">
        <v>426</v>
      </c>
      <c r="C43" s="59" t="s">
        <v>693</v>
      </c>
      <c r="D43" s="59"/>
      <c r="E43" s="11" t="s">
        <v>427</v>
      </c>
      <c r="F43" s="11" t="s">
        <v>428</v>
      </c>
      <c r="G43" s="24">
        <v>1.5</v>
      </c>
      <c r="H43" s="24">
        <v>6</v>
      </c>
      <c r="I43" s="81">
        <v>4</v>
      </c>
      <c r="J43" s="27">
        <f t="shared" si="1"/>
        <v>8.8000000000000007</v>
      </c>
      <c r="K43" s="24">
        <v>0.5</v>
      </c>
      <c r="L43" s="24"/>
      <c r="M43" s="24">
        <v>0.5</v>
      </c>
      <c r="N43" s="24">
        <v>0.5</v>
      </c>
      <c r="O43" s="24">
        <v>0.5</v>
      </c>
      <c r="P43" s="24"/>
      <c r="Q43" s="24">
        <v>7</v>
      </c>
      <c r="R43" s="27">
        <f t="shared" si="2"/>
        <v>8.0500000000000007</v>
      </c>
      <c r="S43" s="85">
        <v>0</v>
      </c>
      <c r="T43" s="85">
        <v>0</v>
      </c>
      <c r="U43" s="85">
        <v>0</v>
      </c>
      <c r="V43" s="85">
        <v>0</v>
      </c>
      <c r="W43" s="85">
        <v>0</v>
      </c>
      <c r="X43" s="85">
        <v>0</v>
      </c>
      <c r="Y43" s="85">
        <v>0</v>
      </c>
      <c r="Z43" s="24">
        <f>SUM(S43:Y43)</f>
        <v>0</v>
      </c>
      <c r="AA43" s="24"/>
      <c r="AB43" s="27">
        <f t="shared" si="3"/>
        <v>0</v>
      </c>
      <c r="AC43" s="24"/>
      <c r="AD43" s="19">
        <f t="shared" si="4"/>
        <v>5.6166666666666671</v>
      </c>
      <c r="AE43">
        <f t="shared" si="5"/>
        <v>0</v>
      </c>
      <c r="AF43" s="78"/>
    </row>
    <row r="44" spans="1:32" ht="17" customHeight="1" x14ac:dyDescent="0.2">
      <c r="A44" s="16">
        <v>41</v>
      </c>
      <c r="B44" s="11" t="s">
        <v>373</v>
      </c>
      <c r="C44" s="59" t="s">
        <v>653</v>
      </c>
      <c r="D44" s="59" t="s">
        <v>763</v>
      </c>
      <c r="E44" s="11" t="s">
        <v>374</v>
      </c>
      <c r="F44" s="11" t="s">
        <v>375</v>
      </c>
      <c r="G44" s="24"/>
      <c r="H44" s="24">
        <v>15.5</v>
      </c>
      <c r="I44" s="81">
        <v>4</v>
      </c>
      <c r="J44" s="27">
        <f t="shared" si="1"/>
        <v>16.399999999999999</v>
      </c>
      <c r="K44" s="24">
        <v>1.5</v>
      </c>
      <c r="L44" s="24">
        <v>1.5</v>
      </c>
      <c r="M44" s="24">
        <v>1.5</v>
      </c>
      <c r="N44" s="24">
        <v>1.5</v>
      </c>
      <c r="O44" s="24">
        <v>1.5</v>
      </c>
      <c r="P44" s="24">
        <v>1</v>
      </c>
      <c r="Q44" s="24">
        <v>16</v>
      </c>
      <c r="R44" s="27">
        <f t="shared" si="2"/>
        <v>18.899999999999999</v>
      </c>
      <c r="S44" s="85">
        <v>2</v>
      </c>
      <c r="T44" s="85">
        <v>3</v>
      </c>
      <c r="U44" s="85">
        <v>4</v>
      </c>
      <c r="V44" s="85">
        <v>3</v>
      </c>
      <c r="W44" s="85">
        <v>1</v>
      </c>
      <c r="X44" s="85">
        <v>1</v>
      </c>
      <c r="Y44" s="85">
        <v>3</v>
      </c>
      <c r="Z44" s="24">
        <f>SUM(S44:Y44)</f>
        <v>17</v>
      </c>
      <c r="AA44" s="24">
        <v>15</v>
      </c>
      <c r="AB44" s="27">
        <f t="shared" si="3"/>
        <v>16</v>
      </c>
      <c r="AC44" s="24"/>
      <c r="AD44" s="19">
        <f t="shared" si="4"/>
        <v>17.099999999999998</v>
      </c>
      <c r="AE44">
        <f t="shared" si="5"/>
        <v>1</v>
      </c>
      <c r="AF44" s="78"/>
    </row>
    <row r="45" spans="1:32" ht="17" customHeight="1" x14ac:dyDescent="0.2">
      <c r="A45" s="16">
        <v>42</v>
      </c>
      <c r="B45" s="11" t="s">
        <v>543</v>
      </c>
      <c r="C45" s="59" t="s">
        <v>698</v>
      </c>
      <c r="D45" s="82" t="s">
        <v>687</v>
      </c>
      <c r="E45" s="11" t="s">
        <v>544</v>
      </c>
      <c r="F45" s="11" t="s">
        <v>545</v>
      </c>
      <c r="G45" s="24"/>
      <c r="H45" s="24">
        <v>13</v>
      </c>
      <c r="I45" s="81">
        <v>3</v>
      </c>
      <c r="J45" s="27">
        <f t="shared" si="1"/>
        <v>13.4</v>
      </c>
      <c r="K45" s="24"/>
      <c r="L45" s="24">
        <v>1</v>
      </c>
      <c r="M45" s="24">
        <v>1</v>
      </c>
      <c r="N45" s="24">
        <v>1</v>
      </c>
      <c r="O45" s="24">
        <v>1</v>
      </c>
      <c r="P45" s="24">
        <v>0.5</v>
      </c>
      <c r="Q45" s="24">
        <v>11</v>
      </c>
      <c r="R45" s="27">
        <f t="shared" si="2"/>
        <v>11.65</v>
      </c>
      <c r="S45" s="85">
        <v>2</v>
      </c>
      <c r="T45" s="85">
        <v>3</v>
      </c>
      <c r="U45" s="85">
        <v>3</v>
      </c>
      <c r="V45" s="85">
        <v>3</v>
      </c>
      <c r="W45" s="85">
        <v>1</v>
      </c>
      <c r="X45" s="85">
        <v>2</v>
      </c>
      <c r="Y45" s="85">
        <v>3</v>
      </c>
      <c r="Z45" s="24">
        <f>SUM(S45:Y45)</f>
        <v>17</v>
      </c>
      <c r="AA45" s="24">
        <v>13</v>
      </c>
      <c r="AB45" s="27">
        <f t="shared" si="3"/>
        <v>15</v>
      </c>
      <c r="AC45" s="24"/>
      <c r="AD45" s="19">
        <f t="shared" si="4"/>
        <v>13.35</v>
      </c>
      <c r="AE45">
        <f t="shared" si="5"/>
        <v>1</v>
      </c>
      <c r="AF45" s="78"/>
    </row>
    <row r="46" spans="1:32" ht="17" customHeight="1" x14ac:dyDescent="0.2">
      <c r="A46" s="16">
        <v>43</v>
      </c>
      <c r="B46" s="11" t="s">
        <v>376</v>
      </c>
      <c r="C46" s="59" t="s">
        <v>685</v>
      </c>
      <c r="D46" s="59"/>
      <c r="E46" s="11" t="s">
        <v>377</v>
      </c>
      <c r="F46" s="11" t="s">
        <v>378</v>
      </c>
      <c r="G46" s="24">
        <v>1</v>
      </c>
      <c r="H46" s="24">
        <v>13</v>
      </c>
      <c r="I46" s="81">
        <v>4</v>
      </c>
      <c r="J46" s="27">
        <f t="shared" si="1"/>
        <v>14.4</v>
      </c>
      <c r="K46" s="24">
        <v>0.5</v>
      </c>
      <c r="L46" s="24">
        <v>1</v>
      </c>
      <c r="M46" s="24">
        <v>1</v>
      </c>
      <c r="N46" s="24">
        <v>1</v>
      </c>
      <c r="O46" s="24">
        <v>1.5</v>
      </c>
      <c r="P46" s="24">
        <v>1.5</v>
      </c>
      <c r="Q46" s="24">
        <v>12</v>
      </c>
      <c r="R46" s="27">
        <f t="shared" si="2"/>
        <v>15.3</v>
      </c>
      <c r="S46" s="85">
        <v>2</v>
      </c>
      <c r="T46" s="85">
        <v>3</v>
      </c>
      <c r="U46" s="85">
        <v>3</v>
      </c>
      <c r="V46" s="85">
        <v>3</v>
      </c>
      <c r="W46" s="85">
        <v>1</v>
      </c>
      <c r="X46" s="85">
        <v>2</v>
      </c>
      <c r="Y46" s="85">
        <v>3</v>
      </c>
      <c r="Z46" s="24">
        <f>SUM(S46:Y46)</f>
        <v>17</v>
      </c>
      <c r="AA46" s="24">
        <v>9</v>
      </c>
      <c r="AB46" s="27">
        <f t="shared" si="3"/>
        <v>13</v>
      </c>
      <c r="AC46" s="24"/>
      <c r="AD46" s="19">
        <f t="shared" si="4"/>
        <v>14.233333333333334</v>
      </c>
      <c r="AE46">
        <f t="shared" si="5"/>
        <v>1</v>
      </c>
      <c r="AF46" s="78"/>
    </row>
    <row r="47" spans="1:32" ht="17" customHeight="1" x14ac:dyDescent="0.2">
      <c r="A47" s="16">
        <v>44</v>
      </c>
      <c r="B47" s="11" t="s">
        <v>343</v>
      </c>
      <c r="C47" s="59" t="s">
        <v>687</v>
      </c>
      <c r="D47" s="59"/>
      <c r="E47" s="11" t="s">
        <v>344</v>
      </c>
      <c r="F47" s="11" t="s">
        <v>345</v>
      </c>
      <c r="G47" s="24"/>
      <c r="H47" s="24">
        <v>8</v>
      </c>
      <c r="I47" s="81">
        <v>4</v>
      </c>
      <c r="J47" s="27">
        <f t="shared" si="1"/>
        <v>10.4</v>
      </c>
      <c r="K47" s="24">
        <v>1</v>
      </c>
      <c r="L47" s="24">
        <v>1</v>
      </c>
      <c r="M47" s="24">
        <v>1</v>
      </c>
      <c r="N47" s="24"/>
      <c r="O47" s="24"/>
      <c r="P47" s="24">
        <v>0.5</v>
      </c>
      <c r="Q47" s="24">
        <v>13</v>
      </c>
      <c r="R47" s="27">
        <f t="shared" si="2"/>
        <v>11.950000000000001</v>
      </c>
      <c r="S47" s="85">
        <v>2</v>
      </c>
      <c r="T47" s="85">
        <v>3</v>
      </c>
      <c r="U47" s="85">
        <v>3</v>
      </c>
      <c r="V47" s="85">
        <v>2</v>
      </c>
      <c r="W47" s="85">
        <v>1</v>
      </c>
      <c r="X47" s="85">
        <v>1</v>
      </c>
      <c r="Y47" s="85">
        <v>2</v>
      </c>
      <c r="Z47" s="24">
        <f t="shared" ref="Z47" si="8">SUM(S47:Y47)</f>
        <v>14</v>
      </c>
      <c r="AA47" s="24">
        <v>8</v>
      </c>
      <c r="AB47" s="27">
        <f t="shared" si="3"/>
        <v>11</v>
      </c>
      <c r="AC47" s="24"/>
      <c r="AD47" s="19">
        <f t="shared" si="4"/>
        <v>11.116666666666667</v>
      </c>
      <c r="AE47">
        <f t="shared" si="5"/>
        <v>1</v>
      </c>
      <c r="AF47" s="78"/>
    </row>
    <row r="48" spans="1:32" ht="17" customHeight="1" x14ac:dyDescent="0.2">
      <c r="A48" s="16">
        <v>45</v>
      </c>
      <c r="B48" s="11" t="s">
        <v>408</v>
      </c>
      <c r="C48" s="59" t="s">
        <v>689</v>
      </c>
      <c r="D48" s="59"/>
      <c r="E48" s="11" t="s">
        <v>409</v>
      </c>
      <c r="F48" s="11" t="s">
        <v>410</v>
      </c>
      <c r="G48" s="24">
        <v>1</v>
      </c>
      <c r="H48" s="24">
        <v>15</v>
      </c>
      <c r="I48" s="81">
        <v>4</v>
      </c>
      <c r="J48" s="27">
        <f t="shared" si="1"/>
        <v>16</v>
      </c>
      <c r="K48" s="24">
        <v>0.5</v>
      </c>
      <c r="L48" s="24">
        <v>0.5</v>
      </c>
      <c r="M48" s="24">
        <v>0.5</v>
      </c>
      <c r="N48" s="24"/>
      <c r="O48" s="24">
        <v>1</v>
      </c>
      <c r="P48" s="24">
        <v>0.5</v>
      </c>
      <c r="Q48" s="24">
        <v>18</v>
      </c>
      <c r="R48" s="27">
        <f t="shared" si="2"/>
        <v>15.700000000000001</v>
      </c>
      <c r="S48" s="85">
        <v>2</v>
      </c>
      <c r="T48" s="85">
        <v>3</v>
      </c>
      <c r="U48" s="85">
        <v>3</v>
      </c>
      <c r="V48" s="85">
        <v>3</v>
      </c>
      <c r="W48" s="85">
        <v>1</v>
      </c>
      <c r="X48" s="85">
        <v>2</v>
      </c>
      <c r="Y48" s="85">
        <v>2</v>
      </c>
      <c r="Z48" s="24">
        <f>SUM(S48:Y48)</f>
        <v>16</v>
      </c>
      <c r="AA48" s="24">
        <v>18</v>
      </c>
      <c r="AB48" s="27">
        <f t="shared" si="3"/>
        <v>17</v>
      </c>
      <c r="AC48" s="24"/>
      <c r="AD48" s="19">
        <f t="shared" si="4"/>
        <v>16.233333333333334</v>
      </c>
      <c r="AE48">
        <f t="shared" si="5"/>
        <v>1</v>
      </c>
      <c r="AF48" s="78"/>
    </row>
    <row r="49" spans="1:32" ht="17" customHeight="1" x14ac:dyDescent="0.2">
      <c r="A49" s="16">
        <v>46</v>
      </c>
      <c r="B49" s="11" t="s">
        <v>477</v>
      </c>
      <c r="C49" s="59" t="s">
        <v>684</v>
      </c>
      <c r="D49" s="59"/>
      <c r="E49" s="11" t="s">
        <v>478</v>
      </c>
      <c r="F49" s="11" t="s">
        <v>479</v>
      </c>
      <c r="G49" s="24"/>
      <c r="H49" s="24">
        <v>9</v>
      </c>
      <c r="I49" s="81">
        <v>4</v>
      </c>
      <c r="J49" s="27">
        <f t="shared" si="1"/>
        <v>11.2</v>
      </c>
      <c r="K49" s="24"/>
      <c r="L49" s="24"/>
      <c r="M49" s="24">
        <v>1</v>
      </c>
      <c r="N49" s="24">
        <v>1.5</v>
      </c>
      <c r="O49" s="24">
        <v>1</v>
      </c>
      <c r="P49" s="24">
        <v>1</v>
      </c>
      <c r="Q49" s="24">
        <v>6</v>
      </c>
      <c r="R49" s="27">
        <f t="shared" si="2"/>
        <v>8.4</v>
      </c>
      <c r="S49" s="85">
        <v>0</v>
      </c>
      <c r="T49" s="85">
        <v>0</v>
      </c>
      <c r="U49" s="85">
        <v>0</v>
      </c>
      <c r="V49" s="85">
        <v>0</v>
      </c>
      <c r="W49" s="85">
        <v>0</v>
      </c>
      <c r="X49" s="85">
        <v>0</v>
      </c>
      <c r="Y49" s="85">
        <v>0</v>
      </c>
      <c r="Z49" s="24">
        <f>SUM(S49:Y49)</f>
        <v>0</v>
      </c>
      <c r="AA49" s="24">
        <v>10</v>
      </c>
      <c r="AB49" s="27">
        <f t="shared" si="3"/>
        <v>5</v>
      </c>
      <c r="AC49" s="24">
        <v>18</v>
      </c>
      <c r="AD49" s="19">
        <f t="shared" si="4"/>
        <v>8.2000000000000011</v>
      </c>
      <c r="AE49">
        <f t="shared" si="5"/>
        <v>0</v>
      </c>
      <c r="AF49" s="78"/>
    </row>
    <row r="50" spans="1:32" ht="17" customHeight="1" x14ac:dyDescent="0.2">
      <c r="A50" s="16">
        <v>47</v>
      </c>
      <c r="B50" s="11" t="s">
        <v>429</v>
      </c>
      <c r="C50" s="59" t="s">
        <v>694</v>
      </c>
      <c r="D50" s="59"/>
      <c r="E50" s="11" t="s">
        <v>430</v>
      </c>
      <c r="F50" s="11" t="s">
        <v>431</v>
      </c>
      <c r="G50" s="24"/>
      <c r="H50" s="24">
        <v>2</v>
      </c>
      <c r="I50" s="81">
        <v>3</v>
      </c>
      <c r="J50" s="27">
        <f t="shared" si="1"/>
        <v>4.5999999999999996</v>
      </c>
      <c r="K50" s="24"/>
      <c r="L50" s="24">
        <v>1</v>
      </c>
      <c r="M50" s="24">
        <v>0.5</v>
      </c>
      <c r="N50" s="24">
        <v>0</v>
      </c>
      <c r="O50" s="24"/>
      <c r="P50" s="24"/>
      <c r="Q50" s="24">
        <v>10</v>
      </c>
      <c r="R50" s="27">
        <f t="shared" si="2"/>
        <v>8</v>
      </c>
      <c r="S50" s="85">
        <v>1</v>
      </c>
      <c r="T50" s="85">
        <v>3</v>
      </c>
      <c r="U50" s="85">
        <v>2</v>
      </c>
      <c r="V50" s="85">
        <v>2</v>
      </c>
      <c r="W50" s="85">
        <v>1</v>
      </c>
      <c r="X50" s="85">
        <v>2</v>
      </c>
      <c r="Y50" s="85">
        <v>2</v>
      </c>
      <c r="Z50" s="24">
        <f t="shared" ref="Z50" si="9">SUM(S50:Y50)</f>
        <v>13</v>
      </c>
      <c r="AA50" s="24">
        <v>7</v>
      </c>
      <c r="AB50" s="27">
        <f t="shared" si="3"/>
        <v>10</v>
      </c>
      <c r="AC50" s="24">
        <v>13</v>
      </c>
      <c r="AD50" s="19">
        <f t="shared" si="4"/>
        <v>7.5333333333333341</v>
      </c>
      <c r="AE50">
        <f t="shared" si="5"/>
        <v>0</v>
      </c>
      <c r="AF50" s="78"/>
    </row>
    <row r="51" spans="1:32" ht="17" customHeight="1" x14ac:dyDescent="0.2">
      <c r="A51" s="16">
        <v>48</v>
      </c>
      <c r="B51" s="11" t="s">
        <v>432</v>
      </c>
      <c r="C51" s="59" t="s">
        <v>695</v>
      </c>
      <c r="D51" s="59"/>
      <c r="E51" s="11" t="s">
        <v>433</v>
      </c>
      <c r="F51" s="11" t="s">
        <v>434</v>
      </c>
      <c r="G51" s="24">
        <v>1</v>
      </c>
      <c r="H51" s="24">
        <v>10</v>
      </c>
      <c r="I51" s="81">
        <v>4</v>
      </c>
      <c r="J51" s="27">
        <f t="shared" si="1"/>
        <v>12</v>
      </c>
      <c r="K51" s="24">
        <v>1</v>
      </c>
      <c r="L51" s="24">
        <v>1.5</v>
      </c>
      <c r="M51" s="24">
        <v>1</v>
      </c>
      <c r="N51" s="24">
        <v>1.5</v>
      </c>
      <c r="O51" s="24">
        <v>1.5</v>
      </c>
      <c r="P51" s="24">
        <v>1.5</v>
      </c>
      <c r="Q51" s="24">
        <v>18</v>
      </c>
      <c r="R51" s="27">
        <f t="shared" si="2"/>
        <v>20.700000000000003</v>
      </c>
      <c r="S51" s="85">
        <v>2</v>
      </c>
      <c r="T51" s="85">
        <v>4</v>
      </c>
      <c r="U51" s="85">
        <v>2</v>
      </c>
      <c r="V51" s="85">
        <v>3</v>
      </c>
      <c r="W51" s="85">
        <v>1</v>
      </c>
      <c r="X51" s="85">
        <v>2</v>
      </c>
      <c r="Y51" s="85">
        <v>3</v>
      </c>
      <c r="Z51" s="24">
        <f>SUM(S51:Y51)</f>
        <v>17</v>
      </c>
      <c r="AA51" s="24">
        <v>14</v>
      </c>
      <c r="AB51" s="27">
        <f t="shared" si="3"/>
        <v>15.5</v>
      </c>
      <c r="AC51" s="24"/>
      <c r="AD51" s="19">
        <f t="shared" si="4"/>
        <v>16.066666666666666</v>
      </c>
      <c r="AE51">
        <f t="shared" si="5"/>
        <v>1</v>
      </c>
      <c r="AF51" s="78"/>
    </row>
    <row r="52" spans="1:32" ht="17" customHeight="1" x14ac:dyDescent="0.2">
      <c r="A52" s="16">
        <v>49</v>
      </c>
      <c r="B52" s="11" t="s">
        <v>379</v>
      </c>
      <c r="C52" s="59" t="s">
        <v>699</v>
      </c>
      <c r="D52" s="59"/>
      <c r="E52" s="11" t="s">
        <v>380</v>
      </c>
      <c r="F52" s="11" t="s">
        <v>381</v>
      </c>
      <c r="G52" s="24">
        <v>1</v>
      </c>
      <c r="H52" s="24">
        <v>14.5</v>
      </c>
      <c r="I52" s="81">
        <v>4</v>
      </c>
      <c r="J52" s="27">
        <f t="shared" si="1"/>
        <v>15.6</v>
      </c>
      <c r="K52" s="24">
        <v>0.5</v>
      </c>
      <c r="L52" s="24">
        <v>0.5</v>
      </c>
      <c r="M52" s="24">
        <v>1</v>
      </c>
      <c r="N52" s="24">
        <v>0.5</v>
      </c>
      <c r="O52" s="24">
        <v>0.5</v>
      </c>
      <c r="P52" s="24">
        <v>0.5</v>
      </c>
      <c r="Q52" s="24">
        <v>10</v>
      </c>
      <c r="R52" s="27">
        <f t="shared" si="2"/>
        <v>11</v>
      </c>
      <c r="S52" s="85">
        <v>2</v>
      </c>
      <c r="T52" s="85">
        <v>3</v>
      </c>
      <c r="U52" s="85">
        <v>2</v>
      </c>
      <c r="V52" s="85">
        <v>2</v>
      </c>
      <c r="W52" s="85">
        <v>1</v>
      </c>
      <c r="X52" s="85">
        <v>1</v>
      </c>
      <c r="Y52" s="85">
        <v>1</v>
      </c>
      <c r="Z52" s="24">
        <f>SUM(S52:Y52)</f>
        <v>12</v>
      </c>
      <c r="AA52" s="24">
        <v>15</v>
      </c>
      <c r="AB52" s="27">
        <f t="shared" si="3"/>
        <v>13.5</v>
      </c>
      <c r="AC52" s="24"/>
      <c r="AD52" s="19">
        <f t="shared" si="4"/>
        <v>13.366666666666667</v>
      </c>
      <c r="AE52">
        <f t="shared" si="5"/>
        <v>1</v>
      </c>
      <c r="AF52" s="78"/>
    </row>
    <row r="53" spans="1:32" ht="17" customHeight="1" x14ac:dyDescent="0.2">
      <c r="A53" s="16">
        <v>50</v>
      </c>
      <c r="B53" s="11" t="s">
        <v>382</v>
      </c>
      <c r="C53" s="59" t="s">
        <v>696</v>
      </c>
      <c r="D53" s="59" t="s">
        <v>767</v>
      </c>
      <c r="E53" s="11" t="s">
        <v>383</v>
      </c>
      <c r="F53" s="11" t="s">
        <v>384</v>
      </c>
      <c r="G53" s="24"/>
      <c r="H53" s="24">
        <v>16</v>
      </c>
      <c r="I53" s="81">
        <v>4</v>
      </c>
      <c r="J53" s="27">
        <f t="shared" si="1"/>
        <v>16.8</v>
      </c>
      <c r="K53" s="24">
        <v>1.5</v>
      </c>
      <c r="L53" s="24">
        <v>1.5</v>
      </c>
      <c r="M53" s="24">
        <v>1.5</v>
      </c>
      <c r="N53" s="24">
        <v>1.5</v>
      </c>
      <c r="O53" s="24">
        <v>1</v>
      </c>
      <c r="P53" s="24">
        <v>1</v>
      </c>
      <c r="Q53" s="24">
        <v>13</v>
      </c>
      <c r="R53" s="27">
        <f t="shared" si="2"/>
        <v>16.450000000000003</v>
      </c>
      <c r="S53" s="85">
        <v>2</v>
      </c>
      <c r="T53" s="85">
        <v>3</v>
      </c>
      <c r="U53" s="85">
        <v>4</v>
      </c>
      <c r="V53" s="85">
        <v>3</v>
      </c>
      <c r="W53" s="85">
        <v>1</v>
      </c>
      <c r="X53" s="85">
        <v>1</v>
      </c>
      <c r="Y53" s="85">
        <v>3</v>
      </c>
      <c r="Z53" s="24">
        <f>SUM(S53:Y53)</f>
        <v>17</v>
      </c>
      <c r="AA53" s="24">
        <v>10</v>
      </c>
      <c r="AB53" s="27">
        <f t="shared" si="3"/>
        <v>13.5</v>
      </c>
      <c r="AC53" s="24"/>
      <c r="AD53" s="19">
        <f t="shared" si="4"/>
        <v>15.583333333333334</v>
      </c>
      <c r="AE53">
        <f t="shared" si="5"/>
        <v>1</v>
      </c>
      <c r="AF53" s="78"/>
    </row>
    <row r="54" spans="1:32" ht="17" customHeight="1" x14ac:dyDescent="0.2">
      <c r="A54" s="16">
        <v>51</v>
      </c>
      <c r="B54" s="11" t="s">
        <v>546</v>
      </c>
      <c r="C54" s="59" t="s">
        <v>596</v>
      </c>
      <c r="D54" s="59"/>
      <c r="E54" s="11" t="s">
        <v>547</v>
      </c>
      <c r="F54" s="11" t="s">
        <v>548</v>
      </c>
      <c r="G54" s="24">
        <v>1.5</v>
      </c>
      <c r="H54" s="24">
        <v>13</v>
      </c>
      <c r="I54" s="81">
        <v>4</v>
      </c>
      <c r="J54" s="27">
        <f t="shared" si="1"/>
        <v>14.4</v>
      </c>
      <c r="K54" s="24">
        <v>1</v>
      </c>
      <c r="L54" s="24">
        <v>1</v>
      </c>
      <c r="M54" s="24">
        <v>1</v>
      </c>
      <c r="N54" s="24">
        <v>0.5</v>
      </c>
      <c r="O54" s="24">
        <v>1</v>
      </c>
      <c r="P54" s="24">
        <v>1</v>
      </c>
      <c r="Q54" s="24">
        <v>13</v>
      </c>
      <c r="R54" s="27">
        <f t="shared" si="2"/>
        <v>15.450000000000001</v>
      </c>
      <c r="S54" s="85">
        <v>2</v>
      </c>
      <c r="T54" s="85">
        <v>4</v>
      </c>
      <c r="U54" s="85">
        <v>3</v>
      </c>
      <c r="V54" s="85">
        <v>3</v>
      </c>
      <c r="W54" s="85">
        <v>1</v>
      </c>
      <c r="X54" s="85">
        <v>2</v>
      </c>
      <c r="Y54" s="85">
        <v>3</v>
      </c>
      <c r="Z54" s="24">
        <f>SUM(S54:Y54)</f>
        <v>18</v>
      </c>
      <c r="AA54" s="24">
        <v>17</v>
      </c>
      <c r="AB54" s="27">
        <f t="shared" si="3"/>
        <v>17.5</v>
      </c>
      <c r="AC54" s="24"/>
      <c r="AD54" s="19">
        <f t="shared" si="4"/>
        <v>15.783333333333333</v>
      </c>
      <c r="AE54">
        <f t="shared" si="5"/>
        <v>1</v>
      </c>
      <c r="AF54" s="78"/>
    </row>
    <row r="55" spans="1:32" ht="17" customHeight="1" x14ac:dyDescent="0.2">
      <c r="A55" s="16">
        <v>52</v>
      </c>
      <c r="B55" s="11" t="s">
        <v>385</v>
      </c>
      <c r="C55" s="59" t="s">
        <v>685</v>
      </c>
      <c r="D55" s="59"/>
      <c r="E55" s="11" t="s">
        <v>386</v>
      </c>
      <c r="F55" s="11" t="s">
        <v>387</v>
      </c>
      <c r="G55" s="24"/>
      <c r="H55" s="24">
        <v>15</v>
      </c>
      <c r="I55" s="81">
        <v>4</v>
      </c>
      <c r="J55" s="27">
        <f t="shared" si="1"/>
        <v>16</v>
      </c>
      <c r="K55" s="24">
        <v>0.5</v>
      </c>
      <c r="L55" s="24">
        <v>0.5</v>
      </c>
      <c r="M55" s="24">
        <v>1</v>
      </c>
      <c r="N55" s="24">
        <v>1</v>
      </c>
      <c r="O55" s="24">
        <v>1</v>
      </c>
      <c r="P55" s="24">
        <v>1</v>
      </c>
      <c r="Q55" s="24">
        <v>11</v>
      </c>
      <c r="R55" s="27">
        <f t="shared" si="2"/>
        <v>12.15</v>
      </c>
      <c r="S55" s="85">
        <v>2</v>
      </c>
      <c r="T55" s="85">
        <v>3</v>
      </c>
      <c r="U55" s="85">
        <v>3</v>
      </c>
      <c r="V55" s="85">
        <v>3</v>
      </c>
      <c r="W55" s="85">
        <v>1</v>
      </c>
      <c r="X55" s="85">
        <v>2</v>
      </c>
      <c r="Y55" s="85">
        <v>3</v>
      </c>
      <c r="Z55" s="24">
        <f>SUM(S55:Y55)</f>
        <v>17</v>
      </c>
      <c r="AA55" s="24">
        <v>9</v>
      </c>
      <c r="AB55" s="27">
        <f t="shared" si="3"/>
        <v>13</v>
      </c>
      <c r="AC55" s="24"/>
      <c r="AD55" s="19">
        <f t="shared" si="4"/>
        <v>13.716666666666667</v>
      </c>
      <c r="AE55">
        <f t="shared" si="5"/>
        <v>1</v>
      </c>
      <c r="AF55" s="78"/>
    </row>
    <row r="56" spans="1:32" ht="17" customHeight="1" x14ac:dyDescent="0.2">
      <c r="A56" s="16">
        <v>53</v>
      </c>
      <c r="B56" s="11" t="s">
        <v>456</v>
      </c>
      <c r="C56" s="59" t="s">
        <v>686</v>
      </c>
      <c r="D56" s="59"/>
      <c r="E56" s="11" t="s">
        <v>457</v>
      </c>
      <c r="F56" s="11" t="s">
        <v>458</v>
      </c>
      <c r="G56" s="24"/>
      <c r="H56" s="24">
        <v>16.5</v>
      </c>
      <c r="I56" s="81">
        <v>4</v>
      </c>
      <c r="J56" s="27">
        <f t="shared" si="1"/>
        <v>17.2</v>
      </c>
      <c r="K56" s="24"/>
      <c r="L56" s="24"/>
      <c r="M56" s="24">
        <v>0.5</v>
      </c>
      <c r="N56" s="24">
        <v>0.5</v>
      </c>
      <c r="O56" s="24">
        <v>0.5</v>
      </c>
      <c r="P56" s="24">
        <v>1</v>
      </c>
      <c r="Q56" s="24">
        <v>10</v>
      </c>
      <c r="R56" s="27">
        <f t="shared" si="2"/>
        <v>9</v>
      </c>
      <c r="S56" s="85">
        <v>2</v>
      </c>
      <c r="T56" s="85">
        <v>2</v>
      </c>
      <c r="U56" s="85">
        <v>2</v>
      </c>
      <c r="V56" s="85">
        <v>1</v>
      </c>
      <c r="W56" s="85">
        <v>1</v>
      </c>
      <c r="X56" s="85">
        <v>1</v>
      </c>
      <c r="Y56" s="85">
        <v>1</v>
      </c>
      <c r="Z56" s="24">
        <f t="shared" ref="Z56" si="10">SUM(S56:Y56)</f>
        <v>10</v>
      </c>
      <c r="AA56" s="24">
        <v>16</v>
      </c>
      <c r="AB56" s="27">
        <f t="shared" si="3"/>
        <v>13</v>
      </c>
      <c r="AC56" s="24"/>
      <c r="AD56" s="19">
        <f t="shared" si="4"/>
        <v>13.066666666666668</v>
      </c>
      <c r="AE56">
        <f t="shared" si="5"/>
        <v>1</v>
      </c>
      <c r="AF56" s="78"/>
    </row>
    <row r="57" spans="1:32" ht="17" customHeight="1" x14ac:dyDescent="0.2">
      <c r="A57" s="16">
        <v>54</v>
      </c>
      <c r="B57" s="11" t="s">
        <v>388</v>
      </c>
      <c r="C57" s="59" t="s">
        <v>659</v>
      </c>
      <c r="D57" s="59"/>
      <c r="E57" s="11" t="s">
        <v>389</v>
      </c>
      <c r="F57" s="11" t="s">
        <v>390</v>
      </c>
      <c r="G57" s="24"/>
      <c r="H57" s="24">
        <v>17</v>
      </c>
      <c r="I57" s="81">
        <v>4</v>
      </c>
      <c r="J57" s="27">
        <f t="shared" si="1"/>
        <v>17.600000000000001</v>
      </c>
      <c r="K57" s="24">
        <v>1</v>
      </c>
      <c r="L57" s="24">
        <v>0.5</v>
      </c>
      <c r="M57" s="24">
        <v>0.5</v>
      </c>
      <c r="N57" s="24">
        <v>1</v>
      </c>
      <c r="O57" s="24">
        <v>1</v>
      </c>
      <c r="P57" s="24">
        <v>1</v>
      </c>
      <c r="Q57" s="24">
        <v>11</v>
      </c>
      <c r="R57" s="27">
        <f t="shared" si="2"/>
        <v>12.15</v>
      </c>
      <c r="S57" s="85">
        <v>2</v>
      </c>
      <c r="T57" s="85">
        <v>3</v>
      </c>
      <c r="U57" s="85">
        <v>2</v>
      </c>
      <c r="V57" s="85">
        <v>2</v>
      </c>
      <c r="W57" s="85">
        <v>1</v>
      </c>
      <c r="X57" s="85">
        <v>1</v>
      </c>
      <c r="Y57" s="85">
        <v>2</v>
      </c>
      <c r="Z57" s="24">
        <f>SUM(S57:Y57)</f>
        <v>13</v>
      </c>
      <c r="AA57" s="24">
        <v>11</v>
      </c>
      <c r="AB57" s="27">
        <f t="shared" si="3"/>
        <v>12</v>
      </c>
      <c r="AC57" s="24"/>
      <c r="AD57" s="19">
        <f t="shared" si="4"/>
        <v>13.916666666666666</v>
      </c>
      <c r="AE57">
        <f t="shared" si="5"/>
        <v>1</v>
      </c>
      <c r="AF57" s="78"/>
    </row>
    <row r="58" spans="1:32" ht="17" customHeight="1" x14ac:dyDescent="0.2">
      <c r="A58" s="16">
        <v>55</v>
      </c>
      <c r="B58" s="11" t="s">
        <v>346</v>
      </c>
      <c r="C58" s="59" t="s">
        <v>654</v>
      </c>
      <c r="D58" s="59"/>
      <c r="E58" s="11" t="s">
        <v>347</v>
      </c>
      <c r="F58" s="11" t="s">
        <v>348</v>
      </c>
      <c r="G58" s="24"/>
      <c r="H58" s="24">
        <v>12</v>
      </c>
      <c r="I58" s="81">
        <v>4</v>
      </c>
      <c r="J58" s="27">
        <f t="shared" si="1"/>
        <v>13.6</v>
      </c>
      <c r="K58" s="24">
        <v>0.5</v>
      </c>
      <c r="L58" s="24">
        <v>0.5</v>
      </c>
      <c r="M58" s="24"/>
      <c r="N58" s="24"/>
      <c r="O58" s="24">
        <v>0.5</v>
      </c>
      <c r="P58" s="24">
        <v>1</v>
      </c>
      <c r="Q58" s="24">
        <v>10</v>
      </c>
      <c r="R58" s="27">
        <f t="shared" si="2"/>
        <v>9</v>
      </c>
      <c r="S58" s="85">
        <v>2</v>
      </c>
      <c r="T58" s="85">
        <v>3</v>
      </c>
      <c r="U58" s="85">
        <v>3</v>
      </c>
      <c r="V58" s="85">
        <v>2</v>
      </c>
      <c r="W58" s="85">
        <v>1</v>
      </c>
      <c r="X58" s="85">
        <v>2</v>
      </c>
      <c r="Y58" s="85">
        <v>2</v>
      </c>
      <c r="Z58" s="24">
        <f>SUM(S58:Y58)</f>
        <v>15</v>
      </c>
      <c r="AA58" s="24">
        <v>10</v>
      </c>
      <c r="AB58" s="27">
        <f t="shared" si="3"/>
        <v>12.5</v>
      </c>
      <c r="AC58" s="24"/>
      <c r="AD58" s="19">
        <f t="shared" si="4"/>
        <v>11.700000000000001</v>
      </c>
      <c r="AE58">
        <f t="shared" si="5"/>
        <v>1</v>
      </c>
      <c r="AF58" s="78"/>
    </row>
    <row r="59" spans="1:32" ht="17" customHeight="1" x14ac:dyDescent="0.2">
      <c r="A59" s="16">
        <v>56</v>
      </c>
      <c r="B59" s="11" t="s">
        <v>549</v>
      </c>
      <c r="C59" s="59" t="s">
        <v>698</v>
      </c>
      <c r="D59" s="59"/>
      <c r="E59" s="11" t="s">
        <v>550</v>
      </c>
      <c r="F59" s="11" t="s">
        <v>551</v>
      </c>
      <c r="G59" s="24">
        <v>1</v>
      </c>
      <c r="H59" s="24">
        <v>11</v>
      </c>
      <c r="I59" s="81">
        <v>3</v>
      </c>
      <c r="J59" s="27">
        <f t="shared" si="1"/>
        <v>11.8</v>
      </c>
      <c r="K59" s="24">
        <v>1</v>
      </c>
      <c r="L59" s="24">
        <v>1</v>
      </c>
      <c r="M59" s="24">
        <v>1</v>
      </c>
      <c r="N59" s="24">
        <v>1</v>
      </c>
      <c r="O59" s="24">
        <v>1.5</v>
      </c>
      <c r="P59" s="24">
        <v>1</v>
      </c>
      <c r="Q59" s="24">
        <v>6</v>
      </c>
      <c r="R59" s="27">
        <f t="shared" si="2"/>
        <v>11.4</v>
      </c>
      <c r="S59" s="85">
        <v>2</v>
      </c>
      <c r="T59" s="85">
        <v>3</v>
      </c>
      <c r="U59" s="85">
        <v>3</v>
      </c>
      <c r="V59" s="85">
        <v>3</v>
      </c>
      <c r="W59" s="85">
        <v>1</v>
      </c>
      <c r="X59" s="85">
        <v>2</v>
      </c>
      <c r="Y59" s="85">
        <v>3</v>
      </c>
      <c r="Z59" s="24">
        <f>SUM(S59:Y59)</f>
        <v>17</v>
      </c>
      <c r="AA59" s="24">
        <v>14</v>
      </c>
      <c r="AB59" s="27">
        <f t="shared" si="3"/>
        <v>15.5</v>
      </c>
      <c r="AC59" s="24"/>
      <c r="AD59" s="19">
        <f t="shared" si="4"/>
        <v>12.9</v>
      </c>
      <c r="AE59">
        <f t="shared" si="5"/>
        <v>1</v>
      </c>
      <c r="AF59" s="78"/>
    </row>
    <row r="60" spans="1:32" ht="17" customHeight="1" x14ac:dyDescent="0.2">
      <c r="A60" s="16">
        <v>57</v>
      </c>
      <c r="B60" s="11" t="s">
        <v>459</v>
      </c>
      <c r="C60" s="59" t="s">
        <v>690</v>
      </c>
      <c r="D60" s="59"/>
      <c r="E60" s="11" t="s">
        <v>460</v>
      </c>
      <c r="F60" s="11" t="s">
        <v>461</v>
      </c>
      <c r="G60" s="24"/>
      <c r="H60" s="24">
        <v>10</v>
      </c>
      <c r="I60" s="81">
        <v>4</v>
      </c>
      <c r="J60" s="27">
        <f t="shared" si="1"/>
        <v>12</v>
      </c>
      <c r="K60" s="24">
        <v>1</v>
      </c>
      <c r="L60" s="24">
        <v>0.5</v>
      </c>
      <c r="M60" s="24">
        <v>0.5</v>
      </c>
      <c r="N60" s="24">
        <v>0.5</v>
      </c>
      <c r="O60" s="24"/>
      <c r="P60" s="24"/>
      <c r="Q60" s="24">
        <v>14</v>
      </c>
      <c r="R60" s="27">
        <f t="shared" si="2"/>
        <v>11.6</v>
      </c>
      <c r="S60" s="85">
        <v>2</v>
      </c>
      <c r="T60" s="85">
        <v>2</v>
      </c>
      <c r="U60" s="85">
        <v>2</v>
      </c>
      <c r="V60" s="85">
        <v>2</v>
      </c>
      <c r="W60" s="85">
        <v>1</v>
      </c>
      <c r="X60" s="85">
        <v>1</v>
      </c>
      <c r="Y60" s="85">
        <v>2</v>
      </c>
      <c r="Z60" s="24">
        <f>SUM(S60:Y60)</f>
        <v>12</v>
      </c>
      <c r="AA60" s="24">
        <v>11</v>
      </c>
      <c r="AB60" s="27">
        <f t="shared" si="3"/>
        <v>11.5</v>
      </c>
      <c r="AC60" s="24"/>
      <c r="AD60" s="19">
        <f t="shared" si="4"/>
        <v>11.700000000000001</v>
      </c>
      <c r="AE60">
        <f t="shared" si="5"/>
        <v>1</v>
      </c>
      <c r="AF60" s="78"/>
    </row>
    <row r="61" spans="1:32" ht="17" customHeight="1" x14ac:dyDescent="0.2">
      <c r="A61" s="16">
        <v>58</v>
      </c>
      <c r="B61" s="11" t="s">
        <v>510</v>
      </c>
      <c r="C61" s="59" t="s">
        <v>687</v>
      </c>
      <c r="D61" s="59"/>
      <c r="E61" s="11" t="s">
        <v>511</v>
      </c>
      <c r="F61" s="11" t="s">
        <v>512</v>
      </c>
      <c r="G61" s="24">
        <v>1.5</v>
      </c>
      <c r="H61" s="24">
        <v>12.5</v>
      </c>
      <c r="I61" s="81">
        <v>4</v>
      </c>
      <c r="J61" s="27">
        <f t="shared" si="1"/>
        <v>14</v>
      </c>
      <c r="K61" s="24">
        <v>0.5</v>
      </c>
      <c r="L61" s="24">
        <v>0.5</v>
      </c>
      <c r="M61" s="24">
        <v>0.5</v>
      </c>
      <c r="N61" s="24"/>
      <c r="O61" s="24"/>
      <c r="P61" s="24">
        <v>1</v>
      </c>
      <c r="Q61" s="24">
        <v>17</v>
      </c>
      <c r="R61" s="27">
        <f t="shared" si="2"/>
        <v>15.05</v>
      </c>
      <c r="S61" s="85">
        <v>2</v>
      </c>
      <c r="T61" s="85">
        <v>3</v>
      </c>
      <c r="U61" s="85">
        <v>3</v>
      </c>
      <c r="V61" s="85">
        <v>2</v>
      </c>
      <c r="W61" s="85">
        <v>1</v>
      </c>
      <c r="X61" s="85">
        <v>1</v>
      </c>
      <c r="Y61" s="85">
        <v>2</v>
      </c>
      <c r="Z61" s="24">
        <f t="shared" ref="Z61:Z62" si="11">SUM(S61:Y61)</f>
        <v>14</v>
      </c>
      <c r="AA61" s="24">
        <v>16</v>
      </c>
      <c r="AB61" s="27">
        <f t="shared" si="3"/>
        <v>15</v>
      </c>
      <c r="AC61" s="24"/>
      <c r="AD61" s="19">
        <f t="shared" si="4"/>
        <v>14.683333333333332</v>
      </c>
      <c r="AE61">
        <f t="shared" si="5"/>
        <v>1</v>
      </c>
      <c r="AF61" s="78"/>
    </row>
    <row r="62" spans="1:32" ht="17" customHeight="1" x14ac:dyDescent="0.2">
      <c r="A62" s="16">
        <v>59</v>
      </c>
      <c r="B62" s="11" t="s">
        <v>513</v>
      </c>
      <c r="C62" s="59" t="s">
        <v>687</v>
      </c>
      <c r="D62" s="59"/>
      <c r="E62" s="11" t="s">
        <v>514</v>
      </c>
      <c r="F62" s="11" t="s">
        <v>515</v>
      </c>
      <c r="G62" s="24">
        <v>1</v>
      </c>
      <c r="H62" s="24">
        <v>15.5</v>
      </c>
      <c r="I62" s="81">
        <v>4</v>
      </c>
      <c r="J62" s="27">
        <f t="shared" si="1"/>
        <v>16.399999999999999</v>
      </c>
      <c r="K62" s="24">
        <v>0.5</v>
      </c>
      <c r="L62" s="24"/>
      <c r="M62" s="24"/>
      <c r="N62" s="24"/>
      <c r="O62" s="24"/>
      <c r="P62" s="24"/>
      <c r="Q62" s="24">
        <v>17</v>
      </c>
      <c r="R62" s="27">
        <f t="shared" si="2"/>
        <v>12.55</v>
      </c>
      <c r="S62" s="85">
        <v>2</v>
      </c>
      <c r="T62" s="85">
        <v>3</v>
      </c>
      <c r="U62" s="85">
        <v>3</v>
      </c>
      <c r="V62" s="85">
        <v>2</v>
      </c>
      <c r="W62" s="85">
        <v>1</v>
      </c>
      <c r="X62" s="85">
        <v>1</v>
      </c>
      <c r="Y62" s="85">
        <v>2</v>
      </c>
      <c r="Z62" s="24">
        <f t="shared" si="11"/>
        <v>14</v>
      </c>
      <c r="AA62" s="24">
        <v>13</v>
      </c>
      <c r="AB62" s="27">
        <f t="shared" si="3"/>
        <v>13.5</v>
      </c>
      <c r="AC62" s="24"/>
      <c r="AD62" s="19">
        <f t="shared" si="4"/>
        <v>14.15</v>
      </c>
      <c r="AE62">
        <f t="shared" si="5"/>
        <v>1</v>
      </c>
      <c r="AF62" s="78"/>
    </row>
    <row r="63" spans="1:32" ht="17" customHeight="1" x14ac:dyDescent="0.2">
      <c r="A63" s="16">
        <v>60</v>
      </c>
      <c r="B63" s="11" t="s">
        <v>480</v>
      </c>
      <c r="C63" s="59" t="s">
        <v>688</v>
      </c>
      <c r="D63" s="59"/>
      <c r="E63" s="11" t="s">
        <v>481</v>
      </c>
      <c r="F63" s="11" t="s">
        <v>482</v>
      </c>
      <c r="G63" s="24"/>
      <c r="H63" s="24">
        <v>10.5</v>
      </c>
      <c r="I63" s="81">
        <v>4</v>
      </c>
      <c r="J63" s="27">
        <f t="shared" si="1"/>
        <v>12.4</v>
      </c>
      <c r="K63" s="24">
        <v>0.5</v>
      </c>
      <c r="L63" s="24">
        <v>0.5</v>
      </c>
      <c r="M63" s="24">
        <v>1</v>
      </c>
      <c r="N63" s="24">
        <v>1</v>
      </c>
      <c r="O63" s="24">
        <v>1</v>
      </c>
      <c r="P63" s="24">
        <v>1</v>
      </c>
      <c r="Q63" s="24"/>
      <c r="R63" s="27">
        <f t="shared" si="2"/>
        <v>5</v>
      </c>
      <c r="S63" s="85">
        <v>2</v>
      </c>
      <c r="T63" s="85">
        <v>3</v>
      </c>
      <c r="U63" s="85">
        <v>2</v>
      </c>
      <c r="V63" s="85">
        <v>2</v>
      </c>
      <c r="W63" s="85">
        <v>1</v>
      </c>
      <c r="X63" s="85">
        <v>1</v>
      </c>
      <c r="Y63" s="85">
        <v>2</v>
      </c>
      <c r="Z63" s="24">
        <f>SUM(S63:Y63)</f>
        <v>13</v>
      </c>
      <c r="AA63" s="24">
        <v>11</v>
      </c>
      <c r="AB63" s="27">
        <f t="shared" si="3"/>
        <v>12</v>
      </c>
      <c r="AC63" s="24">
        <v>17</v>
      </c>
      <c r="AD63" s="19">
        <f t="shared" si="4"/>
        <v>9.7999999999999989</v>
      </c>
      <c r="AE63">
        <f t="shared" si="5"/>
        <v>0</v>
      </c>
      <c r="AF63" s="78"/>
    </row>
    <row r="64" spans="1:32" ht="17" customHeight="1" x14ac:dyDescent="0.2">
      <c r="A64" s="16">
        <v>61</v>
      </c>
      <c r="B64" s="11" t="s">
        <v>483</v>
      </c>
      <c r="C64" s="59" t="s">
        <v>690</v>
      </c>
      <c r="D64" s="59"/>
      <c r="E64" s="11" t="s">
        <v>484</v>
      </c>
      <c r="F64" s="11" t="s">
        <v>485</v>
      </c>
      <c r="G64" s="24">
        <v>1</v>
      </c>
      <c r="H64" s="24">
        <v>7</v>
      </c>
      <c r="I64" s="81">
        <v>4</v>
      </c>
      <c r="J64" s="27">
        <f t="shared" si="1"/>
        <v>9.6</v>
      </c>
      <c r="K64" s="24">
        <v>1</v>
      </c>
      <c r="L64" s="24">
        <v>1</v>
      </c>
      <c r="M64" s="24">
        <v>1</v>
      </c>
      <c r="N64" s="24">
        <v>1</v>
      </c>
      <c r="O64" s="24">
        <v>1</v>
      </c>
      <c r="P64" s="24">
        <v>1</v>
      </c>
      <c r="Q64" s="24">
        <v>18</v>
      </c>
      <c r="R64" s="27">
        <f t="shared" si="2"/>
        <v>18.700000000000003</v>
      </c>
      <c r="S64" s="85">
        <v>2</v>
      </c>
      <c r="T64" s="85">
        <v>2</v>
      </c>
      <c r="U64" s="85">
        <v>2</v>
      </c>
      <c r="V64" s="85">
        <v>2</v>
      </c>
      <c r="W64" s="85">
        <v>1</v>
      </c>
      <c r="X64" s="85">
        <v>1</v>
      </c>
      <c r="Y64" s="85">
        <v>2</v>
      </c>
      <c r="Z64" s="24">
        <f>SUM(S64:Y64)</f>
        <v>12</v>
      </c>
      <c r="AA64" s="24">
        <v>13</v>
      </c>
      <c r="AB64" s="27">
        <f t="shared" si="3"/>
        <v>12.5</v>
      </c>
      <c r="AC64" s="24"/>
      <c r="AD64" s="19">
        <f t="shared" si="4"/>
        <v>13.600000000000001</v>
      </c>
      <c r="AE64">
        <f t="shared" si="5"/>
        <v>1</v>
      </c>
      <c r="AF64" s="78"/>
    </row>
    <row r="65" spans="1:32" ht="17" customHeight="1" x14ac:dyDescent="0.2">
      <c r="A65" s="16">
        <v>62</v>
      </c>
      <c r="B65" s="11" t="s">
        <v>516</v>
      </c>
      <c r="C65" s="59" t="s">
        <v>689</v>
      </c>
      <c r="D65" s="59" t="s">
        <v>699</v>
      </c>
      <c r="E65" s="11" t="s">
        <v>517</v>
      </c>
      <c r="F65" s="11" t="s">
        <v>518</v>
      </c>
      <c r="G65" s="24">
        <v>1</v>
      </c>
      <c r="H65" s="24">
        <v>13.5</v>
      </c>
      <c r="I65" s="81">
        <v>3</v>
      </c>
      <c r="J65" s="27">
        <f t="shared" si="1"/>
        <v>13.8</v>
      </c>
      <c r="K65" s="24"/>
      <c r="L65" s="24">
        <v>0.5</v>
      </c>
      <c r="M65" s="24"/>
      <c r="N65" s="24"/>
      <c r="O65" s="24"/>
      <c r="P65" s="24"/>
      <c r="Q65" s="24">
        <v>13</v>
      </c>
      <c r="R65" s="27">
        <f t="shared" si="2"/>
        <v>9.9500000000000011</v>
      </c>
      <c r="S65" s="85">
        <v>2</v>
      </c>
      <c r="T65" s="85">
        <v>3</v>
      </c>
      <c r="U65" s="85">
        <v>3</v>
      </c>
      <c r="V65" s="85">
        <v>3</v>
      </c>
      <c r="W65" s="85">
        <v>1</v>
      </c>
      <c r="X65" s="85">
        <v>2</v>
      </c>
      <c r="Y65" s="85">
        <v>2</v>
      </c>
      <c r="Z65" s="24">
        <f>SUM(S65:Y65)</f>
        <v>16</v>
      </c>
      <c r="AA65" s="24">
        <v>15</v>
      </c>
      <c r="AB65" s="27">
        <f t="shared" si="3"/>
        <v>15.5</v>
      </c>
      <c r="AC65" s="24"/>
      <c r="AD65" s="19">
        <f t="shared" si="4"/>
        <v>13.083333333333334</v>
      </c>
      <c r="AE65">
        <f t="shared" si="5"/>
        <v>1</v>
      </c>
      <c r="AF65" s="78"/>
    </row>
    <row r="66" spans="1:32" ht="17" customHeight="1" x14ac:dyDescent="0.2">
      <c r="A66" s="16">
        <v>63</v>
      </c>
      <c r="B66" s="11" t="s">
        <v>552</v>
      </c>
      <c r="C66" s="59" t="s">
        <v>656</v>
      </c>
      <c r="D66" s="59"/>
      <c r="E66" s="11" t="s">
        <v>553</v>
      </c>
      <c r="F66" s="11" t="s">
        <v>554</v>
      </c>
      <c r="G66" s="24">
        <v>1.5</v>
      </c>
      <c r="H66" s="24">
        <v>6.5</v>
      </c>
      <c r="I66" s="81">
        <v>2</v>
      </c>
      <c r="J66" s="27">
        <f t="shared" si="1"/>
        <v>7.2</v>
      </c>
      <c r="K66" s="24">
        <v>0.5</v>
      </c>
      <c r="L66" s="24"/>
      <c r="M66" s="24">
        <v>1</v>
      </c>
      <c r="N66" s="24">
        <v>0.5</v>
      </c>
      <c r="O66" s="24">
        <v>1</v>
      </c>
      <c r="P66" s="24">
        <v>1</v>
      </c>
      <c r="Q66" s="24">
        <v>6</v>
      </c>
      <c r="R66" s="27">
        <f t="shared" si="2"/>
        <v>9.4</v>
      </c>
      <c r="S66" s="85"/>
      <c r="T66" s="85"/>
      <c r="U66" s="85"/>
      <c r="V66" s="85"/>
      <c r="W66" s="85"/>
      <c r="X66" s="85"/>
      <c r="Y66" s="85"/>
      <c r="Z66" s="24"/>
      <c r="AA66" s="24">
        <v>15</v>
      </c>
      <c r="AB66" s="27">
        <f t="shared" si="3"/>
        <v>7.5</v>
      </c>
      <c r="AC66" s="24"/>
      <c r="AD66" s="19">
        <f t="shared" si="4"/>
        <v>8.0333333333333332</v>
      </c>
      <c r="AE66">
        <f t="shared" si="5"/>
        <v>0</v>
      </c>
      <c r="AF66" s="78"/>
    </row>
    <row r="67" spans="1:32" ht="17" customHeight="1" x14ac:dyDescent="0.2">
      <c r="A67" s="16">
        <v>64</v>
      </c>
      <c r="B67" s="11" t="s">
        <v>519</v>
      </c>
      <c r="C67" s="59" t="s">
        <v>689</v>
      </c>
      <c r="D67" s="59"/>
      <c r="E67" s="11" t="s">
        <v>520</v>
      </c>
      <c r="F67" s="11" t="s">
        <v>521</v>
      </c>
      <c r="G67" s="24"/>
      <c r="H67" s="24">
        <v>13</v>
      </c>
      <c r="I67" s="81">
        <v>3</v>
      </c>
      <c r="J67" s="27">
        <f t="shared" si="1"/>
        <v>13.4</v>
      </c>
      <c r="K67" s="24">
        <v>1</v>
      </c>
      <c r="L67" s="24">
        <v>0.5</v>
      </c>
      <c r="M67" s="24"/>
      <c r="N67" s="24"/>
      <c r="O67" s="24">
        <v>0.5</v>
      </c>
      <c r="P67" s="24"/>
      <c r="Q67" s="24">
        <v>17</v>
      </c>
      <c r="R67" s="27">
        <f t="shared" si="2"/>
        <v>13.05</v>
      </c>
      <c r="S67" s="85">
        <v>2</v>
      </c>
      <c r="T67" s="85">
        <v>3</v>
      </c>
      <c r="U67" s="85">
        <v>3</v>
      </c>
      <c r="V67" s="85">
        <v>3</v>
      </c>
      <c r="W67" s="85">
        <v>1</v>
      </c>
      <c r="X67" s="85">
        <v>2</v>
      </c>
      <c r="Y67" s="85">
        <v>2</v>
      </c>
      <c r="Z67" s="24">
        <f>SUM(S67:Y67)</f>
        <v>16</v>
      </c>
      <c r="AA67" s="24">
        <v>15</v>
      </c>
      <c r="AB67" s="27">
        <f t="shared" si="3"/>
        <v>15.5</v>
      </c>
      <c r="AC67" s="24"/>
      <c r="AD67" s="19">
        <f t="shared" si="4"/>
        <v>13.983333333333334</v>
      </c>
      <c r="AE67">
        <f t="shared" si="5"/>
        <v>1</v>
      </c>
      <c r="AF67" s="78"/>
    </row>
    <row r="68" spans="1:32" ht="17" customHeight="1" x14ac:dyDescent="0.2">
      <c r="A68" s="16">
        <v>65</v>
      </c>
      <c r="B68" s="11" t="s">
        <v>555</v>
      </c>
      <c r="C68" s="59" t="s">
        <v>693</v>
      </c>
      <c r="D68" s="59" t="s">
        <v>700</v>
      </c>
      <c r="E68" s="11" t="s">
        <v>556</v>
      </c>
      <c r="F68" s="11" t="s">
        <v>557</v>
      </c>
      <c r="G68" s="24"/>
      <c r="H68" s="24">
        <v>14</v>
      </c>
      <c r="I68" s="81">
        <v>4</v>
      </c>
      <c r="J68" s="27">
        <f t="shared" si="1"/>
        <v>15.2</v>
      </c>
      <c r="K68" s="24">
        <v>1</v>
      </c>
      <c r="L68" s="24">
        <v>1</v>
      </c>
      <c r="M68" s="24">
        <v>1</v>
      </c>
      <c r="N68" s="24">
        <v>1.5</v>
      </c>
      <c r="O68" s="24">
        <v>1</v>
      </c>
      <c r="P68" s="24">
        <v>1</v>
      </c>
      <c r="Q68" s="24">
        <v>11</v>
      </c>
      <c r="R68" s="27">
        <f t="shared" si="2"/>
        <v>13.65</v>
      </c>
      <c r="S68" s="85">
        <v>2</v>
      </c>
      <c r="T68" s="85">
        <v>4</v>
      </c>
      <c r="U68" s="85">
        <v>4</v>
      </c>
      <c r="V68" s="85">
        <v>2</v>
      </c>
      <c r="W68" s="85">
        <v>1</v>
      </c>
      <c r="X68" s="85">
        <v>2</v>
      </c>
      <c r="Y68" s="85">
        <v>2</v>
      </c>
      <c r="Z68" s="24">
        <f>SUM(S68:Y68)</f>
        <v>17</v>
      </c>
      <c r="AA68" s="24">
        <v>15</v>
      </c>
      <c r="AB68" s="27">
        <f t="shared" si="3"/>
        <v>16</v>
      </c>
      <c r="AC68" s="24"/>
      <c r="AD68" s="19">
        <f t="shared" si="4"/>
        <v>14.949999999999998</v>
      </c>
      <c r="AE68">
        <f t="shared" si="5"/>
        <v>1</v>
      </c>
      <c r="AF68" s="78"/>
    </row>
    <row r="69" spans="1:32" ht="17" customHeight="1" x14ac:dyDescent="0.2">
      <c r="A69" s="16">
        <v>66</v>
      </c>
      <c r="B69" s="11" t="s">
        <v>558</v>
      </c>
      <c r="C69" s="59" t="s">
        <v>695</v>
      </c>
      <c r="D69" s="59"/>
      <c r="E69" s="11" t="s">
        <v>559</v>
      </c>
      <c r="F69" s="11" t="s">
        <v>560</v>
      </c>
      <c r="G69" s="24">
        <v>1</v>
      </c>
      <c r="H69" s="24">
        <v>12.5</v>
      </c>
      <c r="I69" s="81">
        <v>4</v>
      </c>
      <c r="J69" s="27">
        <f t="shared" ref="J69:J77" si="12">+I69+H69/20*16</f>
        <v>14</v>
      </c>
      <c r="K69" s="24">
        <v>1</v>
      </c>
      <c r="L69" s="24">
        <v>1</v>
      </c>
      <c r="M69" s="24">
        <v>1</v>
      </c>
      <c r="N69" s="24">
        <v>1</v>
      </c>
      <c r="O69" s="24">
        <v>1</v>
      </c>
      <c r="P69" s="24">
        <v>1</v>
      </c>
      <c r="Q69" s="24">
        <v>17</v>
      </c>
      <c r="R69" s="27">
        <f t="shared" ref="R69:R77" si="13">+Q69*0.65+SUM(K69:P69)+G69</f>
        <v>18.05</v>
      </c>
      <c r="S69" s="85">
        <v>2</v>
      </c>
      <c r="T69" s="85">
        <v>4</v>
      </c>
      <c r="U69" s="85">
        <v>2</v>
      </c>
      <c r="V69" s="85">
        <v>3</v>
      </c>
      <c r="W69" s="85">
        <v>1</v>
      </c>
      <c r="X69" s="85">
        <v>2</v>
      </c>
      <c r="Y69" s="85">
        <v>3</v>
      </c>
      <c r="Z69" s="24">
        <f>SUM(S69:Y69)</f>
        <v>17</v>
      </c>
      <c r="AA69" s="24">
        <v>14</v>
      </c>
      <c r="AB69" s="27">
        <f t="shared" ref="AB69:AB77" si="14">+AA69*0.5+Z69*0.5</f>
        <v>15.5</v>
      </c>
      <c r="AC69" s="24"/>
      <c r="AD69" s="19">
        <f t="shared" ref="AD69:AD77" si="15">+(AB69+R69+J69)/3</f>
        <v>15.85</v>
      </c>
      <c r="AE69">
        <f t="shared" ref="AE69:AE77" si="16">IF(AD69&gt;=10.5,1,0)</f>
        <v>1</v>
      </c>
      <c r="AF69" s="78"/>
    </row>
    <row r="70" spans="1:32" ht="17" customHeight="1" x14ac:dyDescent="0.2">
      <c r="A70" s="16">
        <v>67</v>
      </c>
      <c r="B70" s="11" t="s">
        <v>391</v>
      </c>
      <c r="C70" s="59" t="s">
        <v>699</v>
      </c>
      <c r="D70" s="59"/>
      <c r="E70" s="11" t="s">
        <v>392</v>
      </c>
      <c r="F70" s="11" t="s">
        <v>393</v>
      </c>
      <c r="G70" s="24"/>
      <c r="H70" s="24">
        <v>10</v>
      </c>
      <c r="I70" s="81">
        <v>4</v>
      </c>
      <c r="J70" s="27">
        <f t="shared" si="12"/>
        <v>12</v>
      </c>
      <c r="K70" s="24"/>
      <c r="L70" s="24"/>
      <c r="M70" s="24"/>
      <c r="N70" s="24"/>
      <c r="O70" s="24"/>
      <c r="P70" s="24"/>
      <c r="Q70" s="24"/>
      <c r="R70" s="27">
        <f t="shared" si="13"/>
        <v>0</v>
      </c>
      <c r="S70" s="85">
        <v>0</v>
      </c>
      <c r="T70" s="85">
        <v>0</v>
      </c>
      <c r="U70" s="85">
        <v>0</v>
      </c>
      <c r="V70" s="85">
        <v>0</v>
      </c>
      <c r="W70" s="85">
        <v>0</v>
      </c>
      <c r="X70" s="85">
        <v>0</v>
      </c>
      <c r="Y70" s="85">
        <v>0</v>
      </c>
      <c r="Z70" s="24">
        <f>SUM(S70:Y70)</f>
        <v>0</v>
      </c>
      <c r="AA70" s="24"/>
      <c r="AB70" s="27">
        <f t="shared" si="14"/>
        <v>0</v>
      </c>
      <c r="AC70" s="24"/>
      <c r="AD70" s="19">
        <f t="shared" si="15"/>
        <v>4</v>
      </c>
      <c r="AE70">
        <f t="shared" si="16"/>
        <v>0</v>
      </c>
      <c r="AF70" s="78"/>
    </row>
    <row r="71" spans="1:32" ht="17" customHeight="1" x14ac:dyDescent="0.2">
      <c r="A71" s="16">
        <v>68</v>
      </c>
      <c r="B71" s="11" t="s">
        <v>462</v>
      </c>
      <c r="C71" s="59" t="s">
        <v>686</v>
      </c>
      <c r="D71" s="59"/>
      <c r="E71" s="11" t="s">
        <v>463</v>
      </c>
      <c r="F71" s="11" t="s">
        <v>464</v>
      </c>
      <c r="G71" s="24">
        <v>1.5</v>
      </c>
      <c r="H71" s="24">
        <v>11.5</v>
      </c>
      <c r="I71" s="81">
        <v>4</v>
      </c>
      <c r="J71" s="27">
        <f t="shared" si="12"/>
        <v>13.2</v>
      </c>
      <c r="K71" s="24">
        <v>0.5</v>
      </c>
      <c r="L71" s="24">
        <v>1</v>
      </c>
      <c r="M71" s="24">
        <v>1.5</v>
      </c>
      <c r="N71" s="24">
        <v>1.5</v>
      </c>
      <c r="O71" s="24">
        <v>1.5</v>
      </c>
      <c r="P71" s="24">
        <v>1</v>
      </c>
      <c r="Q71" s="24">
        <v>19</v>
      </c>
      <c r="R71" s="27">
        <f t="shared" si="13"/>
        <v>20.85</v>
      </c>
      <c r="S71" s="85">
        <v>2</v>
      </c>
      <c r="T71" s="85">
        <v>2</v>
      </c>
      <c r="U71" s="85">
        <v>2</v>
      </c>
      <c r="V71" s="85">
        <v>1</v>
      </c>
      <c r="W71" s="85">
        <v>1</v>
      </c>
      <c r="X71" s="85">
        <v>1</v>
      </c>
      <c r="Y71" s="85">
        <v>1</v>
      </c>
      <c r="Z71" s="24">
        <f t="shared" ref="Z71" si="17">SUM(S71:Y71)</f>
        <v>10</v>
      </c>
      <c r="AA71" s="24">
        <v>19</v>
      </c>
      <c r="AB71" s="27">
        <f t="shared" si="14"/>
        <v>14.5</v>
      </c>
      <c r="AC71" s="24"/>
      <c r="AD71" s="19">
        <f t="shared" si="15"/>
        <v>16.183333333333334</v>
      </c>
      <c r="AE71">
        <f t="shared" si="16"/>
        <v>1</v>
      </c>
      <c r="AF71" s="78"/>
    </row>
    <row r="72" spans="1:32" ht="17" customHeight="1" x14ac:dyDescent="0.2">
      <c r="A72" s="16">
        <v>69</v>
      </c>
      <c r="B72" s="11" t="s">
        <v>486</v>
      </c>
      <c r="C72" s="59" t="s">
        <v>690</v>
      </c>
      <c r="D72" s="59"/>
      <c r="E72" s="11" t="s">
        <v>487</v>
      </c>
      <c r="F72" s="11" t="s">
        <v>488</v>
      </c>
      <c r="G72" s="24">
        <v>1</v>
      </c>
      <c r="H72" s="24">
        <v>11.5</v>
      </c>
      <c r="I72" s="81">
        <v>4</v>
      </c>
      <c r="J72" s="27">
        <f t="shared" si="12"/>
        <v>13.2</v>
      </c>
      <c r="K72" s="24"/>
      <c r="L72" s="24">
        <v>1</v>
      </c>
      <c r="M72" s="24"/>
      <c r="N72" s="24"/>
      <c r="O72" s="24">
        <v>1</v>
      </c>
      <c r="P72" s="24">
        <v>1</v>
      </c>
      <c r="Q72" s="24">
        <v>16</v>
      </c>
      <c r="R72" s="27">
        <f t="shared" si="13"/>
        <v>14.4</v>
      </c>
      <c r="S72" s="85">
        <v>2</v>
      </c>
      <c r="T72" s="85">
        <v>2</v>
      </c>
      <c r="U72" s="85">
        <v>2</v>
      </c>
      <c r="V72" s="85">
        <v>2</v>
      </c>
      <c r="W72" s="85">
        <v>1</v>
      </c>
      <c r="X72" s="85">
        <v>1</v>
      </c>
      <c r="Y72" s="85">
        <v>2</v>
      </c>
      <c r="Z72" s="24">
        <f>SUM(S72:Y72)</f>
        <v>12</v>
      </c>
      <c r="AA72" s="24">
        <v>17</v>
      </c>
      <c r="AB72" s="27">
        <f t="shared" si="14"/>
        <v>14.5</v>
      </c>
      <c r="AC72" s="24"/>
      <c r="AD72" s="19">
        <f t="shared" si="15"/>
        <v>14.033333333333331</v>
      </c>
      <c r="AE72">
        <f t="shared" si="16"/>
        <v>1</v>
      </c>
      <c r="AF72" s="78"/>
    </row>
    <row r="73" spans="1:32" ht="17" customHeight="1" x14ac:dyDescent="0.2">
      <c r="A73" s="16">
        <v>70</v>
      </c>
      <c r="B73" s="11" t="s">
        <v>394</v>
      </c>
      <c r="C73" s="59" t="s">
        <v>656</v>
      </c>
      <c r="D73" s="59"/>
      <c r="E73" s="11" t="s">
        <v>395</v>
      </c>
      <c r="F73" s="11" t="s">
        <v>396</v>
      </c>
      <c r="G73" s="24"/>
      <c r="H73" s="24">
        <v>8</v>
      </c>
      <c r="I73" s="81">
        <v>3</v>
      </c>
      <c r="J73" s="27">
        <f t="shared" si="12"/>
        <v>9.4</v>
      </c>
      <c r="K73" s="24">
        <v>0.5</v>
      </c>
      <c r="L73" s="24"/>
      <c r="M73" s="24">
        <v>0.5</v>
      </c>
      <c r="N73" s="24">
        <v>1</v>
      </c>
      <c r="O73" s="24">
        <v>1</v>
      </c>
      <c r="P73" s="24">
        <v>0.5</v>
      </c>
      <c r="Q73" s="24">
        <v>11</v>
      </c>
      <c r="R73" s="27">
        <f t="shared" si="13"/>
        <v>10.65</v>
      </c>
      <c r="S73" s="85"/>
      <c r="T73" s="85"/>
      <c r="U73" s="85"/>
      <c r="V73" s="85"/>
      <c r="W73" s="85"/>
      <c r="X73" s="85"/>
      <c r="Y73" s="85"/>
      <c r="Z73" s="24"/>
      <c r="AA73" s="24"/>
      <c r="AB73" s="27">
        <f t="shared" si="14"/>
        <v>0</v>
      </c>
      <c r="AC73" s="24"/>
      <c r="AD73" s="19">
        <f t="shared" si="15"/>
        <v>6.6833333333333336</v>
      </c>
      <c r="AE73">
        <f t="shared" si="16"/>
        <v>0</v>
      </c>
      <c r="AF73" s="78"/>
    </row>
    <row r="74" spans="1:32" ht="17" customHeight="1" x14ac:dyDescent="0.2">
      <c r="A74" s="16">
        <v>71</v>
      </c>
      <c r="B74" s="11" t="s">
        <v>349</v>
      </c>
      <c r="C74" s="59" t="s">
        <v>699</v>
      </c>
      <c r="D74" s="59"/>
      <c r="E74" s="11" t="s">
        <v>350</v>
      </c>
      <c r="F74" s="11" t="s">
        <v>351</v>
      </c>
      <c r="G74" s="24">
        <v>1</v>
      </c>
      <c r="H74" s="24">
        <v>10</v>
      </c>
      <c r="I74" s="81">
        <v>4</v>
      </c>
      <c r="J74" s="27">
        <f t="shared" si="12"/>
        <v>12</v>
      </c>
      <c r="K74" s="24"/>
      <c r="L74" s="24">
        <v>1</v>
      </c>
      <c r="M74" s="24">
        <v>1</v>
      </c>
      <c r="N74" s="24">
        <v>0.5</v>
      </c>
      <c r="O74" s="24">
        <v>1</v>
      </c>
      <c r="P74" s="24">
        <v>1</v>
      </c>
      <c r="Q74" s="24">
        <v>10</v>
      </c>
      <c r="R74" s="27">
        <f t="shared" si="13"/>
        <v>12</v>
      </c>
      <c r="S74" s="85">
        <v>2</v>
      </c>
      <c r="T74" s="85">
        <v>3</v>
      </c>
      <c r="U74" s="85">
        <v>2</v>
      </c>
      <c r="V74" s="85">
        <v>2</v>
      </c>
      <c r="W74" s="85">
        <v>1</v>
      </c>
      <c r="X74" s="85">
        <v>1</v>
      </c>
      <c r="Y74" s="85">
        <v>1</v>
      </c>
      <c r="Z74" s="24">
        <f>SUM(S74:Y74)</f>
        <v>12</v>
      </c>
      <c r="AA74" s="24">
        <v>10</v>
      </c>
      <c r="AB74" s="27">
        <f t="shared" si="14"/>
        <v>11</v>
      </c>
      <c r="AC74" s="24" t="s">
        <v>766</v>
      </c>
      <c r="AD74" s="19">
        <f t="shared" si="15"/>
        <v>11.666666666666666</v>
      </c>
      <c r="AE74">
        <f t="shared" si="16"/>
        <v>1</v>
      </c>
      <c r="AF74" s="78"/>
    </row>
    <row r="75" spans="1:32" ht="17" customHeight="1" x14ac:dyDescent="0.2">
      <c r="A75" s="16">
        <v>72</v>
      </c>
      <c r="B75" s="11" t="s">
        <v>489</v>
      </c>
      <c r="C75" s="59" t="s">
        <v>694</v>
      </c>
      <c r="D75" s="59"/>
      <c r="E75" s="11" t="s">
        <v>490</v>
      </c>
      <c r="F75" s="11" t="s">
        <v>491</v>
      </c>
      <c r="G75" s="24">
        <v>1</v>
      </c>
      <c r="H75" s="24">
        <v>8.5</v>
      </c>
      <c r="I75" s="81">
        <v>3</v>
      </c>
      <c r="J75" s="27">
        <f t="shared" si="12"/>
        <v>9.8000000000000007</v>
      </c>
      <c r="K75" s="24">
        <v>0.5</v>
      </c>
      <c r="L75" s="24"/>
      <c r="M75" s="24"/>
      <c r="N75" s="24"/>
      <c r="O75" s="24">
        <v>1</v>
      </c>
      <c r="P75" s="24"/>
      <c r="Q75" s="24">
        <v>14</v>
      </c>
      <c r="R75" s="27">
        <f t="shared" si="13"/>
        <v>11.6</v>
      </c>
      <c r="S75" s="85">
        <v>1</v>
      </c>
      <c r="T75" s="85">
        <v>3</v>
      </c>
      <c r="U75" s="85">
        <v>2</v>
      </c>
      <c r="V75" s="85">
        <v>2</v>
      </c>
      <c r="W75" s="85">
        <v>1</v>
      </c>
      <c r="X75" s="85">
        <v>2</v>
      </c>
      <c r="Y75" s="85">
        <v>2</v>
      </c>
      <c r="Z75" s="24">
        <f t="shared" ref="Z75" si="18">SUM(S75:Y75)</f>
        <v>13</v>
      </c>
      <c r="AA75" s="24">
        <v>14</v>
      </c>
      <c r="AB75" s="27">
        <f t="shared" si="14"/>
        <v>13.5</v>
      </c>
      <c r="AC75" s="24"/>
      <c r="AD75" s="19">
        <f t="shared" si="15"/>
        <v>11.633333333333335</v>
      </c>
      <c r="AE75">
        <f t="shared" si="16"/>
        <v>1</v>
      </c>
      <c r="AF75" s="78"/>
    </row>
    <row r="76" spans="1:32" ht="17" customHeight="1" x14ac:dyDescent="0.2">
      <c r="A76" s="16">
        <v>73</v>
      </c>
      <c r="B76" s="11" t="s">
        <v>492</v>
      </c>
      <c r="C76" s="59" t="s">
        <v>659</v>
      </c>
      <c r="D76" s="59"/>
      <c r="E76" s="11" t="s">
        <v>493</v>
      </c>
      <c r="F76" s="11" t="s">
        <v>494</v>
      </c>
      <c r="G76" s="24"/>
      <c r="H76" s="24">
        <v>14</v>
      </c>
      <c r="I76" s="81">
        <v>4</v>
      </c>
      <c r="J76" s="27">
        <f t="shared" si="12"/>
        <v>15.2</v>
      </c>
      <c r="K76" s="24">
        <v>0.5</v>
      </c>
      <c r="L76" s="24"/>
      <c r="M76" s="24">
        <v>0.5</v>
      </c>
      <c r="N76" s="24">
        <v>1</v>
      </c>
      <c r="O76" s="24"/>
      <c r="P76" s="24">
        <v>0.5</v>
      </c>
      <c r="Q76" s="24">
        <v>10</v>
      </c>
      <c r="R76" s="27">
        <f t="shared" si="13"/>
        <v>9</v>
      </c>
      <c r="S76" s="85">
        <v>2</v>
      </c>
      <c r="T76" s="85">
        <v>3</v>
      </c>
      <c r="U76" s="85">
        <v>2</v>
      </c>
      <c r="V76" s="85">
        <v>2</v>
      </c>
      <c r="W76" s="85">
        <v>1</v>
      </c>
      <c r="X76" s="85">
        <v>1</v>
      </c>
      <c r="Y76" s="85">
        <v>2</v>
      </c>
      <c r="Z76" s="24">
        <f>SUM(S76:Y76)</f>
        <v>13</v>
      </c>
      <c r="AA76" s="24">
        <v>9</v>
      </c>
      <c r="AB76" s="27">
        <f t="shared" si="14"/>
        <v>11</v>
      </c>
      <c r="AC76" s="24"/>
      <c r="AD76" s="19">
        <f t="shared" si="15"/>
        <v>11.733333333333334</v>
      </c>
      <c r="AE76">
        <f t="shared" si="16"/>
        <v>1</v>
      </c>
      <c r="AF76" s="78"/>
    </row>
    <row r="77" spans="1:32" ht="17" customHeight="1" x14ac:dyDescent="0.2">
      <c r="A77" s="16">
        <v>74</v>
      </c>
      <c r="B77" s="11" t="s">
        <v>522</v>
      </c>
      <c r="C77" s="59" t="s">
        <v>695</v>
      </c>
      <c r="D77" s="59"/>
      <c r="E77" s="11" t="s">
        <v>523</v>
      </c>
      <c r="F77" s="11" t="s">
        <v>524</v>
      </c>
      <c r="G77" s="24">
        <v>1</v>
      </c>
      <c r="H77" s="24">
        <v>6.5</v>
      </c>
      <c r="I77" s="81">
        <v>4</v>
      </c>
      <c r="J77" s="27">
        <f t="shared" si="12"/>
        <v>9.1999999999999993</v>
      </c>
      <c r="K77" s="24">
        <v>1</v>
      </c>
      <c r="L77" s="24">
        <v>0.5</v>
      </c>
      <c r="M77" s="24">
        <v>1</v>
      </c>
      <c r="N77" s="24">
        <v>0.5</v>
      </c>
      <c r="O77" s="24">
        <v>1</v>
      </c>
      <c r="P77" s="24">
        <v>1</v>
      </c>
      <c r="Q77" s="24">
        <v>12</v>
      </c>
      <c r="R77" s="27">
        <f t="shared" si="13"/>
        <v>13.8</v>
      </c>
      <c r="S77" s="85">
        <v>2</v>
      </c>
      <c r="T77" s="85">
        <v>4</v>
      </c>
      <c r="U77" s="85">
        <v>2</v>
      </c>
      <c r="V77" s="85">
        <v>3</v>
      </c>
      <c r="W77" s="85">
        <v>1</v>
      </c>
      <c r="X77" s="85">
        <v>2</v>
      </c>
      <c r="Y77" s="85">
        <v>3</v>
      </c>
      <c r="Z77" s="24">
        <f>SUM(S77:Y77)</f>
        <v>17</v>
      </c>
      <c r="AA77" s="24">
        <v>13</v>
      </c>
      <c r="AB77" s="27">
        <f t="shared" si="14"/>
        <v>15</v>
      </c>
      <c r="AC77" s="24"/>
      <c r="AD77" s="19">
        <f t="shared" si="15"/>
        <v>12.666666666666666</v>
      </c>
      <c r="AE77">
        <f t="shared" si="16"/>
        <v>1</v>
      </c>
      <c r="AF77" s="78"/>
    </row>
    <row r="78" spans="1:32" x14ac:dyDescent="0.2">
      <c r="E78" s="65"/>
      <c r="G78" s="19" t="s">
        <v>701</v>
      </c>
      <c r="H78" s="19">
        <f>MAX(H4:H77)</f>
        <v>19</v>
      </c>
      <c r="P78" s="19" t="s">
        <v>701</v>
      </c>
      <c r="Q78" s="19">
        <f>MAX(Q4:Q77)</f>
        <v>19</v>
      </c>
      <c r="Z78" s="19" t="s">
        <v>701</v>
      </c>
      <c r="AA78" s="19">
        <f>MAX(AA4:AA77)</f>
        <v>19</v>
      </c>
      <c r="AD78" s="19">
        <f>MAX(AD4:AD77)</f>
        <v>17.900000000000002</v>
      </c>
    </row>
    <row r="79" spans="1:32" x14ac:dyDescent="0.2">
      <c r="G79" t="s">
        <v>702</v>
      </c>
      <c r="H79" s="19">
        <f>AVERAGE(H4:H77)</f>
        <v>12.212328767123287</v>
      </c>
      <c r="P79" t="s">
        <v>702</v>
      </c>
      <c r="Q79" s="19">
        <f>AVERAGE(Q4:Q77)</f>
        <v>12.816901408450704</v>
      </c>
      <c r="Z79" t="s">
        <v>702</v>
      </c>
      <c r="AA79" s="19">
        <f>AVERAGE(AA4:AA77)</f>
        <v>12.637681159420289</v>
      </c>
      <c r="AD79" s="19">
        <f>AVERAGE(AD4:AD77)</f>
        <v>12.80720720720721</v>
      </c>
    </row>
    <row r="80" spans="1:32" x14ac:dyDescent="0.2">
      <c r="E80" s="63" t="s">
        <v>663</v>
      </c>
      <c r="G80" t="s">
        <v>703</v>
      </c>
      <c r="H80" s="19">
        <f>MIN(H4:H77)</f>
        <v>2</v>
      </c>
      <c r="P80" t="s">
        <v>703</v>
      </c>
      <c r="Q80" s="19">
        <f>MIN(Q4:Q77)</f>
        <v>6</v>
      </c>
      <c r="Z80" t="s">
        <v>703</v>
      </c>
      <c r="AA80" s="19">
        <f>MIN(AA4:AA77)</f>
        <v>7</v>
      </c>
      <c r="AD80" s="19">
        <f>MIN(AD4:AD77)</f>
        <v>4</v>
      </c>
    </row>
    <row r="81" spans="5:5" ht="18" x14ac:dyDescent="0.2">
      <c r="E81" s="62" t="s">
        <v>664</v>
      </c>
    </row>
    <row r="82" spans="5:5" ht="18" x14ac:dyDescent="0.2">
      <c r="E82" s="62" t="s">
        <v>665</v>
      </c>
    </row>
    <row r="83" spans="5:5" ht="18" x14ac:dyDescent="0.2">
      <c r="E83" s="62" t="s">
        <v>667</v>
      </c>
    </row>
    <row r="84" spans="5:5" ht="18" x14ac:dyDescent="0.2">
      <c r="E84" s="62" t="s">
        <v>666</v>
      </c>
    </row>
    <row r="85" spans="5:5" ht="18" x14ac:dyDescent="0.2">
      <c r="E85" s="62" t="s">
        <v>668</v>
      </c>
    </row>
    <row r="86" spans="5:5" ht="18" x14ac:dyDescent="0.2">
      <c r="E86" s="62" t="s">
        <v>669</v>
      </c>
    </row>
    <row r="87" spans="5:5" ht="18" x14ac:dyDescent="0.2">
      <c r="E87" s="62" t="s">
        <v>670</v>
      </c>
    </row>
    <row r="88" spans="5:5" ht="18" x14ac:dyDescent="0.2">
      <c r="E88" s="62" t="s">
        <v>671</v>
      </c>
    </row>
    <row r="89" spans="5:5" ht="18" x14ac:dyDescent="0.2">
      <c r="E89" s="62" t="s">
        <v>672</v>
      </c>
    </row>
    <row r="90" spans="5:5" ht="18" x14ac:dyDescent="0.2">
      <c r="E90" s="62" t="s">
        <v>673</v>
      </c>
    </row>
    <row r="92" spans="5:5" x14ac:dyDescent="0.2">
      <c r="E92" t="s">
        <v>662</v>
      </c>
    </row>
    <row r="93" spans="5:5" ht="18" x14ac:dyDescent="0.2">
      <c r="E93" s="62" t="s">
        <v>674</v>
      </c>
    </row>
    <row r="94" spans="5:5" ht="18" x14ac:dyDescent="0.2">
      <c r="E94" s="62" t="s">
        <v>675</v>
      </c>
    </row>
    <row r="95" spans="5:5" ht="18" x14ac:dyDescent="0.2">
      <c r="E95" s="64" t="s">
        <v>676</v>
      </c>
    </row>
    <row r="96" spans="5:5" ht="18" x14ac:dyDescent="0.2">
      <c r="E96" s="62" t="s">
        <v>677</v>
      </c>
    </row>
    <row r="97" spans="2:5" ht="18" x14ac:dyDescent="0.2">
      <c r="E97" s="62" t="s">
        <v>678</v>
      </c>
    </row>
    <row r="98" spans="2:5" ht="18" x14ac:dyDescent="0.2">
      <c r="E98" s="62" t="s">
        <v>679</v>
      </c>
    </row>
    <row r="99" spans="2:5" ht="18" x14ac:dyDescent="0.2">
      <c r="E99" s="62" t="s">
        <v>680</v>
      </c>
    </row>
    <row r="100" spans="2:5" ht="18" x14ac:dyDescent="0.2">
      <c r="E100" s="62" t="s">
        <v>681</v>
      </c>
    </row>
    <row r="101" spans="2:5" ht="18" x14ac:dyDescent="0.2">
      <c r="E101" s="62" t="s">
        <v>682</v>
      </c>
    </row>
    <row r="102" spans="2:5" ht="18" x14ac:dyDescent="0.2">
      <c r="E102" s="62" t="s">
        <v>683</v>
      </c>
    </row>
    <row r="104" spans="2:5" x14ac:dyDescent="0.2">
      <c r="B104">
        <f>74/18</f>
        <v>4.1111111111111107</v>
      </c>
    </row>
  </sheetData>
  <sortState xmlns:xlrd2="http://schemas.microsoft.com/office/spreadsheetml/2017/richdata2" ref="B4:J77">
    <sortCondition ref="E4:E77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IISI 1</vt:lpstr>
      <vt:lpstr>IISI 2</vt:lpstr>
      <vt:lpstr>IISI 3</vt:lpstr>
      <vt:lpstr>TIM 1</vt:lpstr>
      <vt:lpstr>TIM 2</vt:lpstr>
      <vt:lpstr>TIM 3</vt:lpstr>
      <vt:lpstr>TIM teo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2022-05-03T16:52:22Z</cp:lastPrinted>
  <dcterms:created xsi:type="dcterms:W3CDTF">2022-03-15T17:09:14Z</dcterms:created>
  <dcterms:modified xsi:type="dcterms:W3CDTF">2022-07-18T19:55:00Z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19.2.5.0</vt:lpwstr>
  </property>
</Properties>
</file>