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1160" windowWidth="25440" windowHeight="14600" tabRatio="264" activeTab="2"/>
  </bookViews>
  <sheets>
    <sheet name="SD" sheetId="1" r:id="rId1"/>
    <sheet name="IA lab" sheetId="2" r:id="rId2"/>
    <sheet name="IA " sheetId="3" r:id="rId3"/>
    <sheet name="ProyTesis" sheetId="4" r:id="rId4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F4" i="3"/>
  <c r="H10"/>
  <c r="H16"/>
  <c r="AC33"/>
  <c r="AE33"/>
  <c r="AF33"/>
  <c r="AC28"/>
  <c r="AE28"/>
  <c r="AF28"/>
  <c r="AC27"/>
  <c r="AE27"/>
  <c r="AF27"/>
  <c r="AC26"/>
  <c r="AE26"/>
  <c r="AF26"/>
  <c r="AE25"/>
  <c r="AE24"/>
  <c r="AE57"/>
  <c r="AF57"/>
  <c r="AE56"/>
  <c r="AE20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2"/>
  <c r="AE31"/>
  <c r="AE30"/>
  <c r="AE29"/>
  <c r="AE23"/>
  <c r="AE22"/>
  <c r="AE21"/>
  <c r="AE19"/>
  <c r="AE18"/>
  <c r="AE17"/>
  <c r="AE16"/>
  <c r="AE15"/>
  <c r="AE14"/>
  <c r="AE13"/>
  <c r="AE12"/>
  <c r="AE11"/>
  <c r="AE10"/>
  <c r="AE9"/>
  <c r="AE8"/>
  <c r="AE7"/>
  <c r="AE6"/>
  <c r="AE5"/>
  <c r="AE4"/>
  <c r="AC16"/>
  <c r="AF16"/>
  <c r="AC10"/>
  <c r="AF10"/>
  <c r="AC25"/>
  <c r="AF25"/>
  <c r="AC56"/>
  <c r="AF56"/>
  <c r="AC55"/>
  <c r="AF55"/>
  <c r="AC54"/>
  <c r="AF54"/>
  <c r="AC53"/>
  <c r="AF53"/>
  <c r="AC52"/>
  <c r="AF52"/>
  <c r="AC51"/>
  <c r="AF51"/>
  <c r="AC50"/>
  <c r="AF50"/>
  <c r="AC49"/>
  <c r="AF49"/>
  <c r="AC48"/>
  <c r="AF48"/>
  <c r="AC47"/>
  <c r="AF47"/>
  <c r="AC46"/>
  <c r="AF46"/>
  <c r="AC45"/>
  <c r="AF45"/>
  <c r="AC44"/>
  <c r="AF44"/>
  <c r="AC43"/>
  <c r="AF43"/>
  <c r="AC42"/>
  <c r="AF42"/>
  <c r="AC41"/>
  <c r="AF41"/>
  <c r="AC40"/>
  <c r="AF40"/>
  <c r="AC39"/>
  <c r="AF39"/>
  <c r="AC38"/>
  <c r="AF38"/>
  <c r="AC37"/>
  <c r="AF37"/>
  <c r="AC36"/>
  <c r="AF36"/>
  <c r="AC35"/>
  <c r="AF35"/>
  <c r="AC34"/>
  <c r="AF34"/>
  <c r="AC32"/>
  <c r="AF32"/>
  <c r="AC31"/>
  <c r="AF31"/>
  <c r="AC30"/>
  <c r="AF30"/>
  <c r="AC29"/>
  <c r="AF29"/>
  <c r="AC24"/>
  <c r="AF24"/>
  <c r="AC23"/>
  <c r="AF23"/>
  <c r="AC22"/>
  <c r="AF22"/>
  <c r="AC21"/>
  <c r="AF21"/>
  <c r="AC20"/>
  <c r="AF20"/>
  <c r="AC19"/>
  <c r="AF19"/>
  <c r="AC18"/>
  <c r="AF18"/>
  <c r="AC17"/>
  <c r="AF17"/>
  <c r="AC15"/>
  <c r="AF15"/>
  <c r="AC14"/>
  <c r="AF14"/>
  <c r="AC13"/>
  <c r="AF13"/>
  <c r="AC12"/>
  <c r="AF12"/>
  <c r="AC11"/>
  <c r="AF11"/>
  <c r="AC9"/>
  <c r="AF9"/>
  <c r="AC7"/>
  <c r="AF7"/>
  <c r="AC6"/>
  <c r="AF6"/>
  <c r="AC5"/>
  <c r="AF5"/>
  <c r="AC8"/>
  <c r="AF8"/>
  <c r="AC4"/>
  <c r="AE8" i="2"/>
  <c r="AE56"/>
  <c r="AE54"/>
  <c r="AE53"/>
  <c r="AE50"/>
  <c r="AE48"/>
  <c r="AE47"/>
  <c r="AE41"/>
  <c r="AE40"/>
  <c r="AE37"/>
  <c r="AE32"/>
  <c r="AE30"/>
  <c r="AE29"/>
  <c r="AE22"/>
  <c r="AE20"/>
  <c r="AE19"/>
  <c r="AE16"/>
  <c r="AE14"/>
  <c r="AE11"/>
  <c r="AE9"/>
  <c r="AE7"/>
  <c r="AE57"/>
  <c r="AE52"/>
  <c r="AE45"/>
  <c r="AE42"/>
  <c r="AE39"/>
  <c r="AE18"/>
  <c r="AE17"/>
  <c r="AE6"/>
  <c r="AE34"/>
  <c r="AE21"/>
  <c r="AE51"/>
  <c r="AE55"/>
  <c r="AE49"/>
  <c r="AE46"/>
  <c r="AE44"/>
  <c r="AE43"/>
  <c r="AE38"/>
  <c r="AE36"/>
  <c r="AE35"/>
  <c r="AE31"/>
  <c r="AE25"/>
  <c r="AE24"/>
  <c r="AE23"/>
  <c r="AE15"/>
  <c r="AE13"/>
  <c r="AE10"/>
  <c r="AE5"/>
  <c r="AE4"/>
  <c r="AE12"/>
  <c r="C8" i="4"/>
  <c r="C5"/>
  <c r="AI51" i="1"/>
  <c r="AJ51"/>
  <c r="AI50"/>
  <c r="AJ50"/>
  <c r="AI49"/>
  <c r="AJ49"/>
  <c r="AI48"/>
  <c r="AJ48"/>
  <c r="AI47"/>
  <c r="AJ47"/>
  <c r="AI46"/>
  <c r="AJ46"/>
  <c r="AI45"/>
  <c r="AJ45"/>
  <c r="AI44"/>
  <c r="AJ44"/>
  <c r="AI43"/>
  <c r="AJ43"/>
  <c r="AI42"/>
  <c r="AJ42"/>
  <c r="AI41"/>
  <c r="AJ41"/>
  <c r="AI40"/>
  <c r="AJ40"/>
  <c r="AI39"/>
  <c r="AJ39"/>
  <c r="AI38"/>
  <c r="AJ38"/>
  <c r="AI37"/>
  <c r="AJ37"/>
  <c r="AI36"/>
  <c r="AJ36"/>
  <c r="AI35"/>
  <c r="AJ35"/>
  <c r="AI34"/>
  <c r="AJ34"/>
  <c r="AI33"/>
  <c r="AJ33"/>
  <c r="AI32"/>
  <c r="AJ32"/>
  <c r="AI31"/>
  <c r="AJ31"/>
  <c r="AI29"/>
  <c r="AJ29"/>
  <c r="AI28"/>
  <c r="AJ28"/>
  <c r="AI27"/>
  <c r="AJ27"/>
  <c r="AI26"/>
  <c r="AJ26"/>
  <c r="AI25"/>
  <c r="AJ25"/>
  <c r="AI24"/>
  <c r="AJ24"/>
  <c r="AI23"/>
  <c r="AJ23"/>
  <c r="AI22"/>
  <c r="AJ22"/>
  <c r="AI21"/>
  <c r="AJ21"/>
  <c r="AI20"/>
  <c r="AJ20"/>
  <c r="AI19"/>
  <c r="AJ19"/>
  <c r="AI18"/>
  <c r="AJ18"/>
  <c r="AI17"/>
  <c r="AJ17"/>
  <c r="AI16"/>
  <c r="AJ16"/>
  <c r="AI15"/>
  <c r="AJ15"/>
  <c r="AI14"/>
  <c r="AJ14"/>
  <c r="AI13"/>
  <c r="AJ13"/>
  <c r="AI12"/>
  <c r="AJ12"/>
  <c r="AI11"/>
  <c r="AJ11"/>
  <c r="AI10"/>
  <c r="AJ10"/>
  <c r="AI9"/>
  <c r="AJ9"/>
  <c r="AI8"/>
  <c r="AJ8"/>
  <c r="AI6"/>
  <c r="AJ6"/>
  <c r="AI5"/>
  <c r="AJ5"/>
  <c r="AI4"/>
  <c r="AJ4"/>
  <c r="AI7"/>
  <c r="AJ7"/>
  <c r="AI52"/>
  <c r="C64"/>
</calcChain>
</file>

<file path=xl/sharedStrings.xml><?xml version="1.0" encoding="utf-8"?>
<sst xmlns="http://schemas.openxmlformats.org/spreadsheetml/2006/main" count="897" uniqueCount="336">
  <si>
    <t>Quispe Alarcon, Johnny Christian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</si>
  <si>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</si>
  <si>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</si>
  <si>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</si>
  <si>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</si>
  <si>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</si>
  <si>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Condori Larico, Roger</t>
  </si>
  <si>
    <t>P</t>
    <phoneticPr fontId="2" type="noConversion"/>
  </si>
  <si>
    <t>P</t>
    <phoneticPr fontId="2" type="noConversion"/>
  </si>
  <si>
    <t>P</t>
    <phoneticPr fontId="2" type="noConversion"/>
  </si>
  <si>
    <t>Aparicio Quilla, Dante Guillermo</t>
    <phoneticPr fontId="2" type="noConversion"/>
  </si>
  <si>
    <t>Ramirez Mamani, Carol</t>
    <phoneticPr fontId="2" type="noConversion"/>
  </si>
  <si>
    <t>Banda Yanqui, Max</t>
    <phoneticPr fontId="2" type="noConversion"/>
  </si>
  <si>
    <t>Cañazaca Mamani, Alan</t>
    <phoneticPr fontId="2" type="noConversion"/>
  </si>
  <si>
    <t>Dono sangre +5</t>
    <phoneticPr fontId="2" type="noConversion"/>
  </si>
  <si>
    <t>Ramirez Collado, Hector Abel</t>
    <phoneticPr fontId="2" type="noConversion"/>
  </si>
  <si>
    <t>Payalich Quispe, Claudia</t>
  </si>
  <si>
    <t>Payalich Quispe, Claudia</t>
    <phoneticPr fontId="2" type="noConversion"/>
  </si>
  <si>
    <t>Choque Yana, William</t>
    <phoneticPr fontId="2" type="noConversion"/>
  </si>
  <si>
    <t>Arenas Rodriguez, Ana Cecilia</t>
  </si>
  <si>
    <t>Arenas Rodriguez, Ana Cecilia</t>
    <phoneticPr fontId="2" type="noConversion"/>
  </si>
  <si>
    <t>Torres Naira, Carlos Alberto</t>
  </si>
  <si>
    <t>RazIncertez</t>
    <phoneticPr fontId="2" type="noConversion"/>
  </si>
  <si>
    <t>MachineLearn</t>
    <phoneticPr fontId="2" type="noConversion"/>
  </si>
  <si>
    <t>Trab03</t>
    <phoneticPr fontId="2" type="noConversion"/>
  </si>
  <si>
    <t>Redes Neuronales</t>
    <phoneticPr fontId="2" type="noConversion"/>
  </si>
  <si>
    <t>Asist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</si>
  <si>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</si>
  <si>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</si>
  <si>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</si>
  <si>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PUCHO CHUQUICAÑA, JOSE</t>
    <phoneticPr fontId="2" type="noConversion"/>
  </si>
  <si>
    <t>SUSTENTACION PROYECTO</t>
    <phoneticPr fontId="2" type="noConversion"/>
  </si>
  <si>
    <t>ESCOBEDO TICONA, GUSTAVO</t>
    <phoneticPr fontId="2" type="noConversion"/>
  </si>
  <si>
    <t>BORJA MURILLO, JOSE ANTONIO</t>
    <phoneticPr fontId="2" type="noConversion"/>
  </si>
  <si>
    <t>ZEGARRA FIGUEROA, RONALD</t>
    <phoneticPr fontId="2" type="noConversion"/>
  </si>
  <si>
    <t>NIFLA CORNEJO, RODRIGO</t>
    <phoneticPr fontId="2" type="noConversion"/>
  </si>
  <si>
    <t>RAMOS DIAZ, ALEXANDRA KATIUSKA</t>
    <phoneticPr fontId="2" type="noConversion"/>
  </si>
  <si>
    <t>ROJAS MAMANI, FREDY PAVEL</t>
    <phoneticPr fontId="2" type="noConversion"/>
  </si>
  <si>
    <t>no</t>
    <phoneticPr fontId="2" type="noConversion"/>
  </si>
  <si>
    <t>Ramirez Collado, Hector Abel</t>
  </si>
  <si>
    <t>P</t>
  </si>
  <si>
    <t>Cornejo Mayta, Edwin</t>
  </si>
  <si>
    <t>Torres Aguilar, Alison</t>
  </si>
  <si>
    <t>Nifla Cornejo, Rodrigo</t>
  </si>
  <si>
    <t>Ancocallo Infa, Hilmar</t>
  </si>
  <si>
    <t>Vizcarra Huyhua, Flor</t>
  </si>
  <si>
    <t>Vizcarra Huyhua, Flor</t>
    <phoneticPr fontId="2" type="noConversion"/>
  </si>
  <si>
    <t>Zárate Valderrama, Ashley Joshua</t>
  </si>
  <si>
    <t>Zárate Valderrama, Ashley Joshua</t>
    <phoneticPr fontId="2" type="noConversion"/>
  </si>
  <si>
    <t>Brousset Lopez, Wendy</t>
  </si>
  <si>
    <t>Brousset Lopez, Wendy</t>
    <phoneticPr fontId="2" type="noConversion"/>
  </si>
  <si>
    <t>Bejar Chacon, Walter</t>
  </si>
  <si>
    <t>Bejar Chacon, Walter</t>
    <phoneticPr fontId="2" type="noConversion"/>
  </si>
  <si>
    <t>P</t>
    <phoneticPr fontId="2" type="noConversion"/>
  </si>
  <si>
    <t>P</t>
    <phoneticPr fontId="2" type="noConversion"/>
  </si>
  <si>
    <t>hilos</t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</si>
  <si>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</si>
  <si>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</si>
  <si>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</si>
  <si>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</si>
  <si>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</si>
  <si>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</si>
  <si>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</si>
  <si>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</si>
  <si>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</si>
  <si>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</si>
  <si>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Presentacion: del trabajo ppoint y personal (vestido)</t>
    <phoneticPr fontId="2" type="noConversion"/>
  </si>
  <si>
    <t>Contenido del trabajo</t>
    <phoneticPr fontId="2" type="noConversion"/>
  </si>
  <si>
    <t>Aplicaciones: de internet y las propias</t>
    <phoneticPr fontId="2" type="noConversion"/>
  </si>
  <si>
    <t>P8</t>
    <phoneticPr fontId="2" type="noConversion"/>
  </si>
  <si>
    <t>P8Lab</t>
    <phoneticPr fontId="2" type="noConversion"/>
  </si>
  <si>
    <t>P9</t>
    <phoneticPr fontId="2" type="noConversion"/>
  </si>
  <si>
    <t>P9Lab</t>
    <phoneticPr fontId="2" type="noConversion"/>
  </si>
  <si>
    <t>PROM</t>
    <phoneticPr fontId="2" type="noConversion"/>
  </si>
  <si>
    <t>Labs</t>
    <phoneticPr fontId="2" type="noConversion"/>
  </si>
  <si>
    <t>EXAM3</t>
    <phoneticPr fontId="2" type="noConversion"/>
  </si>
  <si>
    <t>PROM</t>
    <phoneticPr fontId="2" type="noConversion"/>
  </si>
  <si>
    <t>APLAZ</t>
    <phoneticPr fontId="2" type="noConversion"/>
  </si>
  <si>
    <t>Clase</t>
    <phoneticPr fontId="2" type="noConversion"/>
  </si>
  <si>
    <t>Zevallos Vizcarra, Richard</t>
    <phoneticPr fontId="2" type="noConversion"/>
  </si>
  <si>
    <t>Rodriguez Saico, Frank</t>
    <phoneticPr fontId="2" type="noConversion"/>
  </si>
  <si>
    <t>Alva Sanchez, Royzyy</t>
    <phoneticPr fontId="2" type="noConversion"/>
  </si>
  <si>
    <t>Calcina Quispe, Johnatan Obed</t>
    <phoneticPr fontId="2" type="noConversion"/>
  </si>
  <si>
    <t>Ascuña Cardenas, Robert David</t>
    <phoneticPr fontId="2" type="noConversion"/>
  </si>
  <si>
    <t>Montero Nifla, Max Dionicio</t>
    <phoneticPr fontId="2" type="noConversion"/>
  </si>
  <si>
    <t>Soto Paredes, Christian Jaime</t>
    <phoneticPr fontId="2" type="noConversion"/>
  </si>
  <si>
    <t>Estacio Cerquin, Laura</t>
    <phoneticPr fontId="2" type="noConversion"/>
  </si>
  <si>
    <t>Luna Luna, Gonzalo</t>
    <phoneticPr fontId="2" type="noConversion"/>
  </si>
  <si>
    <t>P</t>
    <phoneticPr fontId="2" type="noConversion"/>
  </si>
  <si>
    <t>P</t>
    <phoneticPr fontId="2" type="noConversion"/>
  </si>
  <si>
    <t>prestamo citybank $</t>
    <phoneticPr fontId="2" type="noConversion"/>
  </si>
  <si>
    <t>pago desde 2 ene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</si>
  <si>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</si>
  <si>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</si>
  <si>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</si>
  <si>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</si>
  <si>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</si>
  <si>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Puntualidad: de entrega de trabajo y de fecha de Exposicion</t>
    <phoneticPr fontId="2" type="noConversion"/>
  </si>
  <si>
    <t>intentó donar sangre +2</t>
    <phoneticPr fontId="2" type="noConversion"/>
  </si>
  <si>
    <t>Dono sangre +3</t>
    <phoneticPr fontId="2" type="noConversion"/>
  </si>
  <si>
    <t>Huamaní Chambi, Richard</t>
    <phoneticPr fontId="2" type="noConversion"/>
  </si>
  <si>
    <t>Payalich Quispe, Claudia Paola</t>
    <phoneticPr fontId="2" type="noConversion"/>
  </si>
  <si>
    <t>Quispe Barraza, Jhilver Eloy</t>
    <phoneticPr fontId="2" type="noConversion"/>
  </si>
  <si>
    <t>Ventura Gerónimo, Roberto</t>
    <phoneticPr fontId="2" type="noConversion"/>
  </si>
  <si>
    <t>Vera Cervantes, Maria Luisa</t>
    <phoneticPr fontId="2" type="noConversion"/>
  </si>
  <si>
    <t>Zavala Calloapaza, Julian</t>
    <phoneticPr fontId="2" type="noConversion"/>
  </si>
  <si>
    <t>Olanda Saavedra, Claudio Eliseo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</si>
  <si>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</si>
  <si>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</si>
  <si>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</si>
  <si>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Palo Soto, Hubert</t>
  </si>
  <si>
    <t>Palo Soto, Hubert</t>
    <phoneticPr fontId="2" type="noConversion"/>
  </si>
  <si>
    <t>Apaza Apaza, Junior</t>
  </si>
  <si>
    <t>Apaza Apaza, Junior</t>
    <phoneticPr fontId="2" type="noConversion"/>
  </si>
  <si>
    <t>Condori Larico, Alexia Katerine</t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</si>
  <si>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</si>
  <si>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</si>
  <si>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</si>
  <si>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</si>
  <si>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</si>
  <si>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Quispe Ramirez, Christian Jesus</t>
  </si>
  <si>
    <t>Quispe Ramirez, Christian Jesus</t>
    <phoneticPr fontId="2" type="noConversion"/>
  </si>
  <si>
    <t>Apaza Condori, Jeferson</t>
  </si>
  <si>
    <t>Apaza Condori, Jeferson</t>
    <phoneticPr fontId="2" type="noConversion"/>
  </si>
  <si>
    <t>Coaquira Rafael, Hugo</t>
    <phoneticPr fontId="2" type="noConversion"/>
  </si>
  <si>
    <t>Cayra Perez, Jordy Lucas</t>
  </si>
  <si>
    <t>Cayra Perez, Jordy Lucas</t>
    <phoneticPr fontId="2" type="noConversion"/>
  </si>
  <si>
    <t>Poma Pomacayo, Erick</t>
  </si>
  <si>
    <t>Poma Pomacayo, Erick</t>
    <phoneticPr fontId="2" type="noConversion"/>
  </si>
  <si>
    <t>Torres Naira, Carlos Alberto</t>
    <phoneticPr fontId="2" type="noConversion"/>
  </si>
  <si>
    <t>Colque Zegarra, Fabian</t>
    <phoneticPr fontId="2" type="noConversion"/>
  </si>
  <si>
    <t>Suca Velando, Christian Anthony</t>
  </si>
  <si>
    <t>Suca Velando, Christian Anthony</t>
    <phoneticPr fontId="2" type="noConversion"/>
  </si>
  <si>
    <t>Lima Tinco, Lizbeth</t>
  </si>
  <si>
    <t>Pucho Chuquicaña, José</t>
    <phoneticPr fontId="2" type="noConversion"/>
  </si>
  <si>
    <t>Cornejo Mayta, Edwin</t>
    <phoneticPr fontId="2" type="noConversion"/>
  </si>
  <si>
    <t>Torres Aguilar, Alison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</si>
  <si>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</si>
  <si>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</si>
  <si>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</si>
  <si>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</si>
  <si>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Condori Larico, Alexia Katerine</t>
    <phoneticPr fontId="2" type="noConversion"/>
  </si>
  <si>
    <t>P</t>
    <phoneticPr fontId="2" type="noConversion"/>
  </si>
  <si>
    <t>P</t>
    <phoneticPr fontId="2" type="noConversion"/>
  </si>
  <si>
    <t>RedesNeurales</t>
    <phoneticPr fontId="2" type="noConversion"/>
  </si>
  <si>
    <t>Clustering</t>
    <phoneticPr fontId="2" type="noConversion"/>
  </si>
  <si>
    <t>Reducción Dim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</si>
  <si>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</si>
  <si>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</si>
  <si>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</si>
  <si>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Inteligencia Artificial 1</t>
    <phoneticPr fontId="2" type="noConversion"/>
  </si>
  <si>
    <t>Lógica</t>
    <phoneticPr fontId="2" type="noConversion"/>
  </si>
  <si>
    <t>Busquedas</t>
    <phoneticPr fontId="2" type="noConversion"/>
  </si>
  <si>
    <t>PiT y JavaBayes</t>
    <phoneticPr fontId="2" type="noConversion"/>
  </si>
  <si>
    <t>Regresion lineal</t>
    <phoneticPr fontId="2" type="noConversion"/>
  </si>
  <si>
    <t>Regresion logistic y RN</t>
    <phoneticPr fontId="2" type="noConversion"/>
  </si>
  <si>
    <t>RedesNeuronales Backprop</t>
    <phoneticPr fontId="2" type="noConversion"/>
  </si>
  <si>
    <t>SVM</t>
    <phoneticPr fontId="2" type="noConversion"/>
  </si>
  <si>
    <t>Kmeans y PCA</t>
    <phoneticPr fontId="2" type="noConversion"/>
  </si>
  <si>
    <t>Lunes 2-4-6pm</t>
    <phoneticPr fontId="2" type="noConversion"/>
  </si>
  <si>
    <t>P1</t>
    <phoneticPr fontId="2" type="noConversion"/>
  </si>
  <si>
    <t>P1lab</t>
    <phoneticPr fontId="2" type="noConversion"/>
  </si>
  <si>
    <t>P2</t>
    <phoneticPr fontId="2" type="noConversion"/>
  </si>
  <si>
    <t>P2lab</t>
    <phoneticPr fontId="2" type="noConversion"/>
  </si>
  <si>
    <t>P3</t>
    <phoneticPr fontId="2" type="noConversion"/>
  </si>
  <si>
    <t>P3lab</t>
    <phoneticPr fontId="2" type="noConversion"/>
  </si>
  <si>
    <t>P4</t>
    <phoneticPr fontId="2" type="noConversion"/>
  </si>
  <si>
    <t>P4Lab</t>
    <phoneticPr fontId="2" type="noConversion"/>
  </si>
  <si>
    <t>P5</t>
    <phoneticPr fontId="2" type="noConversion"/>
  </si>
  <si>
    <t>P5Lab</t>
    <phoneticPr fontId="2" type="noConversion"/>
  </si>
  <si>
    <t>P6</t>
    <phoneticPr fontId="2" type="noConversion"/>
  </si>
  <si>
    <t>P6Lab</t>
    <phoneticPr fontId="2" type="noConversion"/>
  </si>
  <si>
    <t>P7</t>
    <phoneticPr fontId="2" type="noConversion"/>
  </si>
  <si>
    <t>P7Lab</t>
    <phoneticPr fontId="2" type="noConversion"/>
  </si>
  <si>
    <t>Condori Castro, Abel</t>
    <phoneticPr fontId="2" type="noConversion"/>
  </si>
  <si>
    <t>Guerra Tacca, Johan</t>
    <phoneticPr fontId="2" type="noConversion"/>
  </si>
  <si>
    <t>Arias Mamani, Henrry Ivan</t>
    <phoneticPr fontId="2" type="noConversion"/>
  </si>
  <si>
    <t>Flores León, Gandhi Artemio</t>
    <phoneticPr fontId="2" type="noConversion"/>
  </si>
  <si>
    <t>Bejar Chacon, Walter Enrique</t>
    <phoneticPr fontId="2" type="noConversion"/>
  </si>
  <si>
    <t>Cabanillas Burgos, Deiby</t>
  </si>
  <si>
    <t>Córdova Pacheco, André</t>
    <phoneticPr fontId="2" type="noConversion"/>
  </si>
  <si>
    <t>Sistemas Distribuidos</t>
  </si>
  <si>
    <t>A</t>
  </si>
  <si>
    <t>RMI1</t>
    <phoneticPr fontId="2" type="noConversion"/>
  </si>
  <si>
    <t>RMI2</t>
    <phoneticPr fontId="2" type="noConversion"/>
  </si>
  <si>
    <t>JDBC</t>
    <phoneticPr fontId="2" type="noConversion"/>
  </si>
  <si>
    <t>EJB</t>
    <phoneticPr fontId="2" type="noConversion"/>
  </si>
  <si>
    <t>Barrantes Aquino, Sergio</t>
  </si>
  <si>
    <t>Ripas Mamani, Roger</t>
  </si>
  <si>
    <t>Calla Mamani, Roger</t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</si>
  <si>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</si>
  <si>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</si>
  <si>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</si>
  <si>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</si>
  <si>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</si>
  <si>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</si>
  <si>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</si>
  <si>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</si>
  <si>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Coaquira Rafael, Hugo</t>
    <phoneticPr fontId="2" type="noConversion"/>
  </si>
  <si>
    <t>Diaz Castillo, Deybi</t>
    <phoneticPr fontId="2" type="noConversion"/>
  </si>
  <si>
    <t>Lima Tinco, Shirley Lezbeth</t>
    <phoneticPr fontId="2" type="noConversion"/>
  </si>
  <si>
    <t>TrabExtra</t>
    <phoneticPr fontId="2" type="noConversion"/>
  </si>
  <si>
    <t xml:space="preserve"> </t>
    <phoneticPr fontId="2" type="noConversion"/>
  </si>
  <si>
    <t>Detecc Anomalias</t>
    <phoneticPr fontId="2" type="noConversion"/>
  </si>
  <si>
    <t>SVM</t>
    <phoneticPr fontId="2" type="noConversion"/>
  </si>
  <si>
    <t>ProbCondic</t>
    <phoneticPr fontId="2" type="noConversion"/>
  </si>
  <si>
    <t>RegresLogistic</t>
    <phoneticPr fontId="2" type="noConversion"/>
  </si>
  <si>
    <t>P</t>
    <phoneticPr fontId="2" type="noConversion"/>
  </si>
  <si>
    <t>P</t>
    <phoneticPr fontId="2" type="noConversion"/>
  </si>
  <si>
    <t>Córdova Pacheco, André</t>
  </si>
  <si>
    <t>interfazHospital</t>
    <phoneticPr fontId="2" type="noConversion"/>
  </si>
  <si>
    <t>stream</t>
    <phoneticPr fontId="2" type="noConversion"/>
  </si>
  <si>
    <t>P2pc</t>
    <phoneticPr fontId="2" type="noConversion"/>
  </si>
  <si>
    <t>P2</t>
    <phoneticPr fontId="2" type="noConversion"/>
  </si>
  <si>
    <t>Morales Castro, Gean Carlos</t>
  </si>
  <si>
    <t>Roque Bolivar, Katherin</t>
  </si>
  <si>
    <t>Choquenaira Flores, Alexander Ylnner</t>
  </si>
  <si>
    <t>Preguntas Finales</t>
    <phoneticPr fontId="2" type="noConversion"/>
  </si>
  <si>
    <t>Gral</t>
    <phoneticPr fontId="2" type="noConversion"/>
  </si>
  <si>
    <t xml:space="preserve"> Inteligencia Artificial (TEO)</t>
    <phoneticPr fontId="2" type="noConversion"/>
  </si>
  <si>
    <t>Trab01</t>
    <phoneticPr fontId="2" type="noConversion"/>
  </si>
  <si>
    <t>Trab01b</t>
    <phoneticPr fontId="2" type="noConversion"/>
  </si>
  <si>
    <t>Trab02</t>
    <phoneticPr fontId="2" type="noConversion"/>
  </si>
  <si>
    <t>Trab02b</t>
    <phoneticPr fontId="2" type="noConversion"/>
  </si>
  <si>
    <t>EXAM1</t>
    <phoneticPr fontId="2" type="noConversion"/>
  </si>
  <si>
    <t xml:space="preserve"> </t>
    <phoneticPr fontId="2" type="noConversion"/>
  </si>
  <si>
    <t>Exposicion</t>
    <phoneticPr fontId="2" type="noConversion"/>
  </si>
  <si>
    <t>Sockets y datagramas (UDP TCP)</t>
  </si>
  <si>
    <t>P</t>
    <phoneticPr fontId="2" type="noConversion"/>
  </si>
  <si>
    <t>P</t>
    <phoneticPr fontId="2" type="noConversion"/>
  </si>
  <si>
    <t>P</t>
    <phoneticPr fontId="2" type="noConversion"/>
  </si>
  <si>
    <t>Gallegos Guillen, Joel</t>
  </si>
  <si>
    <t>Gallegos Guillen, Joel</t>
    <phoneticPr fontId="2" type="noConversion"/>
  </si>
  <si>
    <t>Ccoa Huahuacondori, Jesús</t>
  </si>
  <si>
    <t>Ccoa Huahuacondori, Jesús</t>
    <phoneticPr fontId="2" type="noConversion"/>
  </si>
  <si>
    <t>Valeriano Valdez, Kid</t>
    <phoneticPr fontId="2" type="noConversion"/>
  </si>
  <si>
    <t>Zevallos Vizcarra, Richard</t>
  </si>
  <si>
    <t>Ilachoque Umasi, Julio Cesar</t>
  </si>
  <si>
    <t>Ilachoque Umasi, Julio Cesar</t>
    <phoneticPr fontId="2" type="noConversion"/>
  </si>
  <si>
    <t>Huayllani Chavez, Rolando</t>
  </si>
  <si>
    <t>Quijano Chavez, Carlos Victor</t>
  </si>
  <si>
    <t>Quijano Chavez, Carlos Victor</t>
    <phoneticPr fontId="2" type="noConversion"/>
  </si>
  <si>
    <t>Dono sangre +5</t>
    <phoneticPr fontId="2" type="noConversion"/>
  </si>
  <si>
    <t>Dono sangre +2.5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</si>
  <si>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</si>
  <si>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</si>
  <si>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</si>
  <si>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 xml:space="preserve">Soto Paredes, Christian </t>
    <phoneticPr fontId="2" type="noConversion"/>
  </si>
  <si>
    <t>Gallegos Guillen, Joel</t>
    <phoneticPr fontId="2" type="noConversion"/>
  </si>
  <si>
    <t>Condori Castro, Abel</t>
    <phoneticPr fontId="2" type="noConversion"/>
  </si>
  <si>
    <t>Soto Barreda, Roxana</t>
  </si>
  <si>
    <t>Soto Barreda, Roxana</t>
    <phoneticPr fontId="2" type="noConversion"/>
  </si>
  <si>
    <t>Huillcacuri Enriquez, Matheus</t>
  </si>
  <si>
    <t>Huillcacuri Enriquez, Matheus</t>
    <phoneticPr fontId="2" type="noConversion"/>
  </si>
  <si>
    <t>internet</t>
    <phoneticPr fontId="2" type="noConversion"/>
  </si>
  <si>
    <t>Zavala Calloapaza, Julian Bruce</t>
    <phoneticPr fontId="2" type="noConversion"/>
  </si>
  <si>
    <t>Borja Murillo, Jose Anthony</t>
    <phoneticPr fontId="2" type="noConversion"/>
  </si>
  <si>
    <t>Coaquira Rafael, Hugo</t>
  </si>
  <si>
    <t>Choquenaira Flores, Alexander Ylnner</t>
    <phoneticPr fontId="2" type="noConversion"/>
  </si>
  <si>
    <t>Rodriguez Sairo, Frank</t>
  </si>
  <si>
    <t>Saico Saico Justo Emanuel</t>
  </si>
  <si>
    <t>Saico Saico Justo Emanuel</t>
    <phoneticPr fontId="2" type="noConversion"/>
  </si>
  <si>
    <t>Zavala Calloapaza, Julian Bruce</t>
  </si>
  <si>
    <t>Corba</t>
    <phoneticPr fontId="2" type="noConversion"/>
  </si>
  <si>
    <t>P3</t>
  </si>
  <si>
    <t>P3pc</t>
  </si>
  <si>
    <t>P4</t>
  </si>
  <si>
    <t>P4pc</t>
  </si>
  <si>
    <t>P5</t>
  </si>
  <si>
    <t>P5pc</t>
  </si>
  <si>
    <t>P6</t>
    <phoneticPr fontId="2" type="noConversion"/>
  </si>
  <si>
    <t>P6pc</t>
    <phoneticPr fontId="2" type="noConversion"/>
  </si>
  <si>
    <t>P7</t>
    <phoneticPr fontId="2" type="noConversion"/>
  </si>
  <si>
    <t>P7pc</t>
    <phoneticPr fontId="2" type="noConversion"/>
  </si>
  <si>
    <t>P8</t>
    <phoneticPr fontId="2" type="noConversion"/>
  </si>
  <si>
    <t>P8pc</t>
    <phoneticPr fontId="2" type="noConversion"/>
  </si>
  <si>
    <t>P9</t>
    <phoneticPr fontId="2" type="noConversion"/>
  </si>
  <si>
    <t>P9pc</t>
    <phoneticPr fontId="2" type="noConversion"/>
  </si>
  <si>
    <t>P10</t>
    <phoneticPr fontId="2" type="noConversion"/>
  </si>
  <si>
    <t>P10pc</t>
    <phoneticPr fontId="2" type="noConversion"/>
  </si>
  <si>
    <t>Choque Condori, Yuliana Madeleine</t>
    <phoneticPr fontId="2" type="noConversion"/>
  </si>
  <si>
    <t>Condori Mamani, Marco Arnold</t>
    <phoneticPr fontId="2" type="noConversion"/>
  </si>
  <si>
    <t>Estacio Cerquin, Laura</t>
    <phoneticPr fontId="2" type="noConversion"/>
  </si>
  <si>
    <t>Colque Zegarra, Fabian</t>
  </si>
  <si>
    <t>Ticona Larico, Jose Abel</t>
  </si>
  <si>
    <t>Choque Llerena, Pierre</t>
  </si>
  <si>
    <t>Choque Llerena, Pierre</t>
    <phoneticPr fontId="2" type="noConversion"/>
  </si>
  <si>
    <t>EXAM2</t>
    <phoneticPr fontId="2" type="noConversion"/>
  </si>
  <si>
    <t>P</t>
    <phoneticPr fontId="2" type="noConversion"/>
  </si>
  <si>
    <t>P</t>
    <phoneticPr fontId="2" type="noConversion"/>
  </si>
  <si>
    <t>PROM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</si>
  <si>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</si>
  <si>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</si>
  <si>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</si>
  <si>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Lima Tinco, Lizbeth</t>
    <phoneticPr fontId="2" type="noConversion"/>
  </si>
  <si>
    <t>Quispe Gutierrez, Giancarlos</t>
  </si>
  <si>
    <t>Quispe Gutierrez, Giancarlos</t>
    <phoneticPr fontId="2" type="noConversion"/>
  </si>
  <si>
    <t>Montero Nifla, Max Dionicio</t>
  </si>
  <si>
    <t>Apaza Apaza, Karen Gianella</t>
  </si>
  <si>
    <t>Quintanilla Yucra, William</t>
  </si>
  <si>
    <t>Quispe Chipana, Lenin</t>
  </si>
  <si>
    <t>Gonzales Suca, Alan Paul</t>
  </si>
  <si>
    <t>Sanchez Cacya, Alonso</t>
  </si>
  <si>
    <t>Ampuero Limache, Joel</t>
  </si>
  <si>
    <t>Choque Yana, William</t>
  </si>
  <si>
    <t>Mamani Arosquipa, Roy</t>
  </si>
  <si>
    <t>Diaz Velasco, Paul</t>
  </si>
  <si>
    <t>B</t>
  </si>
  <si>
    <t>Borja Murillo, Jose Anthony</t>
  </si>
  <si>
    <t>Flores Maque, Ana</t>
  </si>
  <si>
    <t>Cabanillas Burgos, Deiby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</si>
  <si>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</si>
  <si>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</si>
  <si>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</si>
  <si>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</si>
  <si>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</si>
  <si>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</si>
  <si>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</si>
  <si>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Pacheco Llacho, Wilmer Alberto</t>
  </si>
  <si>
    <t>Pacheco Llacho, Wilmer Alberto</t>
    <phoneticPr fontId="2" type="noConversion"/>
  </si>
  <si>
    <t>Istaña Chipana, Luis Ronald</t>
  </si>
  <si>
    <t>Istaña Chipana, Luis Ronald</t>
    <phoneticPr fontId="2" type="noConversion"/>
  </si>
  <si>
    <t>Alva Sanchez, Royzyy</t>
  </si>
  <si>
    <t>Mestas Ramos, Omar Arturo</t>
    <phoneticPr fontId="2" type="noConversion"/>
  </si>
  <si>
    <t>Gutierrez Quispe, Bernabé Josué</t>
    <phoneticPr fontId="2" type="noConversion"/>
  </si>
  <si>
    <t>Valeriano Valdez, Kid</t>
  </si>
  <si>
    <t>Minaya Carpio, Alejandro</t>
  </si>
  <si>
    <t>Minaya Carpio, Alejandro</t>
    <phoneticPr fontId="2" type="noConversion"/>
  </si>
  <si>
    <t>Ventura Acero, Jesús Paul</t>
  </si>
  <si>
    <t>Ventura Acero, Jesús Paul</t>
    <phoneticPr fontId="2" type="noConversion"/>
  </si>
  <si>
    <t>P</t>
    <phoneticPr fontId="2" type="noConversion"/>
  </si>
  <si>
    <t>Zuñiga Gárate, Kevin</t>
    <phoneticPr fontId="2" type="noConversion"/>
  </si>
  <si>
    <t>P1</t>
    <phoneticPr fontId="2" type="noConversion"/>
  </si>
  <si>
    <t>P</t>
    <phoneticPr fontId="2" type="noConversion"/>
  </si>
  <si>
    <t>Estacio Cerquin, Laura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</si>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</sst>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Arial"/>
      <family val="2"/>
    </font>
    <font>
      <sz val="10"/>
      <name val="Times New Roman"/>
      <family val="1"/>
    </font>
    <font>
      <sz val="8"/>
      <name val="Verdana"/>
    </font>
    <font>
      <b/>
      <sz val="10"/>
      <name val="Arial"/>
    </font>
    <font>
      <sz val="10"/>
      <name val="Arial"/>
      <family val="2"/>
    </font>
    <font>
      <b/>
      <sz val="10"/>
      <color indexed="8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2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1" xfId="0" applyFont="1" applyBorder="1" applyAlignment="1">
      <alignment wrapText="1"/>
    </xf>
    <xf numFmtId="0" fontId="8" fillId="0" borderId="0" xfId="0" applyFont="1"/>
    <xf numFmtId="164" fontId="0" fillId="3" borderId="0" xfId="0" applyNumberFormat="1" applyFill="1"/>
    <xf numFmtId="0" fontId="9" fillId="2" borderId="0" xfId="0" applyFont="1" applyFill="1" applyBorder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4" xfId="0" applyFont="1" applyFill="1" applyBorder="1" applyAlignment="1"/>
    <xf numFmtId="0" fontId="10" fillId="2" borderId="0" xfId="0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center"/>
    </xf>
    <xf numFmtId="164" fontId="9" fillId="4" borderId="3" xfId="0" applyNumberFormat="1" applyFont="1" applyFill="1" applyBorder="1" applyAlignment="1"/>
    <xf numFmtId="164" fontId="9" fillId="4" borderId="0" xfId="0" applyNumberFormat="1" applyFont="1" applyFill="1" applyBorder="1" applyAlignment="1"/>
    <xf numFmtId="164" fontId="10" fillId="4" borderId="0" xfId="0" applyNumberFormat="1" applyFont="1" applyFill="1" applyBorder="1" applyAlignment="1">
      <alignment horizontal="center"/>
    </xf>
    <xf numFmtId="164" fontId="9" fillId="4" borderId="3" xfId="0" applyNumberFormat="1" applyFont="1" applyFill="1" applyBorder="1" applyAlignment="1"/>
    <xf numFmtId="164" fontId="9" fillId="4" borderId="0" xfId="0" applyNumberFormat="1" applyFont="1" applyFill="1" applyBorder="1" applyAlignment="1"/>
    <xf numFmtId="164" fontId="0" fillId="3" borderId="0" xfId="0" applyNumberFormat="1" applyFill="1"/>
    <xf numFmtId="0" fontId="9" fillId="2" borderId="5" xfId="0" applyFont="1" applyFill="1" applyBorder="1" applyAlignment="1"/>
    <xf numFmtId="0" fontId="0" fillId="0" borderId="5" xfId="0" applyBorder="1"/>
    <xf numFmtId="164" fontId="8" fillId="5" borderId="0" xfId="0" applyNumberFormat="1" applyFont="1" applyFill="1"/>
    <xf numFmtId="164" fontId="3" fillId="5" borderId="0" xfId="0" applyNumberFormat="1" applyFont="1" applyFill="1"/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164" fontId="3" fillId="3" borderId="0" xfId="0" applyNumberFormat="1" applyFont="1" applyFill="1"/>
    <xf numFmtId="0" fontId="0" fillId="0" borderId="6" xfId="0" applyFill="1" applyBorder="1"/>
    <xf numFmtId="0" fontId="0" fillId="0" borderId="0" xfId="0" applyFill="1" applyBorder="1"/>
    <xf numFmtId="164" fontId="10" fillId="4" borderId="0" xfId="0" applyNumberFormat="1" applyFont="1" applyFill="1" applyBorder="1" applyAlignment="1">
      <alignment horizontal="center"/>
    </xf>
    <xf numFmtId="164" fontId="9" fillId="4" borderId="3" xfId="0" applyNumberFormat="1" applyFont="1" applyFill="1" applyBorder="1" applyAlignment="1"/>
    <xf numFmtId="164" fontId="9" fillId="4" borderId="0" xfId="0" applyNumberFormat="1" applyFont="1" applyFill="1" applyBorder="1" applyAlignment="1"/>
    <xf numFmtId="164" fontId="0" fillId="3" borderId="0" xfId="0" applyNumberFormat="1" applyFill="1"/>
    <xf numFmtId="0" fontId="10" fillId="4" borderId="0" xfId="0" applyFont="1" applyFill="1" applyBorder="1" applyAlignment="1">
      <alignment horizontal="center"/>
    </xf>
    <xf numFmtId="0" fontId="9" fillId="4" borderId="3" xfId="0" applyFont="1" applyFill="1" applyBorder="1" applyAlignment="1"/>
    <xf numFmtId="0" fontId="9" fillId="4" borderId="0" xfId="0" applyFont="1" applyFill="1" applyBorder="1" applyAlignment="1"/>
    <xf numFmtId="164" fontId="9" fillId="4" borderId="0" xfId="0" applyNumberFormat="1" applyFont="1" applyFill="1" applyBorder="1" applyAlignment="1"/>
    <xf numFmtId="164" fontId="0" fillId="3" borderId="0" xfId="0" applyNumberFormat="1" applyFill="1"/>
    <xf numFmtId="0" fontId="3" fillId="0" borderId="0" xfId="0" applyNumberFormat="1" applyFont="1"/>
    <xf numFmtId="164" fontId="3" fillId="3" borderId="0" xfId="0" applyNumberFormat="1" applyFont="1" applyFill="1"/>
    <xf numFmtId="0" fontId="3" fillId="0" borderId="7" xfId="0" applyFont="1" applyFill="1" applyBorder="1"/>
    <xf numFmtId="164" fontId="3" fillId="3" borderId="0" xfId="0" applyNumberFormat="1" applyFont="1" applyFill="1"/>
    <xf numFmtId="164" fontId="3" fillId="3" borderId="0" xfId="0" applyNumberFormat="1" applyFont="1" applyFill="1"/>
    <xf numFmtId="164" fontId="10" fillId="4" borderId="0" xfId="0" applyNumberFormat="1" applyFont="1" applyFill="1" applyBorder="1" applyAlignment="1">
      <alignment horizontal="center"/>
    </xf>
    <xf numFmtId="164" fontId="9" fillId="4" borderId="3" xfId="0" applyNumberFormat="1" applyFont="1" applyFill="1" applyBorder="1" applyAlignment="1"/>
    <xf numFmtId="0" fontId="1" fillId="0" borderId="0" xfId="0" applyNumberFormat="1" applyFont="1" applyBorder="1"/>
    <xf numFmtId="0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wrapText="1"/>
    </xf>
    <xf numFmtId="0" fontId="11" fillId="0" borderId="0" xfId="0" applyNumberFormat="1" applyFont="1" applyBorder="1"/>
    <xf numFmtId="0" fontId="11" fillId="0" borderId="0" xfId="0" applyNumberFormat="1" applyFont="1" applyFill="1" applyBorder="1"/>
    <xf numFmtId="0" fontId="12" fillId="0" borderId="0" xfId="0" applyFont="1"/>
    <xf numFmtId="0" fontId="3" fillId="0" borderId="0" xfId="0" applyNumberFormat="1" applyFont="1" applyBorder="1"/>
    <xf numFmtId="0" fontId="3" fillId="0" borderId="0" xfId="0" applyNumberFormat="1" applyFont="1" applyFill="1" applyBorder="1"/>
    <xf numFmtId="0" fontId="1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66"/>
  <sheetViews>
    <sheetView topLeftCell="C1" zoomScale="150" workbookViewId="0">
      <pane xSplit="29" ySplit="3" topLeftCell="AF38" activePane="bottomRight" state="frozen"/>
      <selection activeCell="C1" sqref="C1"/>
      <selection pane="topRight" activeCell="AF1" sqref="AF1"/>
      <selection pane="bottomLeft" activeCell="C4" sqref="C4"/>
      <selection pane="bottomRight" activeCell="C44" sqref="C44"/>
    </sheetView>
  </sheetViews>
  <sheetFormatPr baseColWidth="10" defaultColWidth="11.5" defaultRowHeight="15"/>
  <cols>
    <col min="1" max="1" width="3.1640625" customWidth="1"/>
    <col min="2" max="2" width="1.83203125" style="6" customWidth="1"/>
    <col min="3" max="3" width="21.1640625" style="12" customWidth="1"/>
    <col min="4" max="5" width="1.5" customWidth="1"/>
    <col min="6" max="6" width="4.33203125" customWidth="1"/>
    <col min="7" max="7" width="4" customWidth="1"/>
    <col min="8" max="8" width="4.33203125" customWidth="1"/>
    <col min="9" max="10" width="1.5" customWidth="1"/>
    <col min="11" max="11" width="4" customWidth="1"/>
    <col min="12" max="12" width="4.33203125" customWidth="1"/>
    <col min="13" max="13" width="1.6640625" customWidth="1"/>
    <col min="14" max="14" width="4" style="58" customWidth="1"/>
    <col min="15" max="15" width="4.33203125" customWidth="1"/>
    <col min="16" max="17" width="2" customWidth="1"/>
    <col min="18" max="18" width="3.83203125" customWidth="1"/>
    <col min="19" max="19" width="4.33203125" customWidth="1"/>
    <col min="20" max="20" width="1.5" customWidth="1"/>
    <col min="21" max="21" width="3.83203125" customWidth="1"/>
    <col min="22" max="22" width="4.33203125" customWidth="1"/>
    <col min="23" max="23" width="1.6640625" customWidth="1"/>
    <col min="24" max="25" width="4.33203125" customWidth="1"/>
    <col min="26" max="26" width="1.6640625" customWidth="1"/>
    <col min="27" max="27" width="3.83203125" customWidth="1"/>
    <col min="28" max="28" width="4.33203125" customWidth="1"/>
    <col min="29" max="29" width="1.83203125" customWidth="1"/>
    <col min="30" max="30" width="4" customWidth="1"/>
    <col min="31" max="31" width="4.33203125" customWidth="1"/>
    <col min="32" max="32" width="1.6640625" customWidth="1"/>
    <col min="33" max="33" width="4.1640625" customWidth="1"/>
    <col min="34" max="34" width="5.1640625" customWidth="1"/>
    <col min="35" max="35" width="6" style="31" bestFit="1" customWidth="1"/>
    <col min="36" max="36" width="3" customWidth="1"/>
    <col min="37" max="44" width="2.5" customWidth="1"/>
  </cols>
  <sheetData>
    <row r="1" spans="1:38" ht="15" customHeight="1">
      <c r="A1" s="1"/>
      <c r="B1" s="8" t="s">
        <v>181</v>
      </c>
      <c r="C1" s="11"/>
      <c r="D1" s="1"/>
      <c r="E1" s="1"/>
      <c r="F1" s="1">
        <v>2</v>
      </c>
      <c r="G1" s="1">
        <v>1</v>
      </c>
      <c r="H1" s="14">
        <v>2</v>
      </c>
      <c r="I1" s="14"/>
      <c r="J1" s="14"/>
      <c r="K1" s="14">
        <v>1</v>
      </c>
      <c r="L1" s="1">
        <v>2</v>
      </c>
      <c r="M1" s="1"/>
      <c r="N1" s="54">
        <v>1</v>
      </c>
      <c r="O1" s="1">
        <v>2</v>
      </c>
      <c r="P1" s="1"/>
      <c r="Q1" s="1"/>
      <c r="R1" s="1">
        <v>1</v>
      </c>
      <c r="S1" s="1">
        <v>2</v>
      </c>
      <c r="T1" s="1"/>
      <c r="U1" s="1">
        <v>1</v>
      </c>
      <c r="V1" s="1">
        <v>2</v>
      </c>
      <c r="W1" s="1"/>
      <c r="X1" s="1">
        <v>1</v>
      </c>
      <c r="Y1" s="1">
        <v>2</v>
      </c>
      <c r="Z1" s="1"/>
      <c r="AA1" s="1">
        <v>1</v>
      </c>
      <c r="AB1" s="1">
        <v>2</v>
      </c>
      <c r="AC1" s="1"/>
      <c r="AD1" s="1">
        <v>1</v>
      </c>
      <c r="AE1" s="1">
        <v>2</v>
      </c>
      <c r="AF1" s="1"/>
      <c r="AG1" s="1">
        <v>1</v>
      </c>
      <c r="AH1" s="1">
        <v>2</v>
      </c>
      <c r="AI1" s="30"/>
      <c r="AJ1" s="1"/>
      <c r="AK1" s="1"/>
      <c r="AL1" s="1"/>
    </row>
    <row r="2" spans="1:38" ht="15" customHeight="1">
      <c r="A2" s="1"/>
      <c r="B2" s="8"/>
      <c r="C2" s="11"/>
      <c r="D2" s="1"/>
      <c r="E2" s="1"/>
      <c r="F2" s="9" t="s">
        <v>254</v>
      </c>
      <c r="G2" s="1"/>
      <c r="H2" s="14" t="s">
        <v>210</v>
      </c>
      <c r="I2" s="14"/>
      <c r="J2" s="9"/>
      <c r="K2" s="9" t="s">
        <v>211</v>
      </c>
      <c r="L2" s="9"/>
      <c r="M2" s="9"/>
      <c r="N2" s="55" t="s">
        <v>55</v>
      </c>
      <c r="O2" s="9"/>
      <c r="P2" s="9"/>
      <c r="Q2" s="9"/>
      <c r="R2" s="9" t="s">
        <v>227</v>
      </c>
      <c r="S2" s="9"/>
      <c r="T2" s="9"/>
      <c r="U2" s="9" t="s">
        <v>183</v>
      </c>
      <c r="V2" s="9"/>
      <c r="W2" s="9"/>
      <c r="X2" s="9" t="s">
        <v>184</v>
      </c>
      <c r="Y2" s="9"/>
      <c r="Z2" s="9"/>
      <c r="AA2" s="9" t="s">
        <v>185</v>
      </c>
      <c r="AB2" s="9"/>
      <c r="AC2" s="9"/>
      <c r="AD2" s="9" t="s">
        <v>186</v>
      </c>
      <c r="AE2" s="9"/>
      <c r="AF2" s="9"/>
      <c r="AG2" s="9" t="s">
        <v>263</v>
      </c>
      <c r="AH2" s="9"/>
      <c r="AI2" s="30" t="s">
        <v>290</v>
      </c>
      <c r="AJ2" s="1" t="s">
        <v>26</v>
      </c>
      <c r="AK2" s="1"/>
      <c r="AL2" s="1"/>
    </row>
    <row r="3" spans="1:38">
      <c r="A3" s="1"/>
      <c r="B3" s="5" t="s">
        <v>182</v>
      </c>
      <c r="F3" s="3" t="s">
        <v>332</v>
      </c>
      <c r="G3" s="3" t="s">
        <v>213</v>
      </c>
      <c r="H3" s="3" t="s">
        <v>212</v>
      </c>
      <c r="I3" s="3"/>
      <c r="J3" s="10"/>
      <c r="K3" s="10" t="s">
        <v>264</v>
      </c>
      <c r="L3" s="10" t="s">
        <v>265</v>
      </c>
      <c r="M3" s="10"/>
      <c r="N3" s="56" t="s">
        <v>266</v>
      </c>
      <c r="O3" s="10" t="s">
        <v>267</v>
      </c>
      <c r="P3" s="10"/>
      <c r="Q3" s="10"/>
      <c r="R3" s="10" t="s">
        <v>268</v>
      </c>
      <c r="S3" s="10" t="s">
        <v>269</v>
      </c>
      <c r="T3" s="10"/>
      <c r="U3" s="10" t="s">
        <v>270</v>
      </c>
      <c r="V3" s="10" t="s">
        <v>271</v>
      </c>
      <c r="W3" s="10"/>
      <c r="X3" s="10" t="s">
        <v>272</v>
      </c>
      <c r="Y3" s="10" t="s">
        <v>273</v>
      </c>
      <c r="Z3" s="10"/>
      <c r="AA3" s="10" t="s">
        <v>274</v>
      </c>
      <c r="AB3" s="10" t="s">
        <v>275</v>
      </c>
      <c r="AC3" s="10"/>
      <c r="AD3" s="10" t="s">
        <v>276</v>
      </c>
      <c r="AE3" s="10" t="s">
        <v>277</v>
      </c>
      <c r="AF3" s="10"/>
      <c r="AG3" s="10" t="s">
        <v>278</v>
      </c>
      <c r="AH3" s="10" t="s">
        <v>279</v>
      </c>
    </row>
    <row r="4" spans="1:38">
      <c r="A4" s="2">
        <v>1</v>
      </c>
      <c r="B4" s="6">
        <v>20060388</v>
      </c>
      <c r="C4" s="12" t="s">
        <v>303</v>
      </c>
      <c r="D4" t="s">
        <v>40</v>
      </c>
      <c r="E4" t="s">
        <v>311</v>
      </c>
      <c r="F4">
        <v>2</v>
      </c>
      <c r="G4">
        <v>1</v>
      </c>
      <c r="H4">
        <v>1.5</v>
      </c>
      <c r="J4" t="s">
        <v>53</v>
      </c>
      <c r="K4">
        <v>1</v>
      </c>
      <c r="L4">
        <v>1.5</v>
      </c>
      <c r="N4" s="57">
        <v>0.5</v>
      </c>
      <c r="O4">
        <v>1</v>
      </c>
      <c r="R4">
        <v>1</v>
      </c>
      <c r="S4">
        <v>1.25</v>
      </c>
      <c r="U4">
        <v>0.5</v>
      </c>
      <c r="V4">
        <v>1.5</v>
      </c>
      <c r="X4">
        <v>0.5</v>
      </c>
      <c r="Y4">
        <v>1.5</v>
      </c>
      <c r="Z4" t="s">
        <v>89</v>
      </c>
      <c r="AA4">
        <v>0.5</v>
      </c>
      <c r="AB4">
        <v>2</v>
      </c>
      <c r="AC4" t="s">
        <v>92</v>
      </c>
      <c r="AD4">
        <v>1</v>
      </c>
      <c r="AE4">
        <v>1.5</v>
      </c>
      <c r="AG4">
        <v>1</v>
      </c>
      <c r="AH4">
        <v>2</v>
      </c>
      <c r="AI4" s="31">
        <f t="shared" ref="AI4:AI29" si="0">SUM(F4:AH4)/14*10</f>
        <v>16.25</v>
      </c>
      <c r="AJ4">
        <f t="shared" ref="AJ4:AJ6" si="1">COUNTIF(D4:AI4,"P")</f>
        <v>5</v>
      </c>
    </row>
    <row r="5" spans="1:38">
      <c r="A5" s="2">
        <v>2</v>
      </c>
      <c r="B5" s="7">
        <v>20071688</v>
      </c>
      <c r="C5" s="12" t="s">
        <v>44</v>
      </c>
      <c r="D5" t="s">
        <v>40</v>
      </c>
      <c r="E5" t="s">
        <v>28</v>
      </c>
      <c r="G5">
        <v>1</v>
      </c>
      <c r="I5" t="s">
        <v>312</v>
      </c>
      <c r="N5" s="57"/>
      <c r="AI5" s="31">
        <f t="shared" si="0"/>
        <v>0.71428571428571419</v>
      </c>
      <c r="AJ5">
        <f t="shared" si="1"/>
        <v>3</v>
      </c>
    </row>
    <row r="6" spans="1:38">
      <c r="A6" s="2">
        <v>3</v>
      </c>
      <c r="B6" s="6">
        <v>20082511</v>
      </c>
      <c r="C6" s="12" t="s">
        <v>10</v>
      </c>
      <c r="D6" t="s">
        <v>40</v>
      </c>
      <c r="F6">
        <v>2</v>
      </c>
      <c r="I6" t="s">
        <v>311</v>
      </c>
      <c r="N6" s="57"/>
      <c r="AI6" s="31">
        <f t="shared" si="0"/>
        <v>1.4285714285714284</v>
      </c>
      <c r="AJ6">
        <f t="shared" si="1"/>
        <v>2</v>
      </c>
    </row>
    <row r="7" spans="1:38">
      <c r="A7" s="2">
        <v>4</v>
      </c>
      <c r="B7" s="7">
        <v>20062700</v>
      </c>
      <c r="C7" s="12" t="s">
        <v>298</v>
      </c>
      <c r="D7" t="s">
        <v>40</v>
      </c>
      <c r="E7" t="s">
        <v>316</v>
      </c>
      <c r="F7">
        <v>2</v>
      </c>
      <c r="G7">
        <v>1</v>
      </c>
      <c r="H7">
        <v>1.5</v>
      </c>
      <c r="I7" t="s">
        <v>312</v>
      </c>
      <c r="K7">
        <v>1</v>
      </c>
      <c r="L7">
        <v>1.5</v>
      </c>
      <c r="M7" t="s">
        <v>316</v>
      </c>
      <c r="N7" s="57">
        <v>1</v>
      </c>
      <c r="O7">
        <v>1.5</v>
      </c>
      <c r="P7" t="s">
        <v>117</v>
      </c>
      <c r="R7">
        <v>1</v>
      </c>
      <c r="S7">
        <v>1.25</v>
      </c>
      <c r="T7" t="s">
        <v>311</v>
      </c>
      <c r="U7">
        <v>0.5</v>
      </c>
      <c r="V7">
        <v>1.5</v>
      </c>
      <c r="W7" t="s">
        <v>190</v>
      </c>
      <c r="X7">
        <v>0.5</v>
      </c>
      <c r="Y7">
        <v>1.5</v>
      </c>
      <c r="Z7" t="s">
        <v>333</v>
      </c>
      <c r="AA7">
        <v>1</v>
      </c>
      <c r="AB7">
        <v>2</v>
      </c>
      <c r="AD7">
        <v>0.5</v>
      </c>
      <c r="AE7">
        <v>1.5</v>
      </c>
      <c r="AG7">
        <v>1</v>
      </c>
      <c r="AH7">
        <v>1.5</v>
      </c>
      <c r="AI7" s="31">
        <f t="shared" si="0"/>
        <v>16.607142857142858</v>
      </c>
      <c r="AJ7">
        <f>COUNTIF(D7:AI7,"P")</f>
        <v>8</v>
      </c>
    </row>
    <row r="8" spans="1:38">
      <c r="A8" s="2">
        <v>5</v>
      </c>
      <c r="B8" s="7">
        <v>20071652</v>
      </c>
      <c r="C8" s="12" t="s">
        <v>187</v>
      </c>
      <c r="D8" t="s">
        <v>40</v>
      </c>
      <c r="E8" t="s">
        <v>316</v>
      </c>
      <c r="F8">
        <v>2</v>
      </c>
      <c r="G8">
        <v>1</v>
      </c>
      <c r="H8">
        <v>1.5</v>
      </c>
      <c r="I8" t="s">
        <v>312</v>
      </c>
      <c r="J8" t="s">
        <v>311</v>
      </c>
      <c r="K8">
        <v>1</v>
      </c>
      <c r="L8">
        <v>1</v>
      </c>
      <c r="M8" t="s">
        <v>311</v>
      </c>
      <c r="N8" s="57">
        <v>1</v>
      </c>
      <c r="O8">
        <v>0.5</v>
      </c>
      <c r="Q8" t="s">
        <v>311</v>
      </c>
      <c r="R8">
        <v>1</v>
      </c>
      <c r="S8">
        <v>1</v>
      </c>
      <c r="T8" t="s">
        <v>311</v>
      </c>
      <c r="U8">
        <v>1</v>
      </c>
      <c r="X8">
        <v>1</v>
      </c>
      <c r="Y8">
        <v>1</v>
      </c>
      <c r="Z8" t="s">
        <v>311</v>
      </c>
      <c r="AA8">
        <v>1</v>
      </c>
      <c r="AB8">
        <v>2</v>
      </c>
      <c r="AC8" t="s">
        <v>92</v>
      </c>
      <c r="AD8">
        <v>1</v>
      </c>
      <c r="AG8">
        <v>1</v>
      </c>
      <c r="AH8">
        <v>2</v>
      </c>
      <c r="AI8" s="31">
        <f t="shared" si="0"/>
        <v>14.285714285714286</v>
      </c>
      <c r="AJ8">
        <f t="shared" ref="AJ8:AJ29" si="2">COUNTIF(D8:AI8,"P")</f>
        <v>9</v>
      </c>
    </row>
    <row r="9" spans="1:38">
      <c r="A9" s="2">
        <v>6</v>
      </c>
      <c r="B9" s="7">
        <v>20095937</v>
      </c>
      <c r="C9" s="12" t="s">
        <v>179</v>
      </c>
      <c r="D9" t="s">
        <v>40</v>
      </c>
      <c r="E9" t="s">
        <v>312</v>
      </c>
      <c r="I9" t="s">
        <v>312</v>
      </c>
      <c r="K9">
        <v>1</v>
      </c>
      <c r="N9" s="57">
        <v>0.5</v>
      </c>
      <c r="O9">
        <v>0.5</v>
      </c>
      <c r="Q9" t="s">
        <v>311</v>
      </c>
      <c r="R9">
        <v>1</v>
      </c>
      <c r="S9">
        <v>1.5</v>
      </c>
      <c r="T9" t="s">
        <v>311</v>
      </c>
      <c r="U9">
        <v>0.5</v>
      </c>
      <c r="V9">
        <v>1.5</v>
      </c>
      <c r="W9" t="s">
        <v>333</v>
      </c>
      <c r="X9">
        <v>0.5</v>
      </c>
      <c r="Y9">
        <v>1.5</v>
      </c>
      <c r="AA9">
        <v>1</v>
      </c>
      <c r="AB9">
        <v>2</v>
      </c>
      <c r="AC9" t="s">
        <v>311</v>
      </c>
      <c r="AD9">
        <v>1</v>
      </c>
      <c r="AE9">
        <v>1.5</v>
      </c>
      <c r="AF9" t="s">
        <v>143</v>
      </c>
      <c r="AG9">
        <v>1</v>
      </c>
      <c r="AH9">
        <v>2</v>
      </c>
      <c r="AI9" s="31">
        <f t="shared" si="0"/>
        <v>12.142857142857142</v>
      </c>
      <c r="AJ9">
        <f t="shared" si="2"/>
        <v>8</v>
      </c>
    </row>
    <row r="10" spans="1:38">
      <c r="A10" s="2">
        <v>7</v>
      </c>
      <c r="B10" s="7">
        <v>20082436</v>
      </c>
      <c r="C10" s="12" t="s">
        <v>189</v>
      </c>
      <c r="D10" t="s">
        <v>40</v>
      </c>
      <c r="E10" t="s">
        <v>314</v>
      </c>
      <c r="F10">
        <v>2</v>
      </c>
      <c r="G10">
        <v>1</v>
      </c>
      <c r="H10">
        <v>1.5</v>
      </c>
      <c r="I10" t="s">
        <v>64</v>
      </c>
      <c r="J10" t="s">
        <v>311</v>
      </c>
      <c r="K10">
        <v>0.5</v>
      </c>
      <c r="L10">
        <v>0.5</v>
      </c>
      <c r="M10" t="s">
        <v>333</v>
      </c>
      <c r="N10" s="57">
        <v>1</v>
      </c>
      <c r="O10">
        <v>1</v>
      </c>
      <c r="P10" t="s">
        <v>311</v>
      </c>
      <c r="Q10" t="s">
        <v>335</v>
      </c>
      <c r="R10">
        <v>1</v>
      </c>
      <c r="S10">
        <v>1.5</v>
      </c>
      <c r="U10">
        <v>0.5</v>
      </c>
      <c r="V10">
        <v>1.5</v>
      </c>
      <c r="W10" t="s">
        <v>311</v>
      </c>
      <c r="X10">
        <v>0.5</v>
      </c>
      <c r="Y10">
        <v>2</v>
      </c>
      <c r="Z10" t="s">
        <v>333</v>
      </c>
      <c r="AA10">
        <v>0.5</v>
      </c>
      <c r="AC10" t="s">
        <v>313</v>
      </c>
      <c r="AD10">
        <v>0.5</v>
      </c>
      <c r="AE10">
        <v>1</v>
      </c>
      <c r="AG10">
        <v>0.5</v>
      </c>
      <c r="AH10">
        <v>2</v>
      </c>
      <c r="AI10" s="31">
        <f t="shared" si="0"/>
        <v>13.571428571428573</v>
      </c>
      <c r="AJ10">
        <f t="shared" si="2"/>
        <v>10</v>
      </c>
    </row>
    <row r="11" spans="1:38">
      <c r="A11" s="2">
        <v>8</v>
      </c>
      <c r="B11" s="6">
        <v>20071667</v>
      </c>
      <c r="C11" s="12" t="s">
        <v>304</v>
      </c>
      <c r="D11" t="s">
        <v>40</v>
      </c>
      <c r="E11" t="s">
        <v>311</v>
      </c>
      <c r="F11">
        <v>2</v>
      </c>
      <c r="G11">
        <v>1</v>
      </c>
      <c r="H11">
        <v>1.5</v>
      </c>
      <c r="I11" t="s">
        <v>64</v>
      </c>
      <c r="J11" t="s">
        <v>311</v>
      </c>
      <c r="K11">
        <v>1</v>
      </c>
      <c r="L11">
        <v>1</v>
      </c>
      <c r="M11" t="s">
        <v>311</v>
      </c>
      <c r="N11" s="57">
        <v>1</v>
      </c>
      <c r="O11">
        <v>0.5</v>
      </c>
      <c r="Q11" t="s">
        <v>335</v>
      </c>
      <c r="R11">
        <v>1</v>
      </c>
      <c r="S11">
        <v>1.5</v>
      </c>
      <c r="T11" t="s">
        <v>311</v>
      </c>
      <c r="U11">
        <v>1</v>
      </c>
      <c r="V11">
        <v>2</v>
      </c>
      <c r="W11" t="s">
        <v>311</v>
      </c>
      <c r="X11">
        <v>1</v>
      </c>
      <c r="Y11">
        <v>1.5</v>
      </c>
      <c r="Z11" t="s">
        <v>311</v>
      </c>
      <c r="AA11">
        <v>1</v>
      </c>
      <c r="AD11">
        <v>0.5</v>
      </c>
      <c r="AE11">
        <v>1.5</v>
      </c>
      <c r="AI11" s="31">
        <f t="shared" si="0"/>
        <v>13.571428571428573</v>
      </c>
      <c r="AJ11">
        <f t="shared" si="2"/>
        <v>9</v>
      </c>
    </row>
    <row r="12" spans="1:38">
      <c r="A12" s="2">
        <v>9</v>
      </c>
      <c r="B12" s="7">
        <v>20091486</v>
      </c>
      <c r="C12" s="12" t="s">
        <v>283</v>
      </c>
      <c r="D12" t="s">
        <v>40</v>
      </c>
      <c r="F12">
        <v>1</v>
      </c>
      <c r="G12">
        <v>0.5</v>
      </c>
      <c r="H12">
        <v>1.5</v>
      </c>
      <c r="I12" t="s">
        <v>64</v>
      </c>
      <c r="J12" t="s">
        <v>311</v>
      </c>
      <c r="K12">
        <v>1</v>
      </c>
      <c r="L12">
        <v>1</v>
      </c>
      <c r="N12" s="57"/>
      <c r="Q12" t="s">
        <v>311</v>
      </c>
      <c r="R12">
        <v>1</v>
      </c>
      <c r="S12">
        <v>1.5</v>
      </c>
      <c r="T12" t="s">
        <v>311</v>
      </c>
      <c r="U12">
        <v>1</v>
      </c>
      <c r="V12">
        <v>2</v>
      </c>
      <c r="W12" t="s">
        <v>311</v>
      </c>
      <c r="X12">
        <v>1</v>
      </c>
      <c r="Y12">
        <v>1.5</v>
      </c>
      <c r="Z12" t="s">
        <v>311</v>
      </c>
      <c r="AA12">
        <v>1</v>
      </c>
      <c r="AB12">
        <v>2</v>
      </c>
      <c r="AC12" t="s">
        <v>93</v>
      </c>
      <c r="AD12">
        <v>0.5</v>
      </c>
      <c r="AE12">
        <v>1.5</v>
      </c>
      <c r="AI12" s="31">
        <f t="shared" si="0"/>
        <v>12.857142857142858</v>
      </c>
      <c r="AJ12">
        <f t="shared" si="2"/>
        <v>8</v>
      </c>
    </row>
    <row r="13" spans="1:38">
      <c r="A13" s="2">
        <v>10</v>
      </c>
      <c r="B13" s="7">
        <v>20071595</v>
      </c>
      <c r="C13" s="12" t="s">
        <v>41</v>
      </c>
      <c r="D13" t="s">
        <v>40</v>
      </c>
      <c r="E13" t="s">
        <v>313</v>
      </c>
      <c r="F13">
        <v>2</v>
      </c>
      <c r="G13">
        <v>1</v>
      </c>
      <c r="H13">
        <v>2</v>
      </c>
      <c r="I13" t="s">
        <v>311</v>
      </c>
      <c r="J13" t="s">
        <v>311</v>
      </c>
      <c r="K13">
        <v>1</v>
      </c>
      <c r="L13">
        <v>1</v>
      </c>
      <c r="M13" t="s">
        <v>311</v>
      </c>
      <c r="N13" s="57">
        <v>1</v>
      </c>
      <c r="O13">
        <v>2</v>
      </c>
      <c r="Q13" t="s">
        <v>311</v>
      </c>
      <c r="R13">
        <v>1</v>
      </c>
      <c r="S13">
        <v>1.5</v>
      </c>
      <c r="T13" t="s">
        <v>88</v>
      </c>
      <c r="U13">
        <v>1</v>
      </c>
      <c r="V13">
        <v>2</v>
      </c>
      <c r="W13" t="s">
        <v>311</v>
      </c>
      <c r="X13">
        <v>0.5</v>
      </c>
      <c r="Y13">
        <v>2</v>
      </c>
      <c r="Z13" t="s">
        <v>208</v>
      </c>
      <c r="AA13">
        <v>0.5</v>
      </c>
      <c r="AB13">
        <v>1.5</v>
      </c>
      <c r="AC13" t="s">
        <v>311</v>
      </c>
      <c r="AD13">
        <v>0.5</v>
      </c>
      <c r="AE13">
        <v>2</v>
      </c>
      <c r="AG13">
        <v>1</v>
      </c>
      <c r="AH13">
        <v>2</v>
      </c>
      <c r="AI13" s="31">
        <f t="shared" si="0"/>
        <v>18.214285714285715</v>
      </c>
      <c r="AJ13">
        <f t="shared" si="2"/>
        <v>10</v>
      </c>
    </row>
    <row r="14" spans="1:38">
      <c r="A14" s="2">
        <v>11</v>
      </c>
      <c r="B14" s="6">
        <v>20091212</v>
      </c>
      <c r="C14" s="12" t="s">
        <v>306</v>
      </c>
      <c r="D14" t="s">
        <v>40</v>
      </c>
      <c r="E14" t="s">
        <v>330</v>
      </c>
      <c r="F14">
        <v>2</v>
      </c>
      <c r="G14">
        <v>1</v>
      </c>
      <c r="H14">
        <v>1.5</v>
      </c>
      <c r="I14" t="s">
        <v>311</v>
      </c>
      <c r="J14" t="s">
        <v>312</v>
      </c>
      <c r="K14">
        <v>1</v>
      </c>
      <c r="L14">
        <v>1</v>
      </c>
      <c r="N14" s="57">
        <v>0.5</v>
      </c>
      <c r="O14">
        <v>0.5</v>
      </c>
      <c r="P14" t="s">
        <v>311</v>
      </c>
      <c r="Q14" t="s">
        <v>2</v>
      </c>
      <c r="R14">
        <v>1</v>
      </c>
      <c r="S14">
        <v>1.5</v>
      </c>
      <c r="T14" t="s">
        <v>311</v>
      </c>
      <c r="U14">
        <v>0.5</v>
      </c>
      <c r="V14">
        <v>1.5</v>
      </c>
      <c r="W14" t="s">
        <v>311</v>
      </c>
      <c r="X14">
        <v>0.5</v>
      </c>
      <c r="Y14">
        <v>1.5</v>
      </c>
      <c r="Z14" t="s">
        <v>311</v>
      </c>
      <c r="AA14">
        <v>1</v>
      </c>
      <c r="AB14">
        <v>2</v>
      </c>
      <c r="AC14" t="s">
        <v>311</v>
      </c>
      <c r="AD14">
        <v>1</v>
      </c>
      <c r="AE14">
        <v>1.5</v>
      </c>
      <c r="AF14" t="s">
        <v>143</v>
      </c>
      <c r="AG14">
        <v>1</v>
      </c>
      <c r="AH14">
        <v>2</v>
      </c>
      <c r="AI14" s="31">
        <f t="shared" si="0"/>
        <v>16.071428571428573</v>
      </c>
      <c r="AJ14">
        <f t="shared" si="2"/>
        <v>11</v>
      </c>
    </row>
    <row r="15" spans="1:38">
      <c r="A15" s="2">
        <v>12</v>
      </c>
      <c r="B15" s="7">
        <v>20020889</v>
      </c>
      <c r="C15" s="12" t="s">
        <v>301</v>
      </c>
      <c r="D15" t="s">
        <v>40</v>
      </c>
      <c r="E15" t="s">
        <v>311</v>
      </c>
      <c r="F15">
        <v>2</v>
      </c>
      <c r="G15">
        <v>1</v>
      </c>
      <c r="H15">
        <v>1.5</v>
      </c>
      <c r="I15" t="s">
        <v>311</v>
      </c>
      <c r="J15" t="s">
        <v>333</v>
      </c>
      <c r="K15">
        <v>0.5</v>
      </c>
      <c r="L15">
        <v>0.5</v>
      </c>
      <c r="M15" t="s">
        <v>312</v>
      </c>
      <c r="N15" s="57">
        <v>1</v>
      </c>
      <c r="O15">
        <v>1</v>
      </c>
      <c r="P15" t="s">
        <v>311</v>
      </c>
      <c r="Q15" t="s">
        <v>2</v>
      </c>
      <c r="R15">
        <v>1</v>
      </c>
      <c r="S15">
        <v>1.5</v>
      </c>
      <c r="U15">
        <v>0.5</v>
      </c>
      <c r="V15">
        <v>1.5</v>
      </c>
      <c r="X15">
        <v>0.5</v>
      </c>
      <c r="Y15">
        <v>2</v>
      </c>
      <c r="Z15" t="s">
        <v>311</v>
      </c>
      <c r="AA15">
        <v>0.5</v>
      </c>
      <c r="AC15" t="s">
        <v>311</v>
      </c>
      <c r="AD15">
        <v>0.5</v>
      </c>
      <c r="AE15">
        <v>1</v>
      </c>
      <c r="AG15">
        <v>0.5</v>
      </c>
      <c r="AH15">
        <v>2</v>
      </c>
      <c r="AI15" s="31">
        <f t="shared" si="0"/>
        <v>13.571428571428573</v>
      </c>
      <c r="AJ15">
        <f t="shared" si="2"/>
        <v>9</v>
      </c>
    </row>
    <row r="16" spans="1:38">
      <c r="A16" s="2">
        <v>13</v>
      </c>
      <c r="B16" s="6">
        <v>20080263</v>
      </c>
      <c r="C16" s="12" t="s">
        <v>305</v>
      </c>
      <c r="D16" t="s">
        <v>40</v>
      </c>
      <c r="F16">
        <v>1</v>
      </c>
      <c r="G16">
        <v>1</v>
      </c>
      <c r="I16" t="s">
        <v>312</v>
      </c>
      <c r="J16" t="s">
        <v>7</v>
      </c>
      <c r="M16" t="s">
        <v>312</v>
      </c>
      <c r="N16" s="57">
        <v>1</v>
      </c>
      <c r="Q16" t="s">
        <v>2</v>
      </c>
      <c r="AI16" s="31">
        <f t="shared" si="0"/>
        <v>2.1428571428571428</v>
      </c>
      <c r="AJ16">
        <f t="shared" si="2"/>
        <v>5</v>
      </c>
    </row>
    <row r="17" spans="1:36">
      <c r="A17" s="2">
        <v>14</v>
      </c>
      <c r="B17" s="7">
        <v>20095942</v>
      </c>
      <c r="C17" s="12" t="s">
        <v>214</v>
      </c>
      <c r="D17" t="s">
        <v>40</v>
      </c>
      <c r="E17" t="s">
        <v>312</v>
      </c>
      <c r="F17">
        <v>2</v>
      </c>
      <c r="G17">
        <v>1</v>
      </c>
      <c r="H17">
        <v>1.5</v>
      </c>
      <c r="I17" t="s">
        <v>311</v>
      </c>
      <c r="J17" t="s">
        <v>7</v>
      </c>
      <c r="K17">
        <v>1</v>
      </c>
      <c r="L17">
        <v>1.5</v>
      </c>
      <c r="N17" s="57">
        <v>0.5</v>
      </c>
      <c r="O17">
        <v>1.5</v>
      </c>
      <c r="P17" t="s">
        <v>311</v>
      </c>
      <c r="Q17" t="s">
        <v>137</v>
      </c>
      <c r="R17">
        <v>1</v>
      </c>
      <c r="S17">
        <v>2</v>
      </c>
      <c r="T17" t="s">
        <v>311</v>
      </c>
      <c r="U17">
        <v>1</v>
      </c>
      <c r="V17">
        <v>2</v>
      </c>
      <c r="X17">
        <v>1</v>
      </c>
      <c r="Y17">
        <v>2</v>
      </c>
      <c r="Z17" t="s">
        <v>311</v>
      </c>
      <c r="AA17">
        <v>0.5</v>
      </c>
      <c r="AB17">
        <v>1.5</v>
      </c>
      <c r="AC17" t="s">
        <v>311</v>
      </c>
      <c r="AG17">
        <v>1</v>
      </c>
      <c r="AH17">
        <v>2</v>
      </c>
      <c r="AI17" s="31">
        <f t="shared" si="0"/>
        <v>16.428571428571427</v>
      </c>
      <c r="AJ17">
        <f t="shared" si="2"/>
        <v>9</v>
      </c>
    </row>
    <row r="18" spans="1:36">
      <c r="A18" s="2">
        <v>15</v>
      </c>
      <c r="B18" s="7">
        <v>20064545</v>
      </c>
      <c r="C18" s="12" t="s">
        <v>43</v>
      </c>
      <c r="D18" t="s">
        <v>40</v>
      </c>
      <c r="E18" t="s">
        <v>311</v>
      </c>
      <c r="F18">
        <v>2</v>
      </c>
      <c r="G18">
        <v>1</v>
      </c>
      <c r="H18">
        <v>1.5</v>
      </c>
      <c r="I18" t="s">
        <v>311</v>
      </c>
      <c r="J18" t="s">
        <v>312</v>
      </c>
      <c r="K18">
        <v>1</v>
      </c>
      <c r="L18">
        <v>1</v>
      </c>
      <c r="M18" t="s">
        <v>311</v>
      </c>
      <c r="N18" s="57">
        <v>1</v>
      </c>
      <c r="O18">
        <v>0.5</v>
      </c>
      <c r="Q18" t="s">
        <v>311</v>
      </c>
      <c r="R18">
        <v>1</v>
      </c>
      <c r="S18">
        <v>1</v>
      </c>
      <c r="T18" t="s">
        <v>311</v>
      </c>
      <c r="U18">
        <v>1</v>
      </c>
      <c r="V18">
        <v>1</v>
      </c>
      <c r="X18">
        <v>1</v>
      </c>
      <c r="Y18">
        <v>1</v>
      </c>
      <c r="Z18" t="s">
        <v>311</v>
      </c>
      <c r="AA18">
        <v>1</v>
      </c>
      <c r="AB18">
        <v>2</v>
      </c>
      <c r="AC18" t="s">
        <v>93</v>
      </c>
      <c r="AD18">
        <v>1</v>
      </c>
      <c r="AE18">
        <v>0.5</v>
      </c>
      <c r="AG18">
        <v>1</v>
      </c>
      <c r="AH18">
        <v>2</v>
      </c>
      <c r="AI18" s="31">
        <f t="shared" si="0"/>
        <v>15.357142857142858</v>
      </c>
      <c r="AJ18">
        <f t="shared" si="2"/>
        <v>9</v>
      </c>
    </row>
    <row r="19" spans="1:36">
      <c r="A19" s="2">
        <v>16</v>
      </c>
      <c r="B19" s="7">
        <v>20060601</v>
      </c>
      <c r="C19" s="12" t="s">
        <v>299</v>
      </c>
      <c r="D19" t="s">
        <v>40</v>
      </c>
      <c r="F19">
        <v>2</v>
      </c>
      <c r="G19">
        <v>0.5</v>
      </c>
      <c r="H19">
        <v>1</v>
      </c>
      <c r="N19" s="57"/>
      <c r="AI19" s="31">
        <f t="shared" si="0"/>
        <v>2.5</v>
      </c>
      <c r="AJ19">
        <f t="shared" si="2"/>
        <v>1</v>
      </c>
    </row>
    <row r="20" spans="1:36">
      <c r="A20" s="2">
        <v>17</v>
      </c>
      <c r="B20" s="7">
        <v>20071689</v>
      </c>
      <c r="C20" s="12" t="s">
        <v>300</v>
      </c>
      <c r="D20" t="s">
        <v>40</v>
      </c>
      <c r="E20" t="s">
        <v>311</v>
      </c>
      <c r="I20" t="s">
        <v>311</v>
      </c>
      <c r="N20" s="57"/>
      <c r="AI20" s="31">
        <f t="shared" si="0"/>
        <v>0</v>
      </c>
      <c r="AJ20">
        <f t="shared" si="2"/>
        <v>3</v>
      </c>
    </row>
    <row r="21" spans="1:36">
      <c r="A21" s="2">
        <v>18</v>
      </c>
      <c r="B21" s="7">
        <v>20101932</v>
      </c>
      <c r="C21" s="12" t="s">
        <v>39</v>
      </c>
      <c r="D21" t="s">
        <v>40</v>
      </c>
      <c r="E21" t="s">
        <v>311</v>
      </c>
      <c r="F21">
        <v>2</v>
      </c>
      <c r="G21">
        <v>1</v>
      </c>
      <c r="H21">
        <v>1.5</v>
      </c>
      <c r="I21" t="s">
        <v>311</v>
      </c>
      <c r="J21" t="s">
        <v>311</v>
      </c>
      <c r="K21">
        <v>1</v>
      </c>
      <c r="L21">
        <v>1.5</v>
      </c>
      <c r="M21" t="s">
        <v>311</v>
      </c>
      <c r="N21" s="57">
        <v>1</v>
      </c>
      <c r="O21">
        <v>1.5</v>
      </c>
      <c r="P21" t="s">
        <v>117</v>
      </c>
      <c r="Q21" t="s">
        <v>208</v>
      </c>
      <c r="R21">
        <v>1</v>
      </c>
      <c r="S21">
        <v>1.5</v>
      </c>
      <c r="T21" t="s">
        <v>311</v>
      </c>
      <c r="U21">
        <v>0.5</v>
      </c>
      <c r="V21">
        <v>2</v>
      </c>
      <c r="W21" t="s">
        <v>29</v>
      </c>
      <c r="X21">
        <v>1</v>
      </c>
      <c r="Y21">
        <v>2</v>
      </c>
      <c r="Z21" t="s">
        <v>311</v>
      </c>
      <c r="AA21">
        <v>1</v>
      </c>
      <c r="AB21">
        <v>2</v>
      </c>
      <c r="AC21" t="s">
        <v>333</v>
      </c>
      <c r="AD21">
        <v>0.5</v>
      </c>
      <c r="AE21">
        <v>1</v>
      </c>
      <c r="AF21" t="s">
        <v>142</v>
      </c>
      <c r="AG21">
        <v>1</v>
      </c>
      <c r="AH21">
        <v>2</v>
      </c>
      <c r="AI21" s="31">
        <f t="shared" si="0"/>
        <v>17.857142857142858</v>
      </c>
      <c r="AJ21">
        <f t="shared" si="2"/>
        <v>12</v>
      </c>
    </row>
    <row r="22" spans="1:36">
      <c r="A22" s="2">
        <v>19</v>
      </c>
      <c r="B22" s="7">
        <v>20095950</v>
      </c>
      <c r="C22" s="12" t="s">
        <v>11</v>
      </c>
      <c r="D22" t="s">
        <v>40</v>
      </c>
      <c r="E22" t="s">
        <v>311</v>
      </c>
      <c r="F22">
        <v>2</v>
      </c>
      <c r="G22">
        <v>1</v>
      </c>
      <c r="H22">
        <v>1</v>
      </c>
      <c r="I22" t="s">
        <v>311</v>
      </c>
      <c r="K22">
        <v>1</v>
      </c>
      <c r="L22">
        <v>1</v>
      </c>
      <c r="M22" t="s">
        <v>312</v>
      </c>
      <c r="N22" s="57">
        <v>1</v>
      </c>
      <c r="O22">
        <v>1</v>
      </c>
      <c r="P22" t="s">
        <v>1</v>
      </c>
      <c r="Q22" t="s">
        <v>311</v>
      </c>
      <c r="R22">
        <v>1</v>
      </c>
      <c r="S22">
        <v>1</v>
      </c>
      <c r="U22">
        <v>0.5</v>
      </c>
      <c r="V22">
        <v>1.5</v>
      </c>
      <c r="X22">
        <v>0.5</v>
      </c>
      <c r="Y22">
        <v>1.5</v>
      </c>
      <c r="AA22">
        <v>0.5</v>
      </c>
      <c r="AB22">
        <v>1.5</v>
      </c>
      <c r="AC22" t="s">
        <v>311</v>
      </c>
      <c r="AD22">
        <v>0.5</v>
      </c>
      <c r="AE22">
        <v>2</v>
      </c>
      <c r="AI22" s="31">
        <f t="shared" si="0"/>
        <v>13.214285714285714</v>
      </c>
      <c r="AJ22">
        <f t="shared" si="2"/>
        <v>7</v>
      </c>
    </row>
    <row r="23" spans="1:36">
      <c r="A23" s="2">
        <v>20</v>
      </c>
      <c r="B23" s="7">
        <v>20081714</v>
      </c>
      <c r="C23" s="12" t="s">
        <v>188</v>
      </c>
      <c r="D23" t="s">
        <v>40</v>
      </c>
      <c r="E23" t="s">
        <v>316</v>
      </c>
      <c r="F23">
        <v>2</v>
      </c>
      <c r="G23">
        <v>1</v>
      </c>
      <c r="H23">
        <v>1</v>
      </c>
      <c r="I23" t="s">
        <v>316</v>
      </c>
      <c r="J23" t="s">
        <v>311</v>
      </c>
      <c r="K23">
        <v>1</v>
      </c>
      <c r="L23">
        <v>1</v>
      </c>
      <c r="M23" t="s">
        <v>312</v>
      </c>
      <c r="N23" s="57">
        <v>1</v>
      </c>
      <c r="O23">
        <v>1</v>
      </c>
      <c r="P23" t="s">
        <v>2</v>
      </c>
      <c r="Q23" t="s">
        <v>311</v>
      </c>
      <c r="R23">
        <v>1</v>
      </c>
      <c r="S23">
        <v>1</v>
      </c>
      <c r="U23">
        <v>0.5</v>
      </c>
      <c r="V23">
        <v>1.5</v>
      </c>
      <c r="X23">
        <v>0.5</v>
      </c>
      <c r="Y23">
        <v>1.5</v>
      </c>
      <c r="AA23">
        <v>0.5</v>
      </c>
      <c r="AB23">
        <v>1.5</v>
      </c>
      <c r="AC23" t="s">
        <v>93</v>
      </c>
      <c r="AD23">
        <v>0.5</v>
      </c>
      <c r="AE23">
        <v>2</v>
      </c>
      <c r="AI23" s="31">
        <f t="shared" si="0"/>
        <v>13.214285714285714</v>
      </c>
      <c r="AJ23">
        <f t="shared" si="2"/>
        <v>8</v>
      </c>
    </row>
    <row r="24" spans="1:36">
      <c r="A24" s="2">
        <v>21</v>
      </c>
      <c r="B24" s="7">
        <v>20095941</v>
      </c>
      <c r="C24" s="12" t="s">
        <v>215</v>
      </c>
      <c r="D24" t="s">
        <v>40</v>
      </c>
      <c r="E24" t="s">
        <v>311</v>
      </c>
      <c r="F24">
        <v>2</v>
      </c>
      <c r="G24">
        <v>1</v>
      </c>
      <c r="H24">
        <v>1.5</v>
      </c>
      <c r="I24" t="s">
        <v>65</v>
      </c>
      <c r="J24" t="s">
        <v>312</v>
      </c>
      <c r="K24">
        <v>1</v>
      </c>
      <c r="L24">
        <v>1.5</v>
      </c>
      <c r="N24" s="57">
        <v>0.5</v>
      </c>
      <c r="O24">
        <v>1.5</v>
      </c>
      <c r="P24" t="s">
        <v>311</v>
      </c>
      <c r="Q24" t="s">
        <v>311</v>
      </c>
      <c r="R24">
        <v>1</v>
      </c>
      <c r="S24">
        <v>2</v>
      </c>
      <c r="T24" t="s">
        <v>311</v>
      </c>
      <c r="U24">
        <v>1</v>
      </c>
      <c r="V24">
        <v>2</v>
      </c>
      <c r="X24">
        <v>1</v>
      </c>
      <c r="Y24">
        <v>2</v>
      </c>
      <c r="Z24" t="s">
        <v>311</v>
      </c>
      <c r="AA24">
        <v>0.5</v>
      </c>
      <c r="AB24">
        <v>1.5</v>
      </c>
      <c r="AC24" t="s">
        <v>93</v>
      </c>
      <c r="AG24">
        <v>1</v>
      </c>
      <c r="AH24">
        <v>2</v>
      </c>
      <c r="AI24" s="31">
        <f t="shared" si="0"/>
        <v>16.428571428571427</v>
      </c>
      <c r="AJ24">
        <f t="shared" si="2"/>
        <v>9</v>
      </c>
    </row>
    <row r="25" spans="1:36">
      <c r="A25" s="2">
        <v>22</v>
      </c>
      <c r="B25" s="6">
        <v>20062378</v>
      </c>
      <c r="C25" s="12" t="s">
        <v>302</v>
      </c>
      <c r="D25" t="s">
        <v>40</v>
      </c>
      <c r="E25" t="s">
        <v>313</v>
      </c>
      <c r="F25">
        <v>2</v>
      </c>
      <c r="G25">
        <v>1</v>
      </c>
      <c r="H25">
        <v>1.5</v>
      </c>
      <c r="I25" t="s">
        <v>311</v>
      </c>
      <c r="J25" t="s">
        <v>28</v>
      </c>
      <c r="K25">
        <v>1</v>
      </c>
      <c r="L25">
        <v>1.5</v>
      </c>
      <c r="M25" t="s">
        <v>311</v>
      </c>
      <c r="N25" s="57">
        <v>1</v>
      </c>
      <c r="O25">
        <v>1.5</v>
      </c>
      <c r="P25" t="s">
        <v>311</v>
      </c>
      <c r="Q25" t="s">
        <v>138</v>
      </c>
      <c r="R25">
        <v>0.5</v>
      </c>
      <c r="S25">
        <v>1.25</v>
      </c>
      <c r="T25" t="s">
        <v>89</v>
      </c>
      <c r="U25">
        <v>0.5</v>
      </c>
      <c r="V25">
        <v>1.5</v>
      </c>
      <c r="W25" t="s">
        <v>28</v>
      </c>
      <c r="X25">
        <v>0.5</v>
      </c>
      <c r="Y25">
        <v>1.5</v>
      </c>
      <c r="Z25" t="s">
        <v>89</v>
      </c>
      <c r="AA25">
        <v>0.5</v>
      </c>
      <c r="AB25">
        <v>2</v>
      </c>
      <c r="AC25" t="s">
        <v>93</v>
      </c>
      <c r="AD25">
        <v>0.5</v>
      </c>
      <c r="AE25">
        <v>1.5</v>
      </c>
      <c r="AG25">
        <v>0.5</v>
      </c>
      <c r="AH25">
        <v>1.5</v>
      </c>
      <c r="AI25" s="31">
        <f t="shared" si="0"/>
        <v>15.535714285714286</v>
      </c>
      <c r="AJ25">
        <f t="shared" si="2"/>
        <v>11</v>
      </c>
    </row>
    <row r="26" spans="1:36">
      <c r="A26" s="2">
        <v>23</v>
      </c>
      <c r="B26" s="7">
        <v>20095919</v>
      </c>
      <c r="C26" s="12" t="s">
        <v>42</v>
      </c>
      <c r="D26" t="s">
        <v>40</v>
      </c>
      <c r="E26" t="s">
        <v>317</v>
      </c>
      <c r="F26">
        <v>2</v>
      </c>
      <c r="G26">
        <v>1</v>
      </c>
      <c r="H26">
        <v>2</v>
      </c>
      <c r="I26" t="s">
        <v>311</v>
      </c>
      <c r="J26" t="s">
        <v>8</v>
      </c>
      <c r="K26">
        <v>1</v>
      </c>
      <c r="L26">
        <v>1</v>
      </c>
      <c r="M26" t="s">
        <v>311</v>
      </c>
      <c r="N26" s="57">
        <v>1</v>
      </c>
      <c r="O26">
        <v>2</v>
      </c>
      <c r="Q26" t="s">
        <v>138</v>
      </c>
      <c r="R26">
        <v>1</v>
      </c>
      <c r="S26">
        <v>1.5</v>
      </c>
      <c r="T26" t="s">
        <v>311</v>
      </c>
      <c r="U26">
        <v>1</v>
      </c>
      <c r="V26">
        <v>2</v>
      </c>
      <c r="W26" t="s">
        <v>311</v>
      </c>
      <c r="X26">
        <v>0.5</v>
      </c>
      <c r="Y26">
        <v>2</v>
      </c>
      <c r="Z26" t="s">
        <v>208</v>
      </c>
      <c r="AA26">
        <v>0.5</v>
      </c>
      <c r="AB26">
        <v>1.5</v>
      </c>
      <c r="AC26" t="s">
        <v>311</v>
      </c>
      <c r="AD26">
        <v>0.5</v>
      </c>
      <c r="AE26">
        <v>2</v>
      </c>
      <c r="AG26">
        <v>1</v>
      </c>
      <c r="AH26">
        <v>2</v>
      </c>
      <c r="AI26" s="31">
        <f t="shared" si="0"/>
        <v>18.214285714285715</v>
      </c>
      <c r="AJ26">
        <f t="shared" si="2"/>
        <v>10</v>
      </c>
    </row>
    <row r="27" spans="1:36">
      <c r="A27" s="2"/>
      <c r="C27" s="12" t="s">
        <v>178</v>
      </c>
      <c r="N27" s="57"/>
      <c r="AI27" s="31">
        <f t="shared" si="0"/>
        <v>0</v>
      </c>
      <c r="AJ27">
        <f t="shared" si="2"/>
        <v>0</v>
      </c>
    </row>
    <row r="28" spans="1:36">
      <c r="A28" s="2"/>
      <c r="C28" s="12" t="s">
        <v>82</v>
      </c>
      <c r="N28" s="57"/>
      <c r="AI28" s="31">
        <f t="shared" si="0"/>
        <v>0</v>
      </c>
      <c r="AJ28">
        <f t="shared" si="2"/>
        <v>0</v>
      </c>
    </row>
    <row r="29" spans="1:36">
      <c r="A29" s="2"/>
      <c r="C29" s="12" t="s">
        <v>177</v>
      </c>
      <c r="F29">
        <v>2</v>
      </c>
      <c r="G29">
        <v>1</v>
      </c>
      <c r="K29">
        <v>1</v>
      </c>
      <c r="N29" s="57">
        <v>1</v>
      </c>
      <c r="R29">
        <v>1</v>
      </c>
      <c r="AI29" s="31">
        <f t="shared" si="0"/>
        <v>4.2857142857142856</v>
      </c>
      <c r="AJ29">
        <f t="shared" si="2"/>
        <v>0</v>
      </c>
    </row>
    <row r="30" spans="1:36">
      <c r="B30" s="5" t="s">
        <v>307</v>
      </c>
    </row>
    <row r="31" spans="1:36">
      <c r="A31">
        <v>1</v>
      </c>
      <c r="B31" s="7">
        <v>20060948</v>
      </c>
      <c r="C31" s="12" t="s">
        <v>12</v>
      </c>
      <c r="G31">
        <v>1</v>
      </c>
      <c r="H31">
        <v>1.5</v>
      </c>
      <c r="I31" t="s">
        <v>311</v>
      </c>
      <c r="K31">
        <v>1</v>
      </c>
      <c r="N31" s="58">
        <v>1</v>
      </c>
      <c r="AI31" s="31">
        <f t="shared" ref="AI31:AI52" si="3">SUM(F31:AH31)/14*10</f>
        <v>3.2142857142857144</v>
      </c>
      <c r="AJ31">
        <f t="shared" ref="AJ31:AJ51" si="4">COUNTIF(D31:AI31,"P")</f>
        <v>1</v>
      </c>
    </row>
    <row r="32" spans="1:36">
      <c r="A32">
        <v>2</v>
      </c>
      <c r="B32" s="7">
        <v>20080772</v>
      </c>
      <c r="C32" s="12" t="s">
        <v>308</v>
      </c>
      <c r="D32" t="s">
        <v>40</v>
      </c>
      <c r="F32">
        <v>2</v>
      </c>
      <c r="G32">
        <v>1</v>
      </c>
      <c r="H32">
        <v>1</v>
      </c>
      <c r="I32" t="s">
        <v>53</v>
      </c>
      <c r="J32" t="s">
        <v>7</v>
      </c>
      <c r="K32">
        <v>1</v>
      </c>
      <c r="N32" s="58">
        <v>1</v>
      </c>
      <c r="R32">
        <v>1</v>
      </c>
      <c r="S32">
        <v>1.5</v>
      </c>
      <c r="U32">
        <v>1</v>
      </c>
      <c r="V32">
        <v>1.5</v>
      </c>
      <c r="W32" t="s">
        <v>196</v>
      </c>
      <c r="X32">
        <v>1</v>
      </c>
      <c r="AA32">
        <v>0.5</v>
      </c>
      <c r="AB32">
        <v>2</v>
      </c>
      <c r="AF32" t="s">
        <v>291</v>
      </c>
      <c r="AG32">
        <v>1</v>
      </c>
      <c r="AH32">
        <v>1</v>
      </c>
      <c r="AI32" s="31">
        <f t="shared" si="3"/>
        <v>11.785714285714286</v>
      </c>
      <c r="AJ32">
        <f t="shared" si="4"/>
        <v>5</v>
      </c>
    </row>
    <row r="33" spans="1:36">
      <c r="A33">
        <v>3</v>
      </c>
      <c r="B33" s="7">
        <v>20020323</v>
      </c>
      <c r="C33" s="12" t="s">
        <v>13</v>
      </c>
      <c r="D33" t="s">
        <v>311</v>
      </c>
      <c r="G33">
        <v>1</v>
      </c>
      <c r="H33">
        <v>1</v>
      </c>
      <c r="I33" t="s">
        <v>54</v>
      </c>
      <c r="J33" t="s">
        <v>312</v>
      </c>
      <c r="K33">
        <v>0.5</v>
      </c>
      <c r="L33">
        <v>1</v>
      </c>
      <c r="N33" s="59">
        <v>0.5</v>
      </c>
      <c r="R33">
        <v>0.5</v>
      </c>
      <c r="X33">
        <v>0.5</v>
      </c>
      <c r="Y33">
        <v>1.5</v>
      </c>
      <c r="AD33">
        <v>0.5</v>
      </c>
      <c r="AE33">
        <v>1.5</v>
      </c>
      <c r="AG33">
        <v>0.5</v>
      </c>
      <c r="AH33">
        <v>2</v>
      </c>
      <c r="AI33" s="31">
        <f t="shared" si="3"/>
        <v>7.8571428571428568</v>
      </c>
      <c r="AJ33">
        <f t="shared" si="4"/>
        <v>3</v>
      </c>
    </row>
    <row r="34" spans="1:36">
      <c r="A34">
        <v>4</v>
      </c>
      <c r="B34" s="7">
        <v>20061692</v>
      </c>
      <c r="C34" s="12" t="s">
        <v>280</v>
      </c>
      <c r="D34" t="s">
        <v>312</v>
      </c>
      <c r="F34">
        <v>2</v>
      </c>
      <c r="G34">
        <v>1</v>
      </c>
      <c r="H34">
        <v>1.5</v>
      </c>
      <c r="I34" t="s">
        <v>311</v>
      </c>
      <c r="K34">
        <v>1</v>
      </c>
      <c r="L34">
        <v>1.5</v>
      </c>
      <c r="N34" s="58">
        <v>1</v>
      </c>
      <c r="O34">
        <v>1.5</v>
      </c>
      <c r="Q34" t="s">
        <v>1</v>
      </c>
      <c r="R34">
        <v>1</v>
      </c>
      <c r="S34">
        <v>1.5</v>
      </c>
      <c r="U34">
        <v>0.5</v>
      </c>
      <c r="AA34">
        <v>1</v>
      </c>
      <c r="AB34">
        <v>1.5</v>
      </c>
      <c r="AD34">
        <v>0.5</v>
      </c>
      <c r="AE34">
        <v>1.5</v>
      </c>
      <c r="AF34" t="s">
        <v>289</v>
      </c>
      <c r="AI34" s="31">
        <f t="shared" si="3"/>
        <v>12.142857142857142</v>
      </c>
      <c r="AJ34">
        <f t="shared" si="4"/>
        <v>4</v>
      </c>
    </row>
    <row r="35" spans="1:36">
      <c r="A35">
        <v>5</v>
      </c>
      <c r="B35" s="7">
        <v>20033330</v>
      </c>
      <c r="C35" s="12" t="s">
        <v>198</v>
      </c>
      <c r="J35" t="s">
        <v>229</v>
      </c>
      <c r="M35" t="s">
        <v>312</v>
      </c>
      <c r="N35" s="58">
        <v>1</v>
      </c>
      <c r="Q35" t="s">
        <v>1</v>
      </c>
      <c r="T35" t="s">
        <v>311</v>
      </c>
      <c r="AI35" s="31">
        <f t="shared" si="3"/>
        <v>0.71428571428571419</v>
      </c>
      <c r="AJ35">
        <f t="shared" si="4"/>
        <v>4</v>
      </c>
    </row>
    <row r="36" spans="1:36">
      <c r="A36">
        <v>6</v>
      </c>
      <c r="B36" s="7">
        <v>20083017</v>
      </c>
      <c r="C36" s="12" t="s">
        <v>6</v>
      </c>
      <c r="D36" t="s">
        <v>40</v>
      </c>
      <c r="F36">
        <v>2</v>
      </c>
      <c r="G36">
        <v>1</v>
      </c>
      <c r="H36">
        <v>1</v>
      </c>
      <c r="I36" t="s">
        <v>311</v>
      </c>
      <c r="J36" t="s">
        <v>311</v>
      </c>
      <c r="K36">
        <v>1</v>
      </c>
      <c r="L36">
        <v>1.5</v>
      </c>
      <c r="M36" t="s">
        <v>311</v>
      </c>
      <c r="N36" s="57">
        <v>1</v>
      </c>
      <c r="O36">
        <v>1.5</v>
      </c>
      <c r="Q36" t="s">
        <v>311</v>
      </c>
      <c r="R36">
        <v>1</v>
      </c>
      <c r="S36">
        <v>2</v>
      </c>
      <c r="U36">
        <v>1</v>
      </c>
      <c r="V36">
        <v>1.5</v>
      </c>
      <c r="X36">
        <v>1</v>
      </c>
      <c r="Y36">
        <v>1.5</v>
      </c>
      <c r="AA36">
        <v>1</v>
      </c>
      <c r="AB36">
        <v>1.5</v>
      </c>
      <c r="AC36" t="s">
        <v>311</v>
      </c>
      <c r="AD36">
        <v>1</v>
      </c>
      <c r="AE36">
        <v>2</v>
      </c>
      <c r="AG36">
        <v>1</v>
      </c>
      <c r="AH36">
        <v>2</v>
      </c>
      <c r="AI36" s="31">
        <f t="shared" si="3"/>
        <v>18.214285714285715</v>
      </c>
      <c r="AJ36">
        <f t="shared" si="4"/>
        <v>6</v>
      </c>
    </row>
    <row r="37" spans="1:36">
      <c r="A37">
        <v>7</v>
      </c>
      <c r="B37" s="7">
        <v>20084249</v>
      </c>
      <c r="C37" s="12" t="s">
        <v>281</v>
      </c>
      <c r="F37">
        <v>2</v>
      </c>
      <c r="G37">
        <v>0.5</v>
      </c>
      <c r="H37">
        <v>1</v>
      </c>
      <c r="I37" t="s">
        <v>312</v>
      </c>
      <c r="AI37" s="31">
        <f t="shared" si="3"/>
        <v>2.5</v>
      </c>
      <c r="AJ37">
        <f t="shared" si="4"/>
        <v>1</v>
      </c>
    </row>
    <row r="38" spans="1:36">
      <c r="A38">
        <v>8</v>
      </c>
      <c r="B38" s="7">
        <v>20101067</v>
      </c>
      <c r="C38" s="12" t="s">
        <v>180</v>
      </c>
      <c r="D38" t="s">
        <v>312</v>
      </c>
      <c r="J38" t="s">
        <v>312</v>
      </c>
      <c r="K38">
        <v>1</v>
      </c>
      <c r="L38">
        <v>1.5</v>
      </c>
      <c r="Q38" t="s">
        <v>1</v>
      </c>
      <c r="R38">
        <v>0.5</v>
      </c>
      <c r="S38">
        <v>2</v>
      </c>
      <c r="T38" t="s">
        <v>115</v>
      </c>
      <c r="U38">
        <v>0.5</v>
      </c>
      <c r="V38">
        <v>1</v>
      </c>
      <c r="W38" t="s">
        <v>89</v>
      </c>
      <c r="X38">
        <v>0.5</v>
      </c>
      <c r="Y38">
        <v>1</v>
      </c>
      <c r="AA38">
        <v>0.5</v>
      </c>
      <c r="AB38">
        <v>1.5</v>
      </c>
      <c r="AC38" t="s">
        <v>93</v>
      </c>
      <c r="AG38">
        <v>0.5</v>
      </c>
      <c r="AH38">
        <v>1.5</v>
      </c>
      <c r="AI38" s="31">
        <f t="shared" si="3"/>
        <v>8.5714285714285712</v>
      </c>
      <c r="AJ38">
        <f t="shared" si="4"/>
        <v>6</v>
      </c>
    </row>
    <row r="39" spans="1:36">
      <c r="A39">
        <v>9</v>
      </c>
      <c r="B39" s="7">
        <v>20095803</v>
      </c>
      <c r="C39" s="12" t="s">
        <v>282</v>
      </c>
      <c r="D39" t="s">
        <v>312</v>
      </c>
      <c r="G39">
        <v>1</v>
      </c>
      <c r="H39">
        <v>1.5</v>
      </c>
      <c r="I39" t="s">
        <v>311</v>
      </c>
      <c r="J39" t="s">
        <v>230</v>
      </c>
      <c r="K39">
        <v>1</v>
      </c>
      <c r="L39">
        <v>2</v>
      </c>
      <c r="M39" t="s">
        <v>311</v>
      </c>
      <c r="N39" s="59">
        <v>0.5</v>
      </c>
      <c r="O39">
        <v>1.5</v>
      </c>
      <c r="Q39" t="s">
        <v>311</v>
      </c>
      <c r="R39">
        <v>1</v>
      </c>
      <c r="S39">
        <v>2</v>
      </c>
      <c r="T39" t="s">
        <v>116</v>
      </c>
      <c r="U39">
        <v>0.5</v>
      </c>
      <c r="V39">
        <v>2</v>
      </c>
      <c r="W39" t="s">
        <v>311</v>
      </c>
      <c r="X39">
        <v>1</v>
      </c>
      <c r="Y39">
        <v>1.5</v>
      </c>
      <c r="AA39">
        <v>1</v>
      </c>
      <c r="AB39">
        <v>2</v>
      </c>
      <c r="AC39" t="s">
        <v>93</v>
      </c>
      <c r="AD39">
        <v>1</v>
      </c>
      <c r="AE39">
        <v>2</v>
      </c>
      <c r="AF39" t="s">
        <v>288</v>
      </c>
      <c r="AG39">
        <v>1</v>
      </c>
      <c r="AH39">
        <v>2</v>
      </c>
      <c r="AI39" s="31">
        <f t="shared" si="3"/>
        <v>17.5</v>
      </c>
      <c r="AJ39">
        <f t="shared" si="4"/>
        <v>9</v>
      </c>
    </row>
    <row r="40" spans="1:36">
      <c r="A40">
        <v>10</v>
      </c>
      <c r="B40" s="7">
        <v>20061923</v>
      </c>
      <c r="C40" s="12" t="s">
        <v>309</v>
      </c>
      <c r="D40" t="s">
        <v>40</v>
      </c>
      <c r="G40">
        <v>1</v>
      </c>
      <c r="I40" t="s">
        <v>333</v>
      </c>
      <c r="K40">
        <v>1</v>
      </c>
      <c r="M40" t="s">
        <v>56</v>
      </c>
      <c r="N40" s="58">
        <v>1</v>
      </c>
      <c r="O40">
        <v>0.5</v>
      </c>
      <c r="Q40" t="s">
        <v>311</v>
      </c>
      <c r="R40">
        <v>1</v>
      </c>
      <c r="U40">
        <v>0.5</v>
      </c>
      <c r="Z40" t="s">
        <v>333</v>
      </c>
      <c r="AD40">
        <v>1</v>
      </c>
      <c r="AI40" s="31">
        <f t="shared" si="3"/>
        <v>4.2857142857142856</v>
      </c>
      <c r="AJ40">
        <f t="shared" si="4"/>
        <v>5</v>
      </c>
    </row>
    <row r="41" spans="1:36">
      <c r="A41">
        <v>11</v>
      </c>
      <c r="B41" s="7">
        <v>20100838</v>
      </c>
      <c r="C41" s="12" t="s">
        <v>248</v>
      </c>
      <c r="D41" t="s">
        <v>28</v>
      </c>
      <c r="G41">
        <v>1</v>
      </c>
      <c r="H41">
        <v>1.5</v>
      </c>
      <c r="I41" t="s">
        <v>311</v>
      </c>
      <c r="J41" t="s">
        <v>230</v>
      </c>
      <c r="K41">
        <v>1</v>
      </c>
      <c r="L41">
        <v>2</v>
      </c>
      <c r="M41" t="s">
        <v>117</v>
      </c>
      <c r="N41" s="59">
        <v>0.5</v>
      </c>
      <c r="O41">
        <v>1.5</v>
      </c>
      <c r="Q41" t="s">
        <v>311</v>
      </c>
      <c r="R41">
        <v>1</v>
      </c>
      <c r="S41">
        <v>2</v>
      </c>
      <c r="T41" t="s">
        <v>333</v>
      </c>
      <c r="U41">
        <v>0.5</v>
      </c>
      <c r="V41">
        <v>2</v>
      </c>
      <c r="W41" t="s">
        <v>311</v>
      </c>
      <c r="X41">
        <v>1</v>
      </c>
      <c r="Y41">
        <v>1.5</v>
      </c>
      <c r="AA41">
        <v>1</v>
      </c>
      <c r="AB41">
        <v>2</v>
      </c>
      <c r="AC41" t="s">
        <v>333</v>
      </c>
      <c r="AD41">
        <v>1</v>
      </c>
      <c r="AE41">
        <v>2</v>
      </c>
      <c r="AF41" t="s">
        <v>288</v>
      </c>
      <c r="AG41">
        <v>1</v>
      </c>
      <c r="AH41">
        <v>2</v>
      </c>
      <c r="AI41" s="31">
        <f t="shared" si="3"/>
        <v>17.5</v>
      </c>
      <c r="AJ41">
        <f t="shared" si="4"/>
        <v>9</v>
      </c>
    </row>
    <row r="42" spans="1:36">
      <c r="A42">
        <v>12</v>
      </c>
      <c r="B42" s="7">
        <v>20051510</v>
      </c>
      <c r="C42" s="12" t="s">
        <v>100</v>
      </c>
      <c r="D42" t="s">
        <v>311</v>
      </c>
      <c r="F42">
        <v>2</v>
      </c>
      <c r="G42">
        <v>1</v>
      </c>
      <c r="I42" t="s">
        <v>311</v>
      </c>
      <c r="J42" t="s">
        <v>311</v>
      </c>
      <c r="K42">
        <v>1</v>
      </c>
      <c r="M42" t="s">
        <v>118</v>
      </c>
      <c r="N42" s="58">
        <v>1</v>
      </c>
      <c r="Q42" t="s">
        <v>311</v>
      </c>
      <c r="T42" t="s">
        <v>89</v>
      </c>
      <c r="AI42" s="31">
        <f t="shared" si="3"/>
        <v>3.5714285714285716</v>
      </c>
      <c r="AJ42">
        <f t="shared" si="4"/>
        <v>6</v>
      </c>
    </row>
    <row r="43" spans="1:36">
      <c r="A43">
        <v>13</v>
      </c>
      <c r="B43" s="7">
        <v>20102474</v>
      </c>
      <c r="C43" s="12" t="s">
        <v>321</v>
      </c>
      <c r="D43" t="s">
        <v>312</v>
      </c>
      <c r="F43">
        <v>2</v>
      </c>
      <c r="I43" t="s">
        <v>312</v>
      </c>
      <c r="J43" t="s">
        <v>311</v>
      </c>
      <c r="K43">
        <v>0.5</v>
      </c>
      <c r="L43">
        <v>1</v>
      </c>
      <c r="M43" t="s">
        <v>314</v>
      </c>
      <c r="N43" s="59">
        <v>0.5</v>
      </c>
      <c r="O43">
        <v>1</v>
      </c>
      <c r="Q43" t="s">
        <v>311</v>
      </c>
      <c r="R43">
        <v>0.5</v>
      </c>
      <c r="S43">
        <v>1</v>
      </c>
      <c r="U43">
        <v>0.5</v>
      </c>
      <c r="V43">
        <v>1</v>
      </c>
      <c r="W43" t="s">
        <v>197</v>
      </c>
      <c r="X43">
        <v>0.5</v>
      </c>
      <c r="Y43">
        <v>1.5</v>
      </c>
      <c r="AC43" t="s">
        <v>93</v>
      </c>
      <c r="AF43" t="s">
        <v>289</v>
      </c>
      <c r="AG43">
        <v>0.5</v>
      </c>
      <c r="AH43">
        <v>1.5</v>
      </c>
      <c r="AI43" s="31">
        <f t="shared" si="3"/>
        <v>8.5714285714285712</v>
      </c>
      <c r="AJ43">
        <f t="shared" si="4"/>
        <v>8</v>
      </c>
    </row>
    <row r="44" spans="1:36">
      <c r="A44">
        <v>14</v>
      </c>
      <c r="B44" s="7">
        <v>20071674</v>
      </c>
      <c r="C44" s="12" t="s">
        <v>101</v>
      </c>
      <c r="D44" t="s">
        <v>311</v>
      </c>
      <c r="G44">
        <v>1</v>
      </c>
      <c r="H44">
        <v>1.5</v>
      </c>
      <c r="I44" t="s">
        <v>311</v>
      </c>
      <c r="J44" t="s">
        <v>312</v>
      </c>
      <c r="K44">
        <v>1</v>
      </c>
      <c r="L44">
        <v>1.5</v>
      </c>
      <c r="M44" t="s">
        <v>311</v>
      </c>
      <c r="N44" s="58">
        <v>1</v>
      </c>
      <c r="O44">
        <v>1.5</v>
      </c>
      <c r="Q44" t="s">
        <v>311</v>
      </c>
      <c r="R44">
        <v>1</v>
      </c>
      <c r="S44">
        <v>1.5</v>
      </c>
      <c r="T44" t="s">
        <v>311</v>
      </c>
      <c r="U44">
        <v>0.5</v>
      </c>
      <c r="V44">
        <v>2</v>
      </c>
      <c r="W44" t="s">
        <v>311</v>
      </c>
      <c r="X44">
        <v>1</v>
      </c>
      <c r="Y44">
        <v>2</v>
      </c>
      <c r="Z44" t="s">
        <v>311</v>
      </c>
      <c r="AA44">
        <v>1</v>
      </c>
      <c r="AB44">
        <v>2</v>
      </c>
      <c r="AC44" t="s">
        <v>292</v>
      </c>
      <c r="AD44">
        <v>0.5</v>
      </c>
      <c r="AE44">
        <v>1</v>
      </c>
      <c r="AF44" t="s">
        <v>292</v>
      </c>
      <c r="AG44">
        <v>1</v>
      </c>
      <c r="AH44">
        <v>2</v>
      </c>
      <c r="AI44" s="31">
        <f t="shared" si="3"/>
        <v>16.428571428571427</v>
      </c>
      <c r="AJ44">
        <f t="shared" si="4"/>
        <v>10</v>
      </c>
    </row>
    <row r="45" spans="1:36">
      <c r="A45">
        <v>15</v>
      </c>
      <c r="B45" s="7">
        <v>20080389</v>
      </c>
      <c r="C45" s="12" t="s">
        <v>134</v>
      </c>
      <c r="D45" t="s">
        <v>311</v>
      </c>
      <c r="G45">
        <v>1</v>
      </c>
      <c r="H45">
        <v>1</v>
      </c>
      <c r="I45" t="s">
        <v>311</v>
      </c>
      <c r="J45" t="s">
        <v>228</v>
      </c>
      <c r="K45">
        <v>0.5</v>
      </c>
      <c r="L45">
        <v>1</v>
      </c>
      <c r="M45" t="s">
        <v>119</v>
      </c>
      <c r="Q45" t="s">
        <v>311</v>
      </c>
      <c r="R45">
        <v>0.5</v>
      </c>
      <c r="S45">
        <v>2</v>
      </c>
      <c r="T45" t="s">
        <v>89</v>
      </c>
      <c r="W45" t="s">
        <v>311</v>
      </c>
      <c r="X45">
        <v>0.5</v>
      </c>
      <c r="Y45">
        <v>1.5</v>
      </c>
      <c r="AA45">
        <v>0.5</v>
      </c>
      <c r="AB45">
        <v>1.5</v>
      </c>
      <c r="AC45" t="s">
        <v>333</v>
      </c>
      <c r="AD45">
        <v>0.5</v>
      </c>
      <c r="AE45">
        <v>1.5</v>
      </c>
      <c r="AF45" t="s">
        <v>289</v>
      </c>
      <c r="AG45">
        <v>0.5</v>
      </c>
      <c r="AH45">
        <v>2</v>
      </c>
      <c r="AI45" s="31">
        <f t="shared" si="3"/>
        <v>10.357142857142858</v>
      </c>
      <c r="AJ45">
        <f t="shared" si="4"/>
        <v>9</v>
      </c>
    </row>
    <row r="46" spans="1:36">
      <c r="A46">
        <v>16</v>
      </c>
      <c r="B46" s="7">
        <v>20083513</v>
      </c>
      <c r="C46" s="12" t="s">
        <v>102</v>
      </c>
      <c r="D46" t="s">
        <v>312</v>
      </c>
      <c r="F46">
        <v>2</v>
      </c>
      <c r="G46">
        <v>1</v>
      </c>
      <c r="H46">
        <v>1</v>
      </c>
      <c r="I46" t="s">
        <v>311</v>
      </c>
      <c r="J46" t="s">
        <v>311</v>
      </c>
      <c r="K46">
        <v>1</v>
      </c>
      <c r="N46" s="58">
        <v>1</v>
      </c>
      <c r="R46">
        <v>1</v>
      </c>
      <c r="S46">
        <v>1.5</v>
      </c>
      <c r="U46">
        <v>1</v>
      </c>
      <c r="V46">
        <v>1.5</v>
      </c>
      <c r="W46" t="s">
        <v>89</v>
      </c>
      <c r="X46">
        <v>1</v>
      </c>
      <c r="AA46">
        <v>0.5</v>
      </c>
      <c r="AB46">
        <v>2</v>
      </c>
      <c r="AG46">
        <v>1</v>
      </c>
      <c r="AH46">
        <v>1</v>
      </c>
      <c r="AI46" s="31">
        <f t="shared" si="3"/>
        <v>11.785714285714286</v>
      </c>
      <c r="AJ46">
        <f t="shared" si="4"/>
        <v>4</v>
      </c>
    </row>
    <row r="47" spans="1:36">
      <c r="A47">
        <v>17</v>
      </c>
      <c r="B47" s="7">
        <v>20095918</v>
      </c>
      <c r="C47" s="12" t="s">
        <v>284</v>
      </c>
      <c r="D47" t="s">
        <v>40</v>
      </c>
      <c r="F47">
        <v>2</v>
      </c>
      <c r="G47">
        <v>1</v>
      </c>
      <c r="K47">
        <v>1</v>
      </c>
      <c r="N47" s="58">
        <v>1</v>
      </c>
      <c r="O47">
        <v>1.5</v>
      </c>
      <c r="R47">
        <v>1</v>
      </c>
      <c r="S47">
        <v>2</v>
      </c>
      <c r="U47">
        <v>1</v>
      </c>
      <c r="V47">
        <v>1.5</v>
      </c>
      <c r="X47">
        <v>1</v>
      </c>
      <c r="Y47">
        <v>1.5</v>
      </c>
      <c r="AA47">
        <v>1</v>
      </c>
      <c r="AB47">
        <v>1.5</v>
      </c>
      <c r="AD47">
        <v>1</v>
      </c>
      <c r="AE47">
        <v>2</v>
      </c>
      <c r="AG47">
        <v>1</v>
      </c>
      <c r="AH47">
        <v>2</v>
      </c>
      <c r="AI47" s="31">
        <f t="shared" si="3"/>
        <v>16.428571428571427</v>
      </c>
      <c r="AJ47">
        <f t="shared" si="4"/>
        <v>1</v>
      </c>
    </row>
    <row r="48" spans="1:36">
      <c r="B48" s="7">
        <v>20071663</v>
      </c>
      <c r="C48" s="12" t="s">
        <v>103</v>
      </c>
      <c r="D48" t="s">
        <v>312</v>
      </c>
      <c r="I48" t="s">
        <v>311</v>
      </c>
      <c r="M48" t="s">
        <v>117</v>
      </c>
      <c r="Q48" t="s">
        <v>1</v>
      </c>
      <c r="AI48" s="31">
        <f t="shared" si="3"/>
        <v>0</v>
      </c>
      <c r="AJ48">
        <f t="shared" si="4"/>
        <v>4</v>
      </c>
    </row>
    <row r="49" spans="1:36">
      <c r="A49">
        <v>18</v>
      </c>
      <c r="B49" s="7">
        <v>20085015</v>
      </c>
      <c r="C49" s="12" t="s">
        <v>104</v>
      </c>
      <c r="F49">
        <v>1</v>
      </c>
      <c r="G49">
        <v>0.5</v>
      </c>
      <c r="H49">
        <v>1</v>
      </c>
      <c r="I49" t="s">
        <v>27</v>
      </c>
      <c r="J49" t="s">
        <v>7</v>
      </c>
      <c r="K49">
        <v>0.5</v>
      </c>
      <c r="L49">
        <v>1</v>
      </c>
      <c r="M49" t="s">
        <v>333</v>
      </c>
      <c r="N49" s="59">
        <v>0.5</v>
      </c>
      <c r="O49">
        <v>1</v>
      </c>
      <c r="Q49" t="s">
        <v>311</v>
      </c>
      <c r="R49">
        <v>0.5</v>
      </c>
      <c r="S49">
        <v>1.5</v>
      </c>
      <c r="U49">
        <v>1</v>
      </c>
      <c r="V49">
        <v>1.5</v>
      </c>
      <c r="W49" t="s">
        <v>89</v>
      </c>
      <c r="X49">
        <v>1</v>
      </c>
      <c r="Y49">
        <v>1.5</v>
      </c>
      <c r="AF49" t="s">
        <v>291</v>
      </c>
      <c r="AG49">
        <v>1</v>
      </c>
      <c r="AH49">
        <v>1.5</v>
      </c>
      <c r="AI49" s="31">
        <f t="shared" si="3"/>
        <v>10.714285714285714</v>
      </c>
      <c r="AJ49">
        <f t="shared" si="4"/>
        <v>6</v>
      </c>
    </row>
    <row r="50" spans="1:36">
      <c r="A50">
        <v>19</v>
      </c>
      <c r="B50" s="6">
        <v>20063721</v>
      </c>
      <c r="C50" s="12" t="s">
        <v>105</v>
      </c>
      <c r="D50" t="s">
        <v>312</v>
      </c>
      <c r="F50">
        <v>2</v>
      </c>
      <c r="I50" t="s">
        <v>312</v>
      </c>
      <c r="J50" t="s">
        <v>311</v>
      </c>
      <c r="M50" t="s">
        <v>312</v>
      </c>
      <c r="AI50" s="31">
        <f t="shared" si="3"/>
        <v>1.4285714285714284</v>
      </c>
      <c r="AJ50">
        <f t="shared" si="4"/>
        <v>4</v>
      </c>
    </row>
    <row r="51" spans="1:36">
      <c r="A51">
        <v>20</v>
      </c>
      <c r="B51" s="7">
        <v>20100632</v>
      </c>
      <c r="C51" s="12" t="s">
        <v>331</v>
      </c>
      <c r="D51" t="s">
        <v>311</v>
      </c>
      <c r="F51">
        <v>2</v>
      </c>
      <c r="G51">
        <v>1</v>
      </c>
      <c r="H51">
        <v>1</v>
      </c>
      <c r="J51" t="s">
        <v>311</v>
      </c>
      <c r="K51">
        <v>1</v>
      </c>
      <c r="L51">
        <v>1.5</v>
      </c>
      <c r="M51" t="s">
        <v>311</v>
      </c>
      <c r="N51" s="58">
        <v>1</v>
      </c>
      <c r="O51">
        <v>1.5</v>
      </c>
      <c r="Q51" t="s">
        <v>311</v>
      </c>
      <c r="R51">
        <v>0.5</v>
      </c>
      <c r="S51">
        <v>2</v>
      </c>
      <c r="U51">
        <v>1</v>
      </c>
      <c r="V51">
        <v>2</v>
      </c>
      <c r="X51">
        <v>1</v>
      </c>
      <c r="Y51">
        <v>1</v>
      </c>
      <c r="AA51">
        <v>0.5</v>
      </c>
      <c r="AB51">
        <v>1.5</v>
      </c>
      <c r="AF51" t="s">
        <v>288</v>
      </c>
      <c r="AG51">
        <v>1</v>
      </c>
      <c r="AH51">
        <v>1.5</v>
      </c>
      <c r="AI51" s="31">
        <f t="shared" si="3"/>
        <v>15</v>
      </c>
      <c r="AJ51">
        <f t="shared" si="4"/>
        <v>5</v>
      </c>
    </row>
    <row r="52" spans="1:36" s="3" customFormat="1">
      <c r="B52" s="5"/>
      <c r="C52" s="60"/>
      <c r="F52" s="3">
        <v>2</v>
      </c>
      <c r="G52" s="3">
        <v>1</v>
      </c>
      <c r="H52" s="3">
        <v>2</v>
      </c>
      <c r="K52" s="3">
        <v>1</v>
      </c>
      <c r="L52" s="3">
        <v>2</v>
      </c>
      <c r="N52" s="61">
        <v>1</v>
      </c>
      <c r="O52" s="62">
        <v>2</v>
      </c>
      <c r="R52" s="3">
        <v>1</v>
      </c>
      <c r="S52" s="3">
        <v>2</v>
      </c>
      <c r="U52" s="3">
        <v>1</v>
      </c>
      <c r="V52" s="3">
        <v>2</v>
      </c>
      <c r="X52" s="3">
        <v>1</v>
      </c>
      <c r="Y52" s="3">
        <v>2</v>
      </c>
      <c r="AA52" s="3">
        <v>1</v>
      </c>
      <c r="AB52" s="3">
        <v>2</v>
      </c>
      <c r="AD52" s="3">
        <v>1</v>
      </c>
      <c r="AE52" s="3">
        <v>2</v>
      </c>
      <c r="AG52" s="3">
        <v>1</v>
      </c>
      <c r="AH52" s="3">
        <v>2</v>
      </c>
      <c r="AI52" s="31">
        <f t="shared" si="3"/>
        <v>20.714285714285715</v>
      </c>
    </row>
    <row r="53" spans="1:36">
      <c r="B53" s="7"/>
    </row>
    <row r="54" spans="1:36">
      <c r="B54" s="7"/>
    </row>
    <row r="55" spans="1:36">
      <c r="C55" s="12" t="s">
        <v>83</v>
      </c>
    </row>
    <row r="56" spans="1:36">
      <c r="C56" s="12" t="s">
        <v>199</v>
      </c>
    </row>
    <row r="57" spans="1:36">
      <c r="C57" s="12" t="s">
        <v>200</v>
      </c>
    </row>
    <row r="58" spans="1:36">
      <c r="C58" s="12" t="s">
        <v>323</v>
      </c>
    </row>
    <row r="59" spans="1:36">
      <c r="C59" s="12" t="s">
        <v>106</v>
      </c>
    </row>
    <row r="60" spans="1:36" ht="16" thickBot="1">
      <c r="C60" s="12" t="s">
        <v>0</v>
      </c>
      <c r="G60">
        <v>1</v>
      </c>
    </row>
    <row r="61" spans="1:36" ht="16" thickBot="1">
      <c r="C61" s="13"/>
    </row>
    <row r="63" spans="1:36" ht="12">
      <c r="C63" t="s">
        <v>90</v>
      </c>
    </row>
    <row r="64" spans="1:36" ht="12">
      <c r="C64">
        <f>492*12</f>
        <v>5904</v>
      </c>
      <c r="D64" t="s">
        <v>91</v>
      </c>
    </row>
    <row r="65" spans="3:3" ht="12">
      <c r="C65">
        <v>5200</v>
      </c>
    </row>
    <row r="66" spans="3:3" ht="12"/>
  </sheetData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57"/>
  <sheetViews>
    <sheetView zoomScale="150" workbookViewId="0">
      <pane xSplit="30" ySplit="3" topLeftCell="AE4" activePane="bottomRight" state="frozen"/>
      <selection pane="topRight" activeCell="AH1" sqref="AH1"/>
      <selection pane="bottomLeft" activeCell="A4" sqref="A4"/>
      <selection pane="bottomRight" activeCell="AD8" sqref="AD8"/>
    </sheetView>
  </sheetViews>
  <sheetFormatPr baseColWidth="10" defaultColWidth="11.5" defaultRowHeight="12"/>
  <cols>
    <col min="1" max="1" width="3.1640625" bestFit="1" customWidth="1"/>
    <col min="2" max="2" width="21.6640625" customWidth="1"/>
    <col min="3" max="3" width="2" customWidth="1"/>
    <col min="4" max="5" width="1.83203125" customWidth="1"/>
    <col min="6" max="6" width="4.1640625" customWidth="1"/>
    <col min="7" max="7" width="3.83203125" customWidth="1"/>
    <col min="8" max="8" width="1.5" customWidth="1"/>
    <col min="9" max="9" width="4.1640625" customWidth="1"/>
    <col min="10" max="10" width="4.33203125" customWidth="1"/>
    <col min="11" max="11" width="2" customWidth="1"/>
    <col min="12" max="12" width="1.83203125" customWidth="1"/>
    <col min="13" max="15" width="4.1640625" customWidth="1"/>
    <col min="16" max="16" width="1.83203125" customWidth="1"/>
    <col min="17" max="17" width="4.1640625" customWidth="1"/>
    <col min="18" max="18" width="4" customWidth="1"/>
    <col min="19" max="19" width="2.33203125" bestFit="1" customWidth="1"/>
    <col min="20" max="20" width="4.1640625" customWidth="1"/>
    <col min="21" max="21" width="4.6640625" customWidth="1"/>
    <col min="22" max="22" width="2.33203125" bestFit="1" customWidth="1"/>
    <col min="23" max="23" width="4" customWidth="1"/>
    <col min="24" max="24" width="4.5" customWidth="1"/>
    <col min="25" max="25" width="3.83203125" customWidth="1"/>
    <col min="26" max="26" width="4.33203125" customWidth="1"/>
    <col min="27" max="29" width="4" customWidth="1"/>
    <col min="30" max="30" width="4.1640625" customWidth="1"/>
    <col min="31" max="31" width="6.33203125" style="34" bestFit="1" customWidth="1"/>
  </cols>
  <sheetData>
    <row r="1" spans="1:31" s="3" customFormat="1">
      <c r="B1" s="3" t="s">
        <v>150</v>
      </c>
      <c r="J1" s="3" t="s">
        <v>151</v>
      </c>
      <c r="N1" s="3" t="s">
        <v>152</v>
      </c>
      <c r="R1" s="3" t="s">
        <v>153</v>
      </c>
      <c r="U1" s="3" t="s">
        <v>154</v>
      </c>
      <c r="X1" s="3" t="s">
        <v>155</v>
      </c>
      <c r="Z1" s="3" t="s">
        <v>156</v>
      </c>
      <c r="AB1" s="3" t="s">
        <v>157</v>
      </c>
      <c r="AD1" s="3" t="s">
        <v>158</v>
      </c>
      <c r="AE1" s="35"/>
    </row>
    <row r="2" spans="1:31" s="3" customFormat="1">
      <c r="B2" s="3" t="s">
        <v>159</v>
      </c>
      <c r="F2" s="3">
        <v>1</v>
      </c>
      <c r="G2" s="3">
        <v>2</v>
      </c>
      <c r="I2" s="3">
        <v>1</v>
      </c>
      <c r="J2" s="3">
        <v>2</v>
      </c>
      <c r="M2" s="3">
        <v>3</v>
      </c>
      <c r="N2" s="3">
        <v>6</v>
      </c>
      <c r="Q2" s="3">
        <v>1</v>
      </c>
      <c r="R2" s="3">
        <v>2</v>
      </c>
      <c r="T2" s="3">
        <v>1</v>
      </c>
      <c r="U2" s="3">
        <v>2</v>
      </c>
      <c r="W2" s="3">
        <v>1</v>
      </c>
      <c r="X2" s="3">
        <v>2</v>
      </c>
      <c r="Y2" s="3">
        <v>1</v>
      </c>
      <c r="Z2" s="3">
        <v>2</v>
      </c>
      <c r="AA2" s="3">
        <v>1</v>
      </c>
      <c r="AB2" s="3">
        <v>2</v>
      </c>
      <c r="AC2" s="3">
        <v>1</v>
      </c>
      <c r="AD2" s="3">
        <v>2</v>
      </c>
      <c r="AE2" s="35"/>
    </row>
    <row r="3" spans="1:31" s="3" customFormat="1">
      <c r="F3" s="3" t="s">
        <v>160</v>
      </c>
      <c r="G3" s="3" t="s">
        <v>161</v>
      </c>
      <c r="I3" s="3" t="s">
        <v>162</v>
      </c>
      <c r="J3" s="3" t="s">
        <v>163</v>
      </c>
      <c r="M3" s="3" t="s">
        <v>164</v>
      </c>
      <c r="N3" s="3" t="s">
        <v>165</v>
      </c>
      <c r="Q3" s="3" t="s">
        <v>166</v>
      </c>
      <c r="R3" s="3" t="s">
        <v>167</v>
      </c>
      <c r="T3" s="3" t="s">
        <v>168</v>
      </c>
      <c r="U3" s="3" t="s">
        <v>169</v>
      </c>
      <c r="W3" s="3" t="s">
        <v>170</v>
      </c>
      <c r="X3" s="3" t="s">
        <v>171</v>
      </c>
      <c r="Y3" s="3" t="s">
        <v>172</v>
      </c>
      <c r="Z3" s="3" t="s">
        <v>173</v>
      </c>
      <c r="AA3" s="3" t="s">
        <v>69</v>
      </c>
      <c r="AB3" s="3" t="s">
        <v>70</v>
      </c>
      <c r="AC3" s="3" t="s">
        <v>71</v>
      </c>
      <c r="AD3" s="3" t="s">
        <v>72</v>
      </c>
      <c r="AE3" s="35" t="s">
        <v>73</v>
      </c>
    </row>
    <row r="4" spans="1:31">
      <c r="A4">
        <v>1</v>
      </c>
      <c r="B4" t="s">
        <v>81</v>
      </c>
      <c r="C4" t="s">
        <v>147</v>
      </c>
      <c r="D4" t="s">
        <v>311</v>
      </c>
      <c r="E4" t="s">
        <v>311</v>
      </c>
      <c r="F4">
        <v>1</v>
      </c>
      <c r="G4">
        <v>1</v>
      </c>
      <c r="I4">
        <v>1</v>
      </c>
      <c r="L4" t="s">
        <v>312</v>
      </c>
      <c r="S4" t="s">
        <v>89</v>
      </c>
      <c r="AE4" s="34">
        <f t="shared" ref="AE4:AE25" si="0">SUM(F4:AD4)/33*20</f>
        <v>1.8181818181818183</v>
      </c>
    </row>
    <row r="5" spans="1:31">
      <c r="A5">
        <v>2</v>
      </c>
      <c r="B5" t="s">
        <v>113</v>
      </c>
      <c r="C5" t="s">
        <v>147</v>
      </c>
      <c r="D5" t="s">
        <v>311</v>
      </c>
      <c r="F5">
        <v>1</v>
      </c>
      <c r="G5">
        <v>0.25</v>
      </c>
      <c r="H5" t="s">
        <v>207</v>
      </c>
      <c r="I5">
        <v>1</v>
      </c>
      <c r="J5">
        <v>0.5</v>
      </c>
      <c r="K5" t="s">
        <v>311</v>
      </c>
      <c r="M5">
        <v>1.5</v>
      </c>
      <c r="P5" t="s">
        <v>335</v>
      </c>
      <c r="Q5">
        <v>1</v>
      </c>
      <c r="T5">
        <v>0.5</v>
      </c>
      <c r="Y5">
        <v>0.5</v>
      </c>
      <c r="Z5">
        <v>0.5</v>
      </c>
      <c r="AE5" s="34">
        <f t="shared" si="0"/>
        <v>4.0909090909090908</v>
      </c>
    </row>
    <row r="6" spans="1:31">
      <c r="A6">
        <v>3</v>
      </c>
      <c r="B6" t="s">
        <v>123</v>
      </c>
      <c r="C6" t="s">
        <v>147</v>
      </c>
      <c r="AE6" s="34">
        <f t="shared" si="0"/>
        <v>0</v>
      </c>
    </row>
    <row r="7" spans="1:31">
      <c r="A7">
        <v>4</v>
      </c>
      <c r="B7" t="s">
        <v>20</v>
      </c>
      <c r="C7" t="s">
        <v>148</v>
      </c>
      <c r="D7" t="s">
        <v>311</v>
      </c>
      <c r="H7" t="s">
        <v>207</v>
      </c>
      <c r="I7">
        <v>1</v>
      </c>
      <c r="J7">
        <v>0.5</v>
      </c>
      <c r="K7" t="s">
        <v>314</v>
      </c>
      <c r="L7" t="s">
        <v>58</v>
      </c>
      <c r="M7">
        <v>1.5</v>
      </c>
      <c r="O7" t="s">
        <v>311</v>
      </c>
      <c r="P7" t="s">
        <v>4</v>
      </c>
      <c r="Q7">
        <v>1</v>
      </c>
      <c r="R7">
        <v>2</v>
      </c>
      <c r="S7" t="s">
        <v>311</v>
      </c>
      <c r="T7">
        <v>1</v>
      </c>
      <c r="U7">
        <v>1</v>
      </c>
      <c r="V7" t="s">
        <v>311</v>
      </c>
      <c r="W7">
        <v>1</v>
      </c>
      <c r="X7">
        <v>1.5</v>
      </c>
      <c r="Y7">
        <v>0.5</v>
      </c>
      <c r="Z7">
        <v>1</v>
      </c>
      <c r="AA7">
        <v>1</v>
      </c>
      <c r="AB7">
        <v>2</v>
      </c>
      <c r="AC7">
        <v>0.5</v>
      </c>
      <c r="AD7">
        <v>1.5</v>
      </c>
      <c r="AE7" s="34">
        <f t="shared" si="0"/>
        <v>10.303030303030303</v>
      </c>
    </row>
    <row r="8" spans="1:31">
      <c r="B8" s="4" t="s">
        <v>176</v>
      </c>
      <c r="F8">
        <v>0.5</v>
      </c>
      <c r="G8">
        <v>1</v>
      </c>
      <c r="I8">
        <v>1</v>
      </c>
      <c r="J8">
        <v>1</v>
      </c>
      <c r="M8">
        <v>0.5</v>
      </c>
      <c r="T8">
        <v>0.5</v>
      </c>
      <c r="U8">
        <v>0.5</v>
      </c>
      <c r="W8">
        <v>0.5</v>
      </c>
      <c r="X8">
        <v>0.5</v>
      </c>
      <c r="Y8">
        <v>0.5</v>
      </c>
      <c r="Z8">
        <v>0.5</v>
      </c>
      <c r="AA8">
        <v>1</v>
      </c>
      <c r="AB8">
        <v>0.5</v>
      </c>
      <c r="AC8">
        <v>1</v>
      </c>
      <c r="AD8">
        <v>0.5</v>
      </c>
      <c r="AE8" s="34">
        <f t="shared" si="0"/>
        <v>6.0606060606060606</v>
      </c>
    </row>
    <row r="9" spans="1:31">
      <c r="A9">
        <v>5</v>
      </c>
      <c r="B9" t="s">
        <v>52</v>
      </c>
      <c r="C9" t="s">
        <v>149</v>
      </c>
      <c r="D9" t="s">
        <v>311</v>
      </c>
      <c r="E9" t="s">
        <v>311</v>
      </c>
      <c r="H9" t="s">
        <v>311</v>
      </c>
      <c r="I9">
        <v>1</v>
      </c>
      <c r="J9">
        <v>1</v>
      </c>
      <c r="K9" t="s">
        <v>312</v>
      </c>
      <c r="L9" t="s">
        <v>1</v>
      </c>
      <c r="M9">
        <v>2</v>
      </c>
      <c r="N9">
        <v>4</v>
      </c>
      <c r="O9" t="s">
        <v>117</v>
      </c>
      <c r="P9" t="s">
        <v>335</v>
      </c>
      <c r="Q9">
        <v>1</v>
      </c>
      <c r="R9">
        <v>2</v>
      </c>
      <c r="T9">
        <v>1</v>
      </c>
      <c r="U9">
        <v>2</v>
      </c>
      <c r="W9">
        <v>1</v>
      </c>
      <c r="X9">
        <v>2</v>
      </c>
      <c r="Y9">
        <v>1</v>
      </c>
      <c r="Z9">
        <v>1.5</v>
      </c>
      <c r="AA9">
        <v>1</v>
      </c>
      <c r="AB9">
        <v>2</v>
      </c>
      <c r="AC9">
        <v>1</v>
      </c>
      <c r="AD9">
        <v>2</v>
      </c>
      <c r="AE9" s="34">
        <f t="shared" si="0"/>
        <v>15.454545454545453</v>
      </c>
    </row>
    <row r="10" spans="1:31">
      <c r="A10">
        <v>6</v>
      </c>
      <c r="B10" t="s">
        <v>256</v>
      </c>
      <c r="C10" t="s">
        <v>147</v>
      </c>
      <c r="D10" t="s">
        <v>311</v>
      </c>
      <c r="E10" t="s">
        <v>27</v>
      </c>
      <c r="F10">
        <v>0.5</v>
      </c>
      <c r="G10">
        <v>1</v>
      </c>
      <c r="H10" t="s">
        <v>208</v>
      </c>
      <c r="I10">
        <v>1</v>
      </c>
      <c r="J10">
        <v>0.5</v>
      </c>
      <c r="L10" t="s">
        <v>311</v>
      </c>
      <c r="M10">
        <v>1</v>
      </c>
      <c r="N10">
        <v>1</v>
      </c>
      <c r="O10" t="s">
        <v>333</v>
      </c>
      <c r="P10" t="s">
        <v>311</v>
      </c>
      <c r="Q10">
        <v>1</v>
      </c>
      <c r="R10">
        <v>2</v>
      </c>
      <c r="S10" t="s">
        <v>27</v>
      </c>
      <c r="T10">
        <v>1</v>
      </c>
      <c r="U10">
        <v>1</v>
      </c>
      <c r="W10">
        <v>1</v>
      </c>
      <c r="X10">
        <v>1</v>
      </c>
      <c r="Y10">
        <v>0.5</v>
      </c>
      <c r="Z10">
        <v>1</v>
      </c>
      <c r="AA10">
        <v>1</v>
      </c>
      <c r="AB10">
        <v>1</v>
      </c>
      <c r="AC10">
        <v>0.5</v>
      </c>
      <c r="AD10">
        <v>2</v>
      </c>
      <c r="AE10" s="34">
        <f t="shared" si="0"/>
        <v>10.909090909090908</v>
      </c>
    </row>
    <row r="11" spans="1:31">
      <c r="A11">
        <v>7</v>
      </c>
      <c r="B11" t="s">
        <v>50</v>
      </c>
      <c r="C11" t="s">
        <v>148</v>
      </c>
      <c r="E11" t="s">
        <v>311</v>
      </c>
      <c r="F11">
        <v>1</v>
      </c>
      <c r="G11">
        <v>1</v>
      </c>
      <c r="H11" t="s">
        <v>208</v>
      </c>
      <c r="I11">
        <v>1</v>
      </c>
      <c r="M11">
        <v>1</v>
      </c>
      <c r="P11" t="s">
        <v>311</v>
      </c>
      <c r="Q11">
        <v>1</v>
      </c>
      <c r="R11">
        <v>2</v>
      </c>
      <c r="T11">
        <v>0.5</v>
      </c>
      <c r="U11">
        <v>0.5</v>
      </c>
      <c r="W11">
        <v>0.5</v>
      </c>
      <c r="X11">
        <v>0.5</v>
      </c>
      <c r="AE11" s="34">
        <f t="shared" si="0"/>
        <v>5.4545454545454541</v>
      </c>
    </row>
    <row r="12" spans="1:31">
      <c r="A12">
        <v>8</v>
      </c>
      <c r="B12" t="s">
        <v>310</v>
      </c>
      <c r="C12" t="s">
        <v>147</v>
      </c>
      <c r="D12" t="s">
        <v>315</v>
      </c>
      <c r="E12" t="s">
        <v>317</v>
      </c>
      <c r="F12">
        <v>1</v>
      </c>
      <c r="G12">
        <v>1</v>
      </c>
      <c r="I12">
        <v>1</v>
      </c>
      <c r="M12">
        <v>1</v>
      </c>
      <c r="T12">
        <v>1</v>
      </c>
      <c r="U12">
        <v>1</v>
      </c>
      <c r="W12">
        <v>1</v>
      </c>
      <c r="X12">
        <v>2</v>
      </c>
      <c r="Y12">
        <v>1</v>
      </c>
      <c r="Z12">
        <v>2</v>
      </c>
      <c r="AA12">
        <v>0.5</v>
      </c>
      <c r="AB12">
        <v>2</v>
      </c>
      <c r="AC12">
        <v>0.5</v>
      </c>
      <c r="AD12">
        <v>2</v>
      </c>
      <c r="AE12" s="34">
        <f t="shared" si="0"/>
        <v>10.303030303030303</v>
      </c>
    </row>
    <row r="13" spans="1:31">
      <c r="A13">
        <v>9</v>
      </c>
      <c r="B13" t="s">
        <v>126</v>
      </c>
      <c r="C13" t="s">
        <v>147</v>
      </c>
      <c r="D13" t="s">
        <v>314</v>
      </c>
      <c r="E13" t="s">
        <v>333</v>
      </c>
      <c r="F13">
        <v>1</v>
      </c>
      <c r="G13">
        <v>1</v>
      </c>
      <c r="H13" t="s">
        <v>107</v>
      </c>
      <c r="I13">
        <v>0.5</v>
      </c>
      <c r="J13">
        <v>0.5</v>
      </c>
      <c r="K13" t="s">
        <v>312</v>
      </c>
      <c r="L13" t="s">
        <v>311</v>
      </c>
      <c r="M13">
        <v>1.5</v>
      </c>
      <c r="O13" t="s">
        <v>1</v>
      </c>
      <c r="P13" t="s">
        <v>139</v>
      </c>
      <c r="Q13">
        <v>1</v>
      </c>
      <c r="R13">
        <v>2</v>
      </c>
      <c r="S13" t="s">
        <v>311</v>
      </c>
      <c r="T13">
        <v>1</v>
      </c>
      <c r="U13">
        <v>0.5</v>
      </c>
      <c r="V13" t="s">
        <v>96</v>
      </c>
      <c r="W13">
        <v>1</v>
      </c>
      <c r="X13">
        <v>1</v>
      </c>
      <c r="Y13">
        <v>0.5</v>
      </c>
      <c r="Z13">
        <v>0.5</v>
      </c>
      <c r="AA13">
        <v>1</v>
      </c>
      <c r="AE13" s="34">
        <f t="shared" si="0"/>
        <v>7.8787878787878789</v>
      </c>
    </row>
    <row r="14" spans="1:31">
      <c r="A14">
        <v>10</v>
      </c>
      <c r="B14" t="s">
        <v>234</v>
      </c>
      <c r="C14" t="s">
        <v>149</v>
      </c>
      <c r="E14" t="s">
        <v>311</v>
      </c>
      <c r="F14">
        <v>1</v>
      </c>
      <c r="G14">
        <v>1</v>
      </c>
      <c r="H14" t="s">
        <v>311</v>
      </c>
      <c r="I14">
        <v>1</v>
      </c>
      <c r="J14">
        <v>1</v>
      </c>
      <c r="K14" t="s">
        <v>311</v>
      </c>
      <c r="L14" t="s">
        <v>311</v>
      </c>
      <c r="M14">
        <v>1</v>
      </c>
      <c r="N14">
        <v>1.5</v>
      </c>
      <c r="O14" t="s">
        <v>3</v>
      </c>
      <c r="P14" t="s">
        <v>333</v>
      </c>
      <c r="Q14">
        <v>0.5</v>
      </c>
      <c r="R14">
        <v>1</v>
      </c>
      <c r="S14" t="s">
        <v>311</v>
      </c>
      <c r="T14">
        <v>1</v>
      </c>
      <c r="U14">
        <v>1</v>
      </c>
      <c r="W14">
        <v>0.5</v>
      </c>
      <c r="Y14">
        <v>0.5</v>
      </c>
      <c r="AA14">
        <v>1</v>
      </c>
      <c r="AC14">
        <v>1</v>
      </c>
      <c r="AE14" s="34">
        <f t="shared" si="0"/>
        <v>7.8787878787878789</v>
      </c>
    </row>
    <row r="15" spans="1:31">
      <c r="A15">
        <v>11</v>
      </c>
      <c r="B15" t="s">
        <v>286</v>
      </c>
      <c r="C15" t="s">
        <v>147</v>
      </c>
      <c r="D15" t="s">
        <v>311</v>
      </c>
      <c r="E15" t="s">
        <v>312</v>
      </c>
      <c r="F15">
        <v>1</v>
      </c>
      <c r="G15">
        <v>1</v>
      </c>
      <c r="H15" t="s">
        <v>311</v>
      </c>
      <c r="I15">
        <v>1</v>
      </c>
      <c r="J15">
        <v>2</v>
      </c>
      <c r="K15" t="s">
        <v>312</v>
      </c>
      <c r="L15" t="s">
        <v>311</v>
      </c>
      <c r="M15">
        <v>1</v>
      </c>
      <c r="N15">
        <v>0.5</v>
      </c>
      <c r="O15" t="s">
        <v>1</v>
      </c>
      <c r="P15" t="s">
        <v>28</v>
      </c>
      <c r="Q15">
        <v>1</v>
      </c>
      <c r="R15">
        <v>1.5</v>
      </c>
      <c r="T15">
        <v>1</v>
      </c>
      <c r="W15">
        <v>1</v>
      </c>
      <c r="AE15" s="34">
        <f t="shared" si="0"/>
        <v>6.6666666666666661</v>
      </c>
    </row>
    <row r="16" spans="1:31">
      <c r="A16">
        <v>12</v>
      </c>
      <c r="B16" t="s">
        <v>18</v>
      </c>
      <c r="C16" t="s">
        <v>148</v>
      </c>
      <c r="E16" t="s">
        <v>335</v>
      </c>
      <c r="F16">
        <v>1</v>
      </c>
      <c r="G16">
        <v>0.5</v>
      </c>
      <c r="H16" t="s">
        <v>311</v>
      </c>
      <c r="I16">
        <v>1</v>
      </c>
      <c r="J16">
        <v>2</v>
      </c>
      <c r="K16" t="s">
        <v>311</v>
      </c>
      <c r="L16" t="s">
        <v>311</v>
      </c>
      <c r="M16">
        <v>2</v>
      </c>
      <c r="N16">
        <v>4</v>
      </c>
      <c r="O16" t="s">
        <v>117</v>
      </c>
      <c r="P16" t="s">
        <v>333</v>
      </c>
      <c r="Q16">
        <v>1</v>
      </c>
      <c r="R16">
        <v>1.5</v>
      </c>
      <c r="S16" t="s">
        <v>311</v>
      </c>
      <c r="T16">
        <v>1</v>
      </c>
      <c r="U16">
        <v>1.5</v>
      </c>
      <c r="V16" t="s">
        <v>93</v>
      </c>
      <c r="W16">
        <v>1</v>
      </c>
      <c r="X16">
        <v>1.5</v>
      </c>
      <c r="Y16">
        <v>1</v>
      </c>
      <c r="Z16">
        <v>1</v>
      </c>
      <c r="AA16">
        <v>1</v>
      </c>
      <c r="AB16">
        <v>1</v>
      </c>
      <c r="AC16">
        <v>0.5</v>
      </c>
      <c r="AD16">
        <v>2</v>
      </c>
      <c r="AE16" s="34">
        <f t="shared" si="0"/>
        <v>14.848484848484848</v>
      </c>
    </row>
    <row r="17" spans="1:31">
      <c r="A17">
        <v>13</v>
      </c>
      <c r="B17" t="s">
        <v>258</v>
      </c>
      <c r="C17" t="s">
        <v>147</v>
      </c>
      <c r="AE17" s="34">
        <f t="shared" si="0"/>
        <v>0</v>
      </c>
    </row>
    <row r="18" spans="1:31">
      <c r="A18">
        <v>14</v>
      </c>
      <c r="B18" t="s">
        <v>124</v>
      </c>
      <c r="C18" t="s">
        <v>147</v>
      </c>
      <c r="Q18">
        <v>1</v>
      </c>
      <c r="S18" t="s">
        <v>193</v>
      </c>
      <c r="AA18">
        <v>0.5</v>
      </c>
      <c r="AB18">
        <v>1</v>
      </c>
      <c r="AC18">
        <v>0.5</v>
      </c>
      <c r="AD18">
        <v>1</v>
      </c>
      <c r="AE18" s="34">
        <f t="shared" si="0"/>
        <v>2.4242424242424243</v>
      </c>
    </row>
    <row r="19" spans="1:31">
      <c r="A19">
        <v>15</v>
      </c>
      <c r="B19" t="s">
        <v>130</v>
      </c>
      <c r="C19" t="s">
        <v>149</v>
      </c>
      <c r="D19" t="s">
        <v>312</v>
      </c>
      <c r="F19">
        <v>1</v>
      </c>
      <c r="H19" t="s">
        <v>311</v>
      </c>
      <c r="I19">
        <v>1</v>
      </c>
      <c r="J19">
        <v>2</v>
      </c>
      <c r="L19" t="s">
        <v>59</v>
      </c>
      <c r="M19">
        <v>2</v>
      </c>
      <c r="N19">
        <v>4</v>
      </c>
      <c r="O19" t="s">
        <v>311</v>
      </c>
      <c r="P19" t="s">
        <v>313</v>
      </c>
      <c r="Q19">
        <v>1</v>
      </c>
      <c r="R19">
        <v>1</v>
      </c>
      <c r="S19" t="s">
        <v>311</v>
      </c>
      <c r="T19">
        <v>1</v>
      </c>
      <c r="U19">
        <v>1.5</v>
      </c>
      <c r="V19" t="s">
        <v>93</v>
      </c>
      <c r="W19">
        <v>1</v>
      </c>
      <c r="X19">
        <v>1.5</v>
      </c>
      <c r="Y19">
        <v>1</v>
      </c>
      <c r="Z19">
        <v>1</v>
      </c>
      <c r="AA19">
        <v>1</v>
      </c>
      <c r="AE19" s="34">
        <f t="shared" si="0"/>
        <v>12.121212121212121</v>
      </c>
    </row>
    <row r="20" spans="1:31">
      <c r="A20">
        <v>16</v>
      </c>
      <c r="B20" t="s">
        <v>249</v>
      </c>
      <c r="C20" t="s">
        <v>148</v>
      </c>
      <c r="D20" t="s">
        <v>245</v>
      </c>
      <c r="E20" t="s">
        <v>311</v>
      </c>
      <c r="F20">
        <v>1</v>
      </c>
      <c r="G20">
        <v>1</v>
      </c>
      <c r="H20" t="s">
        <v>311</v>
      </c>
      <c r="I20">
        <v>1</v>
      </c>
      <c r="J20">
        <v>0.5</v>
      </c>
      <c r="K20" t="s">
        <v>312</v>
      </c>
      <c r="L20" t="s">
        <v>56</v>
      </c>
      <c r="M20">
        <v>1.5</v>
      </c>
      <c r="N20">
        <v>2</v>
      </c>
      <c r="O20" t="s">
        <v>311</v>
      </c>
      <c r="P20" t="s">
        <v>1</v>
      </c>
      <c r="Q20">
        <v>1</v>
      </c>
      <c r="R20">
        <v>1.25</v>
      </c>
      <c r="S20" t="s">
        <v>311</v>
      </c>
      <c r="T20">
        <v>1</v>
      </c>
      <c r="U20">
        <v>1.5</v>
      </c>
      <c r="V20" t="s">
        <v>311</v>
      </c>
      <c r="W20">
        <v>1</v>
      </c>
      <c r="X20">
        <v>1</v>
      </c>
      <c r="Y20">
        <v>0.5</v>
      </c>
      <c r="Z20">
        <v>1.5</v>
      </c>
      <c r="AA20">
        <v>1</v>
      </c>
      <c r="AB20">
        <v>2</v>
      </c>
      <c r="AC20">
        <v>1</v>
      </c>
      <c r="AD20">
        <v>2</v>
      </c>
      <c r="AE20" s="34">
        <f t="shared" si="0"/>
        <v>13.181818181818182</v>
      </c>
    </row>
    <row r="21" spans="1:31">
      <c r="A21">
        <v>17</v>
      </c>
      <c r="B21" t="s">
        <v>141</v>
      </c>
      <c r="C21" t="s">
        <v>147</v>
      </c>
      <c r="E21" t="s">
        <v>312</v>
      </c>
      <c r="F21">
        <v>1</v>
      </c>
      <c r="H21" t="s">
        <v>207</v>
      </c>
      <c r="I21">
        <v>1</v>
      </c>
      <c r="J21">
        <v>1</v>
      </c>
      <c r="M21">
        <v>0.5</v>
      </c>
      <c r="N21">
        <v>3</v>
      </c>
      <c r="P21" t="s">
        <v>311</v>
      </c>
      <c r="Q21">
        <v>1</v>
      </c>
      <c r="R21">
        <v>1.5</v>
      </c>
      <c r="S21" t="s">
        <v>311</v>
      </c>
      <c r="T21">
        <v>1</v>
      </c>
      <c r="U21">
        <v>1.5</v>
      </c>
      <c r="W21">
        <v>0.5</v>
      </c>
      <c r="X21">
        <v>1.5</v>
      </c>
      <c r="Y21">
        <v>1</v>
      </c>
      <c r="Z21">
        <v>1</v>
      </c>
      <c r="AA21">
        <v>1</v>
      </c>
      <c r="AB21">
        <v>1</v>
      </c>
      <c r="AC21">
        <v>1</v>
      </c>
      <c r="AD21">
        <v>2</v>
      </c>
      <c r="AE21" s="34">
        <f t="shared" si="0"/>
        <v>12.424242424242424</v>
      </c>
    </row>
    <row r="22" spans="1:31">
      <c r="A22">
        <v>18</v>
      </c>
      <c r="B22" t="s">
        <v>180</v>
      </c>
      <c r="C22" t="s">
        <v>149</v>
      </c>
      <c r="D22" t="s">
        <v>244</v>
      </c>
      <c r="E22" t="s">
        <v>311</v>
      </c>
      <c r="F22">
        <v>1</v>
      </c>
      <c r="G22">
        <v>1</v>
      </c>
      <c r="H22" t="s">
        <v>311</v>
      </c>
      <c r="I22">
        <v>1</v>
      </c>
      <c r="J22">
        <v>0.5</v>
      </c>
      <c r="K22" t="s">
        <v>311</v>
      </c>
      <c r="M22">
        <v>1</v>
      </c>
      <c r="N22">
        <v>2</v>
      </c>
      <c r="O22" t="s">
        <v>4</v>
      </c>
      <c r="P22" t="s">
        <v>1</v>
      </c>
      <c r="Q22">
        <v>0.5</v>
      </c>
      <c r="R22">
        <v>1.25</v>
      </c>
      <c r="S22" t="s">
        <v>311</v>
      </c>
      <c r="T22">
        <v>0.5</v>
      </c>
      <c r="U22">
        <v>1.5</v>
      </c>
      <c r="V22" t="s">
        <v>96</v>
      </c>
      <c r="W22">
        <v>1</v>
      </c>
      <c r="X22">
        <v>1</v>
      </c>
      <c r="Y22">
        <v>0.5</v>
      </c>
      <c r="Z22">
        <v>1.5</v>
      </c>
      <c r="AA22">
        <v>0.5</v>
      </c>
      <c r="AB22">
        <v>2</v>
      </c>
      <c r="AC22">
        <v>0.5</v>
      </c>
      <c r="AD22">
        <v>2</v>
      </c>
      <c r="AE22" s="34">
        <f t="shared" si="0"/>
        <v>11.666666666666668</v>
      </c>
    </row>
    <row r="23" spans="1:31">
      <c r="A23">
        <v>19</v>
      </c>
      <c r="B23" t="s">
        <v>135</v>
      </c>
      <c r="C23" t="s">
        <v>147</v>
      </c>
      <c r="D23" t="s">
        <v>311</v>
      </c>
      <c r="F23">
        <v>1</v>
      </c>
      <c r="H23" t="s">
        <v>311</v>
      </c>
      <c r="I23">
        <v>1</v>
      </c>
      <c r="J23">
        <v>2</v>
      </c>
      <c r="L23" t="s">
        <v>311</v>
      </c>
      <c r="M23">
        <v>2</v>
      </c>
      <c r="N23">
        <v>4</v>
      </c>
      <c r="O23" t="s">
        <v>311</v>
      </c>
      <c r="P23" t="s">
        <v>311</v>
      </c>
      <c r="Q23">
        <v>0.5</v>
      </c>
      <c r="R23">
        <v>2</v>
      </c>
      <c r="S23" t="s">
        <v>96</v>
      </c>
      <c r="T23">
        <v>1</v>
      </c>
      <c r="U23">
        <v>1.5</v>
      </c>
      <c r="V23" t="s">
        <v>311</v>
      </c>
      <c r="W23">
        <v>1</v>
      </c>
      <c r="X23">
        <v>1.5</v>
      </c>
      <c r="Y23">
        <v>0.5</v>
      </c>
      <c r="Z23">
        <v>2</v>
      </c>
      <c r="AA23">
        <v>1</v>
      </c>
      <c r="AB23">
        <v>2</v>
      </c>
      <c r="AC23">
        <v>0.5</v>
      </c>
      <c r="AD23">
        <v>2</v>
      </c>
      <c r="AE23" s="34">
        <f t="shared" si="0"/>
        <v>15.454545454545453</v>
      </c>
    </row>
    <row r="24" spans="1:31">
      <c r="A24">
        <v>20</v>
      </c>
      <c r="B24" t="s">
        <v>334</v>
      </c>
      <c r="C24" t="s">
        <v>147</v>
      </c>
      <c r="D24" t="s">
        <v>311</v>
      </c>
      <c r="E24" t="s">
        <v>312</v>
      </c>
      <c r="F24">
        <v>1</v>
      </c>
      <c r="G24">
        <v>1</v>
      </c>
      <c r="H24" t="s">
        <v>311</v>
      </c>
      <c r="I24">
        <v>1</v>
      </c>
      <c r="J24">
        <v>1</v>
      </c>
      <c r="K24" t="s">
        <v>313</v>
      </c>
      <c r="L24" t="s">
        <v>312</v>
      </c>
      <c r="M24">
        <v>2</v>
      </c>
      <c r="N24">
        <v>3</v>
      </c>
      <c r="O24" t="s">
        <v>1</v>
      </c>
      <c r="P24" t="s">
        <v>311</v>
      </c>
      <c r="Q24">
        <v>1</v>
      </c>
      <c r="R24">
        <v>2</v>
      </c>
      <c r="S24" t="s">
        <v>191</v>
      </c>
      <c r="T24">
        <v>1</v>
      </c>
      <c r="U24">
        <v>1.5</v>
      </c>
      <c r="V24" t="s">
        <v>93</v>
      </c>
      <c r="W24">
        <v>1</v>
      </c>
      <c r="X24">
        <v>1.5</v>
      </c>
      <c r="Y24">
        <v>1</v>
      </c>
      <c r="Z24">
        <v>2</v>
      </c>
      <c r="AA24">
        <v>1</v>
      </c>
      <c r="AB24">
        <v>2</v>
      </c>
      <c r="AC24">
        <v>1</v>
      </c>
      <c r="AD24">
        <v>2</v>
      </c>
      <c r="AE24" s="34">
        <f t="shared" si="0"/>
        <v>15.757575757575758</v>
      </c>
    </row>
    <row r="25" spans="1:31" ht="11" customHeight="1">
      <c r="A25">
        <v>21</v>
      </c>
      <c r="B25" t="s">
        <v>232</v>
      </c>
      <c r="C25" t="s">
        <v>147</v>
      </c>
      <c r="D25" t="s">
        <v>312</v>
      </c>
      <c r="E25" t="s">
        <v>311</v>
      </c>
      <c r="F25">
        <v>1</v>
      </c>
      <c r="G25">
        <v>1</v>
      </c>
      <c r="H25" t="s">
        <v>311</v>
      </c>
      <c r="I25">
        <v>1</v>
      </c>
      <c r="J25">
        <v>1</v>
      </c>
      <c r="K25" t="s">
        <v>312</v>
      </c>
      <c r="L25" t="s">
        <v>312</v>
      </c>
      <c r="M25">
        <v>2</v>
      </c>
      <c r="N25">
        <v>3</v>
      </c>
      <c r="O25" t="s">
        <v>311</v>
      </c>
      <c r="P25" t="s">
        <v>139</v>
      </c>
      <c r="Q25">
        <v>1</v>
      </c>
      <c r="R25">
        <v>2</v>
      </c>
      <c r="S25" t="s">
        <v>191</v>
      </c>
      <c r="T25">
        <v>1</v>
      </c>
      <c r="U25">
        <v>1.5</v>
      </c>
      <c r="V25" t="s">
        <v>311</v>
      </c>
      <c r="W25">
        <v>1</v>
      </c>
      <c r="X25">
        <v>1.5</v>
      </c>
      <c r="Y25">
        <v>1</v>
      </c>
      <c r="Z25">
        <v>2</v>
      </c>
      <c r="AA25">
        <v>1</v>
      </c>
      <c r="AB25">
        <v>2</v>
      </c>
      <c r="AC25">
        <v>1</v>
      </c>
      <c r="AD25">
        <v>2</v>
      </c>
      <c r="AE25" s="34">
        <f t="shared" si="0"/>
        <v>15.757575757575758</v>
      </c>
    </row>
    <row r="26" spans="1:31" ht="11" customHeight="1">
      <c r="B26" s="4" t="s">
        <v>324</v>
      </c>
    </row>
    <row r="27" spans="1:31" ht="11" customHeight="1">
      <c r="B27" s="4" t="s">
        <v>175</v>
      </c>
      <c r="F27">
        <v>1</v>
      </c>
      <c r="M27">
        <v>1.5</v>
      </c>
      <c r="T27">
        <v>1</v>
      </c>
      <c r="Y27">
        <v>1</v>
      </c>
      <c r="Z27">
        <v>1</v>
      </c>
    </row>
    <row r="28" spans="1:31" ht="11" customHeight="1">
      <c r="B28" s="4" t="s">
        <v>239</v>
      </c>
    </row>
    <row r="29" spans="1:31">
      <c r="A29">
        <v>22</v>
      </c>
      <c r="B29" t="s">
        <v>253</v>
      </c>
      <c r="C29" t="s">
        <v>148</v>
      </c>
      <c r="E29" t="s">
        <v>312</v>
      </c>
      <c r="F29">
        <v>1</v>
      </c>
      <c r="G29">
        <v>1</v>
      </c>
      <c r="H29" t="s">
        <v>311</v>
      </c>
      <c r="I29">
        <v>1</v>
      </c>
      <c r="J29">
        <v>1</v>
      </c>
      <c r="L29" t="s">
        <v>311</v>
      </c>
      <c r="M29">
        <v>0.5</v>
      </c>
      <c r="O29" t="s">
        <v>311</v>
      </c>
      <c r="Q29">
        <v>1</v>
      </c>
      <c r="S29" t="s">
        <v>89</v>
      </c>
      <c r="T29">
        <v>1</v>
      </c>
      <c r="U29">
        <v>1.5</v>
      </c>
      <c r="V29" t="s">
        <v>311</v>
      </c>
      <c r="W29">
        <v>1</v>
      </c>
      <c r="X29">
        <v>1</v>
      </c>
      <c r="Y29">
        <v>1</v>
      </c>
      <c r="Z29">
        <v>1</v>
      </c>
      <c r="AA29">
        <v>1</v>
      </c>
      <c r="AB29">
        <v>1.5</v>
      </c>
      <c r="AE29" s="34">
        <f>SUM(F29:AD29)/33*20</f>
        <v>8.7878787878787872</v>
      </c>
    </row>
    <row r="30" spans="1:31">
      <c r="A30">
        <v>23</v>
      </c>
      <c r="B30" t="s">
        <v>238</v>
      </c>
      <c r="C30" t="s">
        <v>149</v>
      </c>
      <c r="E30" t="s">
        <v>311</v>
      </c>
      <c r="H30" t="s">
        <v>109</v>
      </c>
      <c r="I30">
        <v>1</v>
      </c>
      <c r="K30" t="s">
        <v>312</v>
      </c>
      <c r="L30" t="s">
        <v>56</v>
      </c>
      <c r="P30" t="s">
        <v>311</v>
      </c>
      <c r="Q30">
        <v>1</v>
      </c>
      <c r="R30">
        <v>2</v>
      </c>
      <c r="S30" t="s">
        <v>89</v>
      </c>
      <c r="T30">
        <v>1</v>
      </c>
      <c r="U30">
        <v>0.5</v>
      </c>
      <c r="W30">
        <v>0.5</v>
      </c>
      <c r="X30">
        <v>1</v>
      </c>
      <c r="Y30">
        <v>0.5</v>
      </c>
      <c r="Z30">
        <v>0.5</v>
      </c>
      <c r="AA30">
        <v>1</v>
      </c>
      <c r="AE30" s="34">
        <f>SUM(F30:AD30)/33*20</f>
        <v>5.4545454545454541</v>
      </c>
    </row>
    <row r="31" spans="1:31">
      <c r="A31">
        <v>24</v>
      </c>
      <c r="B31" t="s">
        <v>321</v>
      </c>
      <c r="C31" t="s">
        <v>147</v>
      </c>
      <c r="D31" t="s">
        <v>316</v>
      </c>
      <c r="E31" t="s">
        <v>311</v>
      </c>
      <c r="F31">
        <v>0.5</v>
      </c>
      <c r="G31">
        <v>0.5</v>
      </c>
      <c r="H31" t="s">
        <v>311</v>
      </c>
      <c r="I31">
        <v>1</v>
      </c>
      <c r="J31">
        <v>2</v>
      </c>
      <c r="K31" t="s">
        <v>311</v>
      </c>
      <c r="L31" t="s">
        <v>311</v>
      </c>
      <c r="M31">
        <v>2.5</v>
      </c>
      <c r="N31">
        <v>4</v>
      </c>
      <c r="O31" t="s">
        <v>1</v>
      </c>
      <c r="P31" t="s">
        <v>311</v>
      </c>
      <c r="Q31">
        <v>1</v>
      </c>
      <c r="R31">
        <v>2</v>
      </c>
      <c r="S31" t="s">
        <v>311</v>
      </c>
      <c r="T31">
        <v>1</v>
      </c>
      <c r="U31">
        <v>1.5</v>
      </c>
      <c r="V31" t="s">
        <v>311</v>
      </c>
      <c r="W31">
        <v>1</v>
      </c>
      <c r="X31">
        <v>2</v>
      </c>
      <c r="Y31">
        <v>1</v>
      </c>
      <c r="Z31">
        <v>1.5</v>
      </c>
      <c r="AA31">
        <v>1</v>
      </c>
      <c r="AB31">
        <v>2</v>
      </c>
      <c r="AC31">
        <v>1</v>
      </c>
      <c r="AD31">
        <v>2</v>
      </c>
      <c r="AE31" s="34">
        <f>SUM(F31:AD31)/33*20</f>
        <v>16.666666666666668</v>
      </c>
    </row>
    <row r="32" spans="1:31" ht="11" customHeight="1">
      <c r="A32">
        <v>25</v>
      </c>
      <c r="B32" t="s">
        <v>294</v>
      </c>
      <c r="C32" t="s">
        <v>148</v>
      </c>
      <c r="D32" t="s">
        <v>311</v>
      </c>
      <c r="E32" t="s">
        <v>312</v>
      </c>
      <c r="F32">
        <v>1</v>
      </c>
      <c r="G32">
        <v>1</v>
      </c>
      <c r="H32" t="s">
        <v>311</v>
      </c>
      <c r="I32">
        <v>1</v>
      </c>
      <c r="J32">
        <v>1</v>
      </c>
      <c r="K32" t="s">
        <v>333</v>
      </c>
      <c r="L32" t="s">
        <v>311</v>
      </c>
      <c r="M32">
        <v>2</v>
      </c>
      <c r="N32">
        <v>4</v>
      </c>
      <c r="O32" t="s">
        <v>117</v>
      </c>
      <c r="P32" t="s">
        <v>335</v>
      </c>
      <c r="Q32">
        <v>1</v>
      </c>
      <c r="R32">
        <v>2</v>
      </c>
      <c r="S32" t="s">
        <v>311</v>
      </c>
      <c r="T32">
        <v>1</v>
      </c>
      <c r="U32">
        <v>2</v>
      </c>
      <c r="W32">
        <v>1</v>
      </c>
      <c r="X32">
        <v>2</v>
      </c>
      <c r="Y32">
        <v>1</v>
      </c>
      <c r="Z32">
        <v>1.5</v>
      </c>
      <c r="AA32">
        <v>1</v>
      </c>
      <c r="AB32">
        <v>2</v>
      </c>
      <c r="AC32">
        <v>1</v>
      </c>
      <c r="AD32">
        <v>2</v>
      </c>
      <c r="AE32" s="34">
        <f>SUM(F32:AD32)/33*20</f>
        <v>16.666666666666668</v>
      </c>
    </row>
    <row r="33" spans="1:31" ht="11" customHeight="1">
      <c r="B33" s="4" t="s">
        <v>87</v>
      </c>
    </row>
    <row r="34" spans="1:31" ht="11" customHeight="1">
      <c r="A34">
        <v>26</v>
      </c>
      <c r="B34" t="s">
        <v>327</v>
      </c>
      <c r="C34" t="s">
        <v>147</v>
      </c>
      <c r="F34">
        <v>1</v>
      </c>
      <c r="I34">
        <v>1</v>
      </c>
      <c r="Q34">
        <v>1</v>
      </c>
      <c r="R34">
        <v>1</v>
      </c>
      <c r="S34" t="s">
        <v>89</v>
      </c>
      <c r="T34">
        <v>1</v>
      </c>
      <c r="U34">
        <v>1.5</v>
      </c>
      <c r="V34" t="s">
        <v>94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s="34">
        <f t="shared" ref="AE34:AE57" si="1">SUM(F34:AD34)/33*20</f>
        <v>8.7878787878787872</v>
      </c>
    </row>
    <row r="35" spans="1:31" ht="11" customHeight="1">
      <c r="A35">
        <v>27</v>
      </c>
      <c r="B35" t="s">
        <v>84</v>
      </c>
      <c r="C35" t="s">
        <v>147</v>
      </c>
      <c r="D35" t="s">
        <v>311</v>
      </c>
      <c r="F35">
        <v>1</v>
      </c>
      <c r="G35">
        <v>1</v>
      </c>
      <c r="H35" t="s">
        <v>312</v>
      </c>
      <c r="I35">
        <v>1</v>
      </c>
      <c r="J35">
        <v>0.5</v>
      </c>
      <c r="K35" t="s">
        <v>312</v>
      </c>
      <c r="M35">
        <v>2</v>
      </c>
      <c r="AE35" s="34">
        <f t="shared" si="1"/>
        <v>3.333333333333333</v>
      </c>
    </row>
    <row r="36" spans="1:31" ht="11" customHeight="1">
      <c r="A36">
        <v>28</v>
      </c>
      <c r="B36" t="s">
        <v>319</v>
      </c>
      <c r="C36" t="s">
        <v>147</v>
      </c>
      <c r="D36" t="s">
        <v>312</v>
      </c>
      <c r="E36" t="s">
        <v>311</v>
      </c>
      <c r="F36">
        <v>1</v>
      </c>
      <c r="G36">
        <v>1</v>
      </c>
      <c r="H36" t="s">
        <v>311</v>
      </c>
      <c r="I36">
        <v>1</v>
      </c>
      <c r="J36">
        <v>1</v>
      </c>
      <c r="K36" t="s">
        <v>311</v>
      </c>
      <c r="L36" t="s">
        <v>312</v>
      </c>
      <c r="M36">
        <v>1.5</v>
      </c>
      <c r="N36">
        <v>3</v>
      </c>
      <c r="O36" t="s">
        <v>333</v>
      </c>
      <c r="P36" t="s">
        <v>335</v>
      </c>
      <c r="Q36">
        <v>0.5</v>
      </c>
      <c r="R36">
        <v>1</v>
      </c>
      <c r="S36" t="s">
        <v>311</v>
      </c>
      <c r="T36">
        <v>1</v>
      </c>
      <c r="U36">
        <v>1</v>
      </c>
      <c r="V36" t="s">
        <v>95</v>
      </c>
      <c r="W36">
        <v>1</v>
      </c>
      <c r="X36">
        <v>0.5</v>
      </c>
      <c r="Y36">
        <v>1</v>
      </c>
      <c r="AA36">
        <v>0.5</v>
      </c>
      <c r="AB36">
        <v>1.5</v>
      </c>
      <c r="AE36" s="34">
        <f t="shared" si="1"/>
        <v>10</v>
      </c>
    </row>
    <row r="37" spans="1:31">
      <c r="A37">
        <v>29</v>
      </c>
      <c r="B37" t="s">
        <v>111</v>
      </c>
      <c r="C37" t="s">
        <v>149</v>
      </c>
      <c r="D37" t="s">
        <v>312</v>
      </c>
      <c r="F37">
        <v>1</v>
      </c>
      <c r="H37" t="s">
        <v>311</v>
      </c>
      <c r="I37">
        <v>1</v>
      </c>
      <c r="K37" t="s">
        <v>312</v>
      </c>
      <c r="L37" t="s">
        <v>63</v>
      </c>
      <c r="M37">
        <v>2</v>
      </c>
      <c r="N37">
        <v>4</v>
      </c>
      <c r="P37" t="s">
        <v>335</v>
      </c>
      <c r="Q37">
        <v>1</v>
      </c>
      <c r="R37">
        <v>1</v>
      </c>
      <c r="S37" t="s">
        <v>89</v>
      </c>
      <c r="T37">
        <v>1</v>
      </c>
      <c r="W37">
        <v>1</v>
      </c>
      <c r="AE37" s="34">
        <f t="shared" si="1"/>
        <v>7.2727272727272734</v>
      </c>
    </row>
    <row r="38" spans="1:31">
      <c r="A38">
        <v>30</v>
      </c>
      <c r="B38" t="s">
        <v>17</v>
      </c>
      <c r="C38" t="s">
        <v>147</v>
      </c>
      <c r="D38" t="s">
        <v>317</v>
      </c>
      <c r="E38" t="s">
        <v>311</v>
      </c>
      <c r="F38">
        <v>1</v>
      </c>
      <c r="G38">
        <v>1</v>
      </c>
      <c r="H38" t="s">
        <v>311</v>
      </c>
      <c r="I38">
        <v>1</v>
      </c>
      <c r="J38">
        <v>1</v>
      </c>
      <c r="K38" t="s">
        <v>335</v>
      </c>
      <c r="L38" t="s">
        <v>335</v>
      </c>
      <c r="M38">
        <v>1.5</v>
      </c>
      <c r="N38">
        <v>4</v>
      </c>
      <c r="O38" t="s">
        <v>311</v>
      </c>
      <c r="P38" t="s">
        <v>311</v>
      </c>
      <c r="Q38">
        <v>1</v>
      </c>
      <c r="R38">
        <v>2</v>
      </c>
      <c r="S38" t="s">
        <v>311</v>
      </c>
      <c r="T38">
        <v>1</v>
      </c>
      <c r="U38">
        <v>1.5</v>
      </c>
      <c r="V38" t="s">
        <v>311</v>
      </c>
      <c r="W38">
        <v>1</v>
      </c>
      <c r="X38">
        <v>1.5</v>
      </c>
      <c r="Y38">
        <v>1</v>
      </c>
      <c r="Z38">
        <v>1.5</v>
      </c>
      <c r="AA38">
        <v>1</v>
      </c>
      <c r="AB38">
        <v>1.5</v>
      </c>
      <c r="AC38">
        <v>1</v>
      </c>
      <c r="AD38">
        <v>1.5</v>
      </c>
      <c r="AE38" s="34">
        <f t="shared" si="1"/>
        <v>15.151515151515152</v>
      </c>
    </row>
    <row r="39" spans="1:31">
      <c r="A39">
        <v>31</v>
      </c>
      <c r="B39" t="s">
        <v>128</v>
      </c>
      <c r="C39" t="s">
        <v>147</v>
      </c>
      <c r="AE39" s="34">
        <f t="shared" si="1"/>
        <v>0</v>
      </c>
    </row>
    <row r="40" spans="1:31">
      <c r="A40">
        <v>32</v>
      </c>
      <c r="B40" t="s">
        <v>241</v>
      </c>
      <c r="C40" t="s">
        <v>148</v>
      </c>
      <c r="D40" t="s">
        <v>246</v>
      </c>
      <c r="E40" t="s">
        <v>314</v>
      </c>
      <c r="F40">
        <v>1</v>
      </c>
      <c r="G40">
        <v>0.5</v>
      </c>
      <c r="H40" t="s">
        <v>311</v>
      </c>
      <c r="I40">
        <v>1</v>
      </c>
      <c r="J40">
        <v>1</v>
      </c>
      <c r="K40" t="s">
        <v>311</v>
      </c>
      <c r="L40" t="s">
        <v>312</v>
      </c>
      <c r="M40">
        <v>1.5</v>
      </c>
      <c r="O40" t="s">
        <v>117</v>
      </c>
      <c r="P40" t="s">
        <v>293</v>
      </c>
      <c r="Q40">
        <v>1</v>
      </c>
      <c r="R40">
        <v>1</v>
      </c>
      <c r="S40" t="s">
        <v>311</v>
      </c>
      <c r="T40">
        <v>1</v>
      </c>
      <c r="U40">
        <v>1</v>
      </c>
      <c r="V40" t="s">
        <v>311</v>
      </c>
      <c r="W40">
        <v>1</v>
      </c>
      <c r="AA40">
        <v>1</v>
      </c>
      <c r="AC40">
        <v>1</v>
      </c>
      <c r="AD40">
        <v>1</v>
      </c>
      <c r="AE40" s="34">
        <f t="shared" si="1"/>
        <v>7.8787878787878789</v>
      </c>
    </row>
    <row r="41" spans="1:31">
      <c r="A41">
        <v>33</v>
      </c>
      <c r="B41" t="s">
        <v>296</v>
      </c>
      <c r="C41" t="s">
        <v>149</v>
      </c>
      <c r="D41" t="s">
        <v>312</v>
      </c>
      <c r="E41" t="s">
        <v>311</v>
      </c>
      <c r="F41">
        <v>0.5</v>
      </c>
      <c r="G41">
        <v>1</v>
      </c>
      <c r="H41" t="s">
        <v>311</v>
      </c>
      <c r="I41">
        <v>1</v>
      </c>
      <c r="J41">
        <v>1</v>
      </c>
      <c r="K41" t="s">
        <v>311</v>
      </c>
      <c r="L41" t="s">
        <v>312</v>
      </c>
      <c r="M41">
        <v>1.5</v>
      </c>
      <c r="N41">
        <v>2</v>
      </c>
      <c r="O41" t="s">
        <v>5</v>
      </c>
      <c r="P41" t="s">
        <v>311</v>
      </c>
      <c r="Q41">
        <v>1</v>
      </c>
      <c r="R41">
        <v>2</v>
      </c>
      <c r="S41" t="s">
        <v>311</v>
      </c>
      <c r="T41">
        <v>0.5</v>
      </c>
      <c r="U41">
        <v>1</v>
      </c>
      <c r="V41" t="s">
        <v>96</v>
      </c>
      <c r="W41">
        <v>1</v>
      </c>
      <c r="X41">
        <v>1</v>
      </c>
      <c r="Y41">
        <v>1</v>
      </c>
      <c r="Z41">
        <v>1</v>
      </c>
      <c r="AA41">
        <v>1</v>
      </c>
      <c r="AB41">
        <v>2</v>
      </c>
      <c r="AC41">
        <v>1</v>
      </c>
      <c r="AD41">
        <v>2</v>
      </c>
      <c r="AE41" s="34">
        <f t="shared" si="1"/>
        <v>13.030303030303029</v>
      </c>
    </row>
    <row r="42" spans="1:31">
      <c r="A42">
        <v>34</v>
      </c>
      <c r="B42" t="s">
        <v>121</v>
      </c>
      <c r="C42" t="s">
        <v>147</v>
      </c>
      <c r="M42">
        <v>1</v>
      </c>
      <c r="Q42">
        <v>1</v>
      </c>
      <c r="T42">
        <v>1</v>
      </c>
      <c r="W42">
        <v>1</v>
      </c>
      <c r="AE42" s="34">
        <f t="shared" si="1"/>
        <v>2.4242424242424243</v>
      </c>
    </row>
    <row r="43" spans="1:31">
      <c r="A43">
        <v>35</v>
      </c>
      <c r="B43" t="s">
        <v>15</v>
      </c>
      <c r="C43" t="s">
        <v>147</v>
      </c>
      <c r="D43" t="s">
        <v>314</v>
      </c>
      <c r="E43" t="s">
        <v>333</v>
      </c>
      <c r="F43">
        <v>1</v>
      </c>
      <c r="G43">
        <v>0.5</v>
      </c>
      <c r="H43" t="s">
        <v>311</v>
      </c>
      <c r="I43">
        <v>1</v>
      </c>
      <c r="J43">
        <v>1</v>
      </c>
      <c r="K43" t="s">
        <v>311</v>
      </c>
      <c r="L43" t="s">
        <v>335</v>
      </c>
      <c r="M43">
        <v>1.5</v>
      </c>
      <c r="N43">
        <v>4</v>
      </c>
      <c r="O43" t="s">
        <v>335</v>
      </c>
      <c r="P43" t="s">
        <v>311</v>
      </c>
      <c r="Q43">
        <v>1</v>
      </c>
      <c r="R43">
        <v>2</v>
      </c>
      <c r="S43" t="s">
        <v>311</v>
      </c>
      <c r="T43">
        <v>1</v>
      </c>
      <c r="U43">
        <v>1.5</v>
      </c>
      <c r="V43" t="s">
        <v>53</v>
      </c>
      <c r="W43">
        <v>1</v>
      </c>
      <c r="X43">
        <v>1.5</v>
      </c>
      <c r="Y43">
        <v>1</v>
      </c>
      <c r="Z43">
        <v>1.5</v>
      </c>
      <c r="AA43">
        <v>1</v>
      </c>
      <c r="AB43">
        <v>1.5</v>
      </c>
      <c r="AC43">
        <v>1</v>
      </c>
      <c r="AD43">
        <v>1.5</v>
      </c>
      <c r="AE43" s="34">
        <f t="shared" si="1"/>
        <v>14.848484848484848</v>
      </c>
    </row>
    <row r="44" spans="1:31">
      <c r="A44">
        <v>36</v>
      </c>
      <c r="B44" t="s">
        <v>80</v>
      </c>
      <c r="C44" t="s">
        <v>147</v>
      </c>
      <c r="D44" t="s">
        <v>311</v>
      </c>
      <c r="E44" t="s">
        <v>311</v>
      </c>
      <c r="F44">
        <v>1</v>
      </c>
      <c r="G44">
        <v>1</v>
      </c>
      <c r="H44" t="s">
        <v>311</v>
      </c>
      <c r="I44">
        <v>1</v>
      </c>
      <c r="J44">
        <v>2</v>
      </c>
      <c r="K44" t="s">
        <v>7</v>
      </c>
      <c r="L44" t="s">
        <v>312</v>
      </c>
      <c r="M44">
        <v>1</v>
      </c>
      <c r="N44">
        <v>0.5</v>
      </c>
      <c r="O44" t="s">
        <v>1</v>
      </c>
      <c r="P44" t="s">
        <v>311</v>
      </c>
      <c r="Q44">
        <v>1</v>
      </c>
      <c r="R44">
        <v>1.5</v>
      </c>
      <c r="T44">
        <v>1</v>
      </c>
      <c r="W44">
        <v>1</v>
      </c>
      <c r="AE44" s="34">
        <f t="shared" si="1"/>
        <v>6.6666666666666661</v>
      </c>
    </row>
    <row r="45" spans="1:31">
      <c r="A45">
        <v>37</v>
      </c>
      <c r="B45" t="s">
        <v>261</v>
      </c>
      <c r="C45" t="s">
        <v>147</v>
      </c>
      <c r="F45">
        <v>1</v>
      </c>
      <c r="I45">
        <v>0.5</v>
      </c>
      <c r="M45">
        <v>1</v>
      </c>
      <c r="Q45">
        <v>1</v>
      </c>
      <c r="T45">
        <v>1</v>
      </c>
      <c r="W45">
        <v>0.5</v>
      </c>
      <c r="Y45">
        <v>0.5</v>
      </c>
      <c r="AA45">
        <v>1</v>
      </c>
      <c r="AC45">
        <v>1</v>
      </c>
      <c r="AE45" s="34">
        <f t="shared" si="1"/>
        <v>4.545454545454545</v>
      </c>
    </row>
    <row r="46" spans="1:31">
      <c r="A46">
        <v>38</v>
      </c>
      <c r="B46" t="s">
        <v>251</v>
      </c>
      <c r="C46" t="s">
        <v>147</v>
      </c>
      <c r="D46" t="s">
        <v>312</v>
      </c>
      <c r="E46" t="s">
        <v>333</v>
      </c>
      <c r="F46">
        <v>1</v>
      </c>
      <c r="G46">
        <v>1</v>
      </c>
      <c r="H46" t="s">
        <v>108</v>
      </c>
      <c r="I46">
        <v>1</v>
      </c>
      <c r="J46">
        <v>1</v>
      </c>
      <c r="K46" t="s">
        <v>311</v>
      </c>
      <c r="L46" t="s">
        <v>312</v>
      </c>
      <c r="M46">
        <v>2.5</v>
      </c>
      <c r="N46">
        <v>4</v>
      </c>
      <c r="O46" t="s">
        <v>311</v>
      </c>
      <c r="P46" t="s">
        <v>1</v>
      </c>
      <c r="Q46">
        <v>1</v>
      </c>
      <c r="R46">
        <v>2</v>
      </c>
      <c r="S46" t="s">
        <v>311</v>
      </c>
      <c r="T46">
        <v>1</v>
      </c>
      <c r="U46">
        <v>1.5</v>
      </c>
      <c r="V46" t="s">
        <v>311</v>
      </c>
      <c r="W46">
        <v>1</v>
      </c>
      <c r="X46">
        <v>2</v>
      </c>
      <c r="Y46">
        <v>1</v>
      </c>
      <c r="Z46">
        <v>1.5</v>
      </c>
      <c r="AA46">
        <v>1</v>
      </c>
      <c r="AB46">
        <v>2</v>
      </c>
      <c r="AC46">
        <v>1</v>
      </c>
      <c r="AD46">
        <v>2</v>
      </c>
      <c r="AE46" s="34">
        <f t="shared" si="1"/>
        <v>16.666666666666668</v>
      </c>
    </row>
    <row r="47" spans="1:31">
      <c r="A47">
        <v>39</v>
      </c>
      <c r="B47" t="s">
        <v>247</v>
      </c>
      <c r="C47" t="s">
        <v>148</v>
      </c>
      <c r="D47" t="s">
        <v>27</v>
      </c>
      <c r="F47">
        <v>1</v>
      </c>
      <c r="I47">
        <v>0.5</v>
      </c>
      <c r="J47">
        <v>1</v>
      </c>
      <c r="L47" t="s">
        <v>60</v>
      </c>
      <c r="M47">
        <v>1</v>
      </c>
      <c r="N47">
        <v>1.5</v>
      </c>
      <c r="O47" t="s">
        <v>117</v>
      </c>
      <c r="P47" t="s">
        <v>335</v>
      </c>
      <c r="Q47">
        <v>0.5</v>
      </c>
      <c r="R47">
        <v>1</v>
      </c>
      <c r="S47" t="s">
        <v>195</v>
      </c>
      <c r="T47">
        <v>1</v>
      </c>
      <c r="U47">
        <v>1</v>
      </c>
      <c r="W47">
        <v>0.5</v>
      </c>
      <c r="Y47">
        <v>0.5</v>
      </c>
      <c r="AA47">
        <v>1</v>
      </c>
      <c r="AC47">
        <v>1</v>
      </c>
      <c r="AE47" s="34">
        <f t="shared" si="1"/>
        <v>6.9696969696969706</v>
      </c>
    </row>
    <row r="48" spans="1:31">
      <c r="A48">
        <v>40</v>
      </c>
      <c r="B48" t="s">
        <v>132</v>
      </c>
      <c r="C48" t="s">
        <v>149</v>
      </c>
      <c r="D48" t="s">
        <v>312</v>
      </c>
      <c r="E48" t="s">
        <v>311</v>
      </c>
      <c r="F48">
        <v>1</v>
      </c>
      <c r="G48">
        <v>1</v>
      </c>
      <c r="H48" t="s">
        <v>311</v>
      </c>
      <c r="I48">
        <v>1</v>
      </c>
      <c r="J48">
        <v>1</v>
      </c>
      <c r="K48" t="s">
        <v>208</v>
      </c>
      <c r="L48" t="s">
        <v>61</v>
      </c>
      <c r="M48">
        <v>0.5</v>
      </c>
      <c r="O48" t="s">
        <v>311</v>
      </c>
      <c r="P48" t="s">
        <v>335</v>
      </c>
      <c r="Q48">
        <v>1</v>
      </c>
      <c r="R48">
        <v>2</v>
      </c>
      <c r="S48" t="s">
        <v>311</v>
      </c>
      <c r="T48">
        <v>1</v>
      </c>
      <c r="U48">
        <v>1.5</v>
      </c>
      <c r="V48" t="s">
        <v>96</v>
      </c>
      <c r="W48">
        <v>1</v>
      </c>
      <c r="X48">
        <v>1</v>
      </c>
      <c r="Y48">
        <v>1</v>
      </c>
      <c r="Z48">
        <v>1</v>
      </c>
      <c r="AA48">
        <v>1</v>
      </c>
      <c r="AB48">
        <v>1.5</v>
      </c>
      <c r="AE48" s="34">
        <f t="shared" si="1"/>
        <v>10</v>
      </c>
    </row>
    <row r="49" spans="1:31">
      <c r="A49">
        <v>41</v>
      </c>
      <c r="B49" t="s">
        <v>136</v>
      </c>
      <c r="C49" t="s">
        <v>147</v>
      </c>
      <c r="D49" t="s">
        <v>313</v>
      </c>
      <c r="E49" t="s">
        <v>317</v>
      </c>
      <c r="F49">
        <v>1</v>
      </c>
      <c r="G49">
        <v>1</v>
      </c>
      <c r="H49" t="s">
        <v>311</v>
      </c>
      <c r="I49">
        <v>1</v>
      </c>
      <c r="J49">
        <v>2</v>
      </c>
      <c r="L49" t="s">
        <v>314</v>
      </c>
      <c r="M49">
        <v>2</v>
      </c>
      <c r="N49">
        <v>4</v>
      </c>
      <c r="O49" t="s">
        <v>335</v>
      </c>
      <c r="P49" t="s">
        <v>311</v>
      </c>
      <c r="Q49">
        <v>0.5</v>
      </c>
      <c r="R49">
        <v>2</v>
      </c>
      <c r="S49" t="s">
        <v>311</v>
      </c>
      <c r="T49">
        <v>1</v>
      </c>
      <c r="U49">
        <v>1.5</v>
      </c>
      <c r="V49" t="s">
        <v>311</v>
      </c>
      <c r="W49">
        <v>1</v>
      </c>
      <c r="X49">
        <v>1.5</v>
      </c>
      <c r="Y49">
        <v>0.5</v>
      </c>
      <c r="Z49">
        <v>2</v>
      </c>
      <c r="AA49">
        <v>1</v>
      </c>
      <c r="AB49">
        <v>2</v>
      </c>
      <c r="AC49">
        <v>0.5</v>
      </c>
      <c r="AD49">
        <v>2</v>
      </c>
      <c r="AE49" s="34">
        <f t="shared" si="1"/>
        <v>16.060606060606059</v>
      </c>
    </row>
    <row r="50" spans="1:31">
      <c r="A50">
        <v>42</v>
      </c>
      <c r="B50" t="s">
        <v>129</v>
      </c>
      <c r="C50" t="s">
        <v>148</v>
      </c>
      <c r="D50" t="s">
        <v>311</v>
      </c>
      <c r="H50" t="s">
        <v>312</v>
      </c>
      <c r="I50">
        <v>1</v>
      </c>
      <c r="J50">
        <v>0.5</v>
      </c>
      <c r="K50" t="s">
        <v>312</v>
      </c>
      <c r="L50" t="s">
        <v>311</v>
      </c>
      <c r="M50">
        <v>1.5</v>
      </c>
      <c r="O50" t="s">
        <v>117</v>
      </c>
      <c r="P50" t="s">
        <v>1</v>
      </c>
      <c r="Q50">
        <v>1</v>
      </c>
      <c r="R50">
        <v>2</v>
      </c>
      <c r="S50" t="s">
        <v>194</v>
      </c>
      <c r="T50">
        <v>1</v>
      </c>
      <c r="U50">
        <v>1</v>
      </c>
      <c r="V50" t="s">
        <v>96</v>
      </c>
      <c r="W50">
        <v>1</v>
      </c>
      <c r="X50">
        <v>1.5</v>
      </c>
      <c r="Y50">
        <v>0.5</v>
      </c>
      <c r="Z50">
        <v>1</v>
      </c>
      <c r="AA50">
        <v>1</v>
      </c>
      <c r="AB50">
        <v>2</v>
      </c>
      <c r="AC50">
        <v>0.5</v>
      </c>
      <c r="AD50">
        <v>1.5</v>
      </c>
      <c r="AE50" s="34">
        <f t="shared" si="1"/>
        <v>10.303030303030303</v>
      </c>
    </row>
    <row r="51" spans="1:31">
      <c r="A51">
        <v>43</v>
      </c>
      <c r="B51" t="s">
        <v>235</v>
      </c>
      <c r="C51" t="s">
        <v>147</v>
      </c>
      <c r="E51" t="s">
        <v>311</v>
      </c>
      <c r="F51">
        <v>1</v>
      </c>
      <c r="G51">
        <v>0.5</v>
      </c>
      <c r="H51" t="s">
        <v>311</v>
      </c>
      <c r="I51">
        <v>1</v>
      </c>
      <c r="J51">
        <v>1</v>
      </c>
      <c r="K51" t="s">
        <v>311</v>
      </c>
      <c r="L51" t="s">
        <v>57</v>
      </c>
      <c r="M51">
        <v>1.5</v>
      </c>
      <c r="N51">
        <v>3</v>
      </c>
      <c r="O51" t="s">
        <v>1</v>
      </c>
      <c r="P51" t="s">
        <v>140</v>
      </c>
      <c r="Q51">
        <v>0.5</v>
      </c>
      <c r="R51">
        <v>1</v>
      </c>
      <c r="S51" t="s">
        <v>311</v>
      </c>
      <c r="T51">
        <v>0.5</v>
      </c>
      <c r="U51">
        <v>1</v>
      </c>
      <c r="V51" t="s">
        <v>93</v>
      </c>
      <c r="W51">
        <v>1</v>
      </c>
      <c r="X51">
        <v>0.5</v>
      </c>
      <c r="Y51">
        <v>1</v>
      </c>
      <c r="AA51">
        <v>0.5</v>
      </c>
      <c r="AB51">
        <v>1.5</v>
      </c>
      <c r="AE51" s="34">
        <f t="shared" si="1"/>
        <v>9.3939393939393945</v>
      </c>
    </row>
    <row r="52" spans="1:31">
      <c r="A52">
        <v>44</v>
      </c>
      <c r="B52" t="s">
        <v>329</v>
      </c>
      <c r="C52" t="s">
        <v>147</v>
      </c>
      <c r="AE52" s="34">
        <f t="shared" si="1"/>
        <v>0</v>
      </c>
    </row>
    <row r="53" spans="1:31">
      <c r="A53">
        <v>45</v>
      </c>
      <c r="B53" t="s">
        <v>46</v>
      </c>
      <c r="C53" t="s">
        <v>149</v>
      </c>
      <c r="D53" t="s">
        <v>311</v>
      </c>
      <c r="E53" t="s">
        <v>311</v>
      </c>
      <c r="F53">
        <v>1</v>
      </c>
      <c r="G53">
        <v>1</v>
      </c>
      <c r="H53" t="s">
        <v>311</v>
      </c>
      <c r="I53">
        <v>1</v>
      </c>
      <c r="J53">
        <v>1</v>
      </c>
      <c r="K53" t="s">
        <v>311</v>
      </c>
      <c r="L53" t="s">
        <v>311</v>
      </c>
      <c r="M53">
        <v>1.5</v>
      </c>
      <c r="N53">
        <v>2</v>
      </c>
      <c r="O53" t="s">
        <v>311</v>
      </c>
      <c r="P53" t="s">
        <v>1</v>
      </c>
      <c r="Q53">
        <v>1</v>
      </c>
      <c r="R53">
        <v>2</v>
      </c>
      <c r="S53" t="s">
        <v>311</v>
      </c>
      <c r="T53">
        <v>1</v>
      </c>
      <c r="U53">
        <v>1</v>
      </c>
      <c r="V53" t="s">
        <v>311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1</v>
      </c>
      <c r="AD53">
        <v>2</v>
      </c>
      <c r="AE53" s="34">
        <f t="shared" si="1"/>
        <v>13.636363636363635</v>
      </c>
    </row>
    <row r="54" spans="1:31">
      <c r="A54">
        <v>46</v>
      </c>
      <c r="B54" t="s">
        <v>48</v>
      </c>
      <c r="C54" t="s">
        <v>148</v>
      </c>
      <c r="D54" t="s">
        <v>311</v>
      </c>
      <c r="E54" t="s">
        <v>333</v>
      </c>
      <c r="F54">
        <v>1</v>
      </c>
      <c r="G54">
        <v>1</v>
      </c>
      <c r="H54" t="s">
        <v>311</v>
      </c>
      <c r="I54">
        <v>0.5</v>
      </c>
      <c r="J54">
        <v>1</v>
      </c>
      <c r="K54" t="s">
        <v>311</v>
      </c>
      <c r="L54" t="s">
        <v>62</v>
      </c>
      <c r="M54">
        <v>1.5</v>
      </c>
      <c r="N54">
        <v>3</v>
      </c>
      <c r="O54" t="s">
        <v>311</v>
      </c>
      <c r="P54" t="s">
        <v>1</v>
      </c>
      <c r="Q54">
        <v>1</v>
      </c>
      <c r="R54">
        <v>1.5</v>
      </c>
      <c r="S54" t="s">
        <v>311</v>
      </c>
      <c r="T54">
        <v>1</v>
      </c>
      <c r="U54">
        <v>1.5</v>
      </c>
      <c r="V54" t="s">
        <v>96</v>
      </c>
      <c r="W54">
        <v>0.5</v>
      </c>
      <c r="X54">
        <v>1.5</v>
      </c>
      <c r="Y54">
        <v>1</v>
      </c>
      <c r="Z54">
        <v>1</v>
      </c>
      <c r="AA54">
        <v>1</v>
      </c>
      <c r="AB54">
        <v>1</v>
      </c>
      <c r="AC54">
        <v>1</v>
      </c>
      <c r="AD54">
        <v>2</v>
      </c>
      <c r="AE54" s="34">
        <f t="shared" si="1"/>
        <v>13.333333333333332</v>
      </c>
    </row>
    <row r="55" spans="1:31">
      <c r="A55">
        <v>47</v>
      </c>
      <c r="B55" t="s">
        <v>255</v>
      </c>
      <c r="C55" t="s">
        <v>147</v>
      </c>
      <c r="D55" t="s">
        <v>311</v>
      </c>
      <c r="E55" t="s">
        <v>312</v>
      </c>
      <c r="F55">
        <v>1</v>
      </c>
      <c r="G55">
        <v>0.5</v>
      </c>
      <c r="H55" t="s">
        <v>311</v>
      </c>
      <c r="I55">
        <v>1</v>
      </c>
      <c r="J55">
        <v>0.5</v>
      </c>
      <c r="S55" t="s">
        <v>192</v>
      </c>
      <c r="AE55" s="34">
        <f t="shared" si="1"/>
        <v>1.8181818181818183</v>
      </c>
    </row>
    <row r="56" spans="1:31">
      <c r="A56">
        <v>48</v>
      </c>
      <c r="B56" t="s">
        <v>79</v>
      </c>
      <c r="C56" t="s">
        <v>149</v>
      </c>
      <c r="D56" t="s">
        <v>311</v>
      </c>
      <c r="E56" t="s">
        <v>311</v>
      </c>
      <c r="F56">
        <v>1</v>
      </c>
      <c r="G56">
        <v>1</v>
      </c>
      <c r="H56" t="s">
        <v>311</v>
      </c>
      <c r="I56">
        <v>1</v>
      </c>
      <c r="K56" t="s">
        <v>9</v>
      </c>
      <c r="L56" t="s">
        <v>311</v>
      </c>
      <c r="M56">
        <v>2</v>
      </c>
      <c r="N56">
        <v>4</v>
      </c>
      <c r="O56" t="s">
        <v>53</v>
      </c>
      <c r="P56" t="s">
        <v>311</v>
      </c>
      <c r="Q56">
        <v>1</v>
      </c>
      <c r="R56">
        <v>1.5</v>
      </c>
      <c r="S56" t="s">
        <v>311</v>
      </c>
      <c r="T56">
        <v>1</v>
      </c>
      <c r="U56">
        <v>1.5</v>
      </c>
      <c r="V56" t="s">
        <v>311</v>
      </c>
      <c r="W56">
        <v>1</v>
      </c>
      <c r="X56">
        <v>1.5</v>
      </c>
      <c r="AA56">
        <v>1</v>
      </c>
      <c r="AE56" s="34">
        <f t="shared" si="1"/>
        <v>10.606060606060606</v>
      </c>
    </row>
    <row r="57" spans="1:31">
      <c r="F57">
        <v>1</v>
      </c>
      <c r="G57">
        <v>2</v>
      </c>
      <c r="I57">
        <v>1</v>
      </c>
      <c r="J57">
        <v>2</v>
      </c>
      <c r="M57">
        <v>3</v>
      </c>
      <c r="N57">
        <v>6</v>
      </c>
      <c r="Q57">
        <v>1</v>
      </c>
      <c r="R57">
        <v>2</v>
      </c>
      <c r="T57">
        <v>1</v>
      </c>
      <c r="U57">
        <v>2</v>
      </c>
      <c r="W57">
        <v>1</v>
      </c>
      <c r="X57">
        <v>2</v>
      </c>
      <c r="Y57">
        <v>1</v>
      </c>
      <c r="Z57">
        <v>2</v>
      </c>
      <c r="AA57">
        <v>1</v>
      </c>
      <c r="AB57">
        <v>2</v>
      </c>
      <c r="AC57">
        <v>1</v>
      </c>
      <c r="AD57">
        <v>2</v>
      </c>
      <c r="AE57" s="34">
        <f t="shared" si="1"/>
        <v>20</v>
      </c>
    </row>
  </sheetData>
  <sortState ref="B4:AI52">
    <sortCondition ref="B4:B52"/>
  </sortState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FD59"/>
  <sheetViews>
    <sheetView tabSelected="1" zoomScale="150" workbookViewId="0">
      <pane xSplit="28" ySplit="3" topLeftCell="AC4" activePane="bottomRight" state="frozen"/>
      <selection pane="topRight" activeCell="AC1" sqref="AC1"/>
      <selection pane="bottomLeft" activeCell="A4" sqref="A4"/>
      <selection pane="bottomRight" activeCell="AG58" sqref="AG58"/>
    </sheetView>
  </sheetViews>
  <sheetFormatPr baseColWidth="10" defaultColWidth="11.5" defaultRowHeight="12"/>
  <cols>
    <col min="1" max="1" width="3" customWidth="1"/>
    <col min="2" max="2" width="15.1640625" customWidth="1"/>
    <col min="3" max="7" width="2.5" customWidth="1"/>
    <col min="8" max="8" width="6" style="15" customWidth="1"/>
    <col min="9" max="14" width="2.5" customWidth="1"/>
    <col min="15" max="15" width="2" customWidth="1"/>
    <col min="16" max="21" width="4.6640625" customWidth="1"/>
    <col min="22" max="22" width="6.1640625" style="27" customWidth="1"/>
    <col min="23" max="27" width="2.5" customWidth="1"/>
    <col min="28" max="28" width="3.83203125" customWidth="1"/>
    <col min="29" max="29" width="4.6640625" style="41" customWidth="1"/>
    <col min="30" max="30" width="6.5" style="32" customWidth="1"/>
    <col min="31" max="31" width="4.83203125" style="32" customWidth="1"/>
    <col min="32" max="32" width="6.33203125" style="46" customWidth="1"/>
    <col min="33" max="33" width="5" customWidth="1"/>
    <col min="34" max="34" width="2.83203125" customWidth="1"/>
  </cols>
  <sheetData>
    <row r="1" spans="1:16384">
      <c r="A1" s="20"/>
      <c r="B1" s="20"/>
      <c r="C1" s="20"/>
      <c r="D1" s="20"/>
      <c r="E1" s="20"/>
      <c r="F1" s="20"/>
      <c r="G1" s="20"/>
      <c r="H1" s="21"/>
      <c r="I1" s="20"/>
      <c r="J1" s="20"/>
      <c r="K1" s="20"/>
      <c r="L1" s="20"/>
      <c r="M1" s="20"/>
      <c r="N1" s="20"/>
      <c r="O1" s="20"/>
      <c r="P1" s="63" t="s">
        <v>226</v>
      </c>
      <c r="Q1" s="63"/>
      <c r="R1" s="63"/>
      <c r="S1" s="63"/>
      <c r="T1" s="63"/>
      <c r="U1" s="63"/>
      <c r="V1" s="24"/>
      <c r="W1" s="20"/>
      <c r="X1" s="20"/>
      <c r="Y1" s="20"/>
      <c r="Z1" s="20"/>
      <c r="AA1" s="20"/>
      <c r="AB1" t="s">
        <v>202</v>
      </c>
      <c r="AC1" s="38"/>
      <c r="AD1" s="42"/>
      <c r="AE1" s="42"/>
      <c r="AF1" s="52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  <c r="XEQ1" s="20"/>
      <c r="XER1" s="20"/>
      <c r="XES1" s="20"/>
      <c r="XET1" s="20"/>
      <c r="XEU1" s="20"/>
      <c r="XEV1" s="20"/>
      <c r="XEW1" s="20"/>
      <c r="XEX1" s="20"/>
      <c r="XEY1" s="20"/>
      <c r="XEZ1" s="20"/>
      <c r="XFA1" s="20"/>
      <c r="XFB1" s="20"/>
      <c r="XFC1" s="20"/>
      <c r="XFD1" s="20"/>
    </row>
    <row r="2" spans="1:16384">
      <c r="A2" s="17" t="s">
        <v>219</v>
      </c>
      <c r="B2" s="18"/>
      <c r="C2" s="18"/>
      <c r="D2" s="18"/>
      <c r="E2" s="18"/>
      <c r="F2" s="18"/>
      <c r="G2" s="18"/>
      <c r="H2" s="22"/>
      <c r="I2" s="18"/>
      <c r="J2" s="18"/>
      <c r="K2" s="18"/>
      <c r="L2" s="18"/>
      <c r="M2" s="18"/>
      <c r="N2" s="18"/>
      <c r="O2" s="18"/>
      <c r="P2" s="28">
        <v>2</v>
      </c>
      <c r="Q2" s="28">
        <v>3</v>
      </c>
      <c r="R2" s="28">
        <v>5</v>
      </c>
      <c r="S2" s="28">
        <v>5</v>
      </c>
      <c r="T2" s="28">
        <v>3</v>
      </c>
      <c r="U2" s="28">
        <v>2</v>
      </c>
      <c r="V2" s="25"/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6">
        <v>4</v>
      </c>
      <c r="AC2" s="39"/>
      <c r="AD2" s="43"/>
      <c r="AE2" s="43"/>
      <c r="AF2" s="53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  <c r="XFC2" s="18"/>
      <c r="XFD2" s="19"/>
    </row>
    <row r="3" spans="1:16384">
      <c r="A3" s="16"/>
      <c r="B3" s="16"/>
      <c r="C3" s="16" t="s">
        <v>220</v>
      </c>
      <c r="D3" s="16" t="s">
        <v>221</v>
      </c>
      <c r="E3" s="16" t="s">
        <v>222</v>
      </c>
      <c r="F3" s="16" t="s">
        <v>223</v>
      </c>
      <c r="G3" s="16" t="s">
        <v>24</v>
      </c>
      <c r="H3" s="23" t="s">
        <v>224</v>
      </c>
      <c r="I3" s="16" t="s">
        <v>205</v>
      </c>
      <c r="J3" s="16" t="s">
        <v>22</v>
      </c>
      <c r="K3" s="16"/>
      <c r="L3" s="16" t="s">
        <v>23</v>
      </c>
      <c r="M3" s="16" t="s">
        <v>206</v>
      </c>
      <c r="N3" s="16" t="s">
        <v>144</v>
      </c>
      <c r="O3" s="16" t="s">
        <v>225</v>
      </c>
      <c r="P3" s="28" t="s">
        <v>97</v>
      </c>
      <c r="Q3" s="28" t="s">
        <v>66</v>
      </c>
      <c r="R3" s="28" t="s">
        <v>67</v>
      </c>
      <c r="S3" s="28" t="s">
        <v>68</v>
      </c>
      <c r="T3" s="28" t="s">
        <v>217</v>
      </c>
      <c r="U3" s="28" t="s">
        <v>218</v>
      </c>
      <c r="V3" s="26" t="s">
        <v>287</v>
      </c>
      <c r="W3" s="16" t="s">
        <v>25</v>
      </c>
      <c r="X3" s="16" t="s">
        <v>204</v>
      </c>
      <c r="Y3" s="16" t="s">
        <v>145</v>
      </c>
      <c r="Z3" s="16" t="s">
        <v>146</v>
      </c>
      <c r="AA3" s="16" t="s">
        <v>203</v>
      </c>
      <c r="AB3" s="16" t="s">
        <v>201</v>
      </c>
      <c r="AC3" s="40" t="s">
        <v>74</v>
      </c>
      <c r="AD3" s="44" t="s">
        <v>75</v>
      </c>
      <c r="AE3" s="44" t="s">
        <v>78</v>
      </c>
      <c r="AF3" s="45" t="s">
        <v>76</v>
      </c>
      <c r="AG3" s="16" t="s">
        <v>77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  <c r="XFD3" s="16"/>
    </row>
    <row r="4" spans="1:16384">
      <c r="A4">
        <v>1</v>
      </c>
      <c r="B4" s="4" t="s">
        <v>322</v>
      </c>
      <c r="C4">
        <v>1</v>
      </c>
      <c r="E4">
        <v>2</v>
      </c>
      <c r="G4">
        <v>1</v>
      </c>
      <c r="H4" s="15">
        <v>3</v>
      </c>
      <c r="I4">
        <v>2</v>
      </c>
      <c r="J4">
        <v>2</v>
      </c>
      <c r="P4" s="29">
        <v>0</v>
      </c>
      <c r="Q4" s="29"/>
      <c r="R4" s="29"/>
      <c r="S4" s="29"/>
      <c r="T4" s="29"/>
      <c r="U4" s="29"/>
      <c r="V4" s="27">
        <v>5</v>
      </c>
      <c r="X4">
        <v>2</v>
      </c>
      <c r="AC4" s="41">
        <f>+'IA lab'!AE4</f>
        <v>1.8181818181818183</v>
      </c>
      <c r="AD4" s="32">
        <v>10</v>
      </c>
      <c r="AE4" s="32">
        <f t="shared" ref="AE4:AE35" si="0">+(SUM(C4:G4)+SUM(I4:N4)+SUM(W4:AA4))/25*20</f>
        <v>8</v>
      </c>
      <c r="AF4" s="46">
        <f t="shared" ref="AF4:AF55" si="1">+(AD4+V4+H4+SUM(P4:U4)+AB4)/4*0.66+AC4*0.22+AE4*0.12</f>
        <v>4.33</v>
      </c>
    </row>
    <row r="5" spans="1:16384">
      <c r="A5">
        <v>2</v>
      </c>
      <c r="B5" s="4" t="s">
        <v>112</v>
      </c>
      <c r="C5">
        <v>1</v>
      </c>
      <c r="D5">
        <v>1</v>
      </c>
      <c r="E5">
        <v>2</v>
      </c>
      <c r="G5">
        <v>1</v>
      </c>
      <c r="H5" s="15">
        <v>5</v>
      </c>
      <c r="J5">
        <v>2</v>
      </c>
      <c r="P5" s="29">
        <v>0</v>
      </c>
      <c r="Q5" s="29"/>
      <c r="R5" s="29"/>
      <c r="S5" s="29"/>
      <c r="T5" s="29"/>
      <c r="U5" s="29"/>
      <c r="V5" s="27">
        <v>1.5</v>
      </c>
      <c r="W5">
        <v>1</v>
      </c>
      <c r="AC5" s="41">
        <f>+'IA lab'!AE5</f>
        <v>4.0909090909090908</v>
      </c>
      <c r="AD5" s="32">
        <v>8</v>
      </c>
      <c r="AE5" s="32">
        <f t="shared" si="0"/>
        <v>6.4</v>
      </c>
      <c r="AF5" s="46">
        <f t="shared" si="1"/>
        <v>4.0605000000000002</v>
      </c>
    </row>
    <row r="6" spans="1:16384">
      <c r="A6">
        <v>3</v>
      </c>
      <c r="B6" s="4" t="s">
        <v>122</v>
      </c>
      <c r="P6" s="29"/>
      <c r="Q6" s="29"/>
      <c r="R6" s="29"/>
      <c r="S6" s="29"/>
      <c r="T6" s="29"/>
      <c r="U6" s="29"/>
      <c r="AC6" s="41">
        <f>+'IA lab'!AE6</f>
        <v>0</v>
      </c>
      <c r="AE6" s="32">
        <f t="shared" si="0"/>
        <v>0</v>
      </c>
      <c r="AF6" s="46">
        <f t="shared" si="1"/>
        <v>0</v>
      </c>
    </row>
    <row r="7" spans="1:16384">
      <c r="A7">
        <v>4</v>
      </c>
      <c r="B7" s="4" t="s">
        <v>19</v>
      </c>
      <c r="D7">
        <v>1</v>
      </c>
      <c r="F7">
        <v>2</v>
      </c>
      <c r="G7">
        <v>2</v>
      </c>
      <c r="H7" s="15">
        <v>7.5</v>
      </c>
      <c r="I7">
        <v>2</v>
      </c>
      <c r="J7">
        <v>2</v>
      </c>
      <c r="K7">
        <v>2</v>
      </c>
      <c r="M7">
        <v>2</v>
      </c>
      <c r="N7">
        <v>2</v>
      </c>
      <c r="P7" s="29">
        <v>2</v>
      </c>
      <c r="Q7" s="29">
        <v>2.5</v>
      </c>
      <c r="R7" s="29">
        <v>4</v>
      </c>
      <c r="S7" s="29">
        <v>4</v>
      </c>
      <c r="T7" s="29">
        <v>2</v>
      </c>
      <c r="U7" s="29">
        <v>1.5</v>
      </c>
      <c r="V7" s="27">
        <v>3</v>
      </c>
      <c r="X7">
        <v>2</v>
      </c>
      <c r="Z7">
        <v>2</v>
      </c>
      <c r="AB7">
        <v>1</v>
      </c>
      <c r="AC7" s="41">
        <f>+'IA lab'!AE7</f>
        <v>10.303030303030303</v>
      </c>
      <c r="AD7" s="32">
        <v>16.5</v>
      </c>
      <c r="AE7" s="32">
        <f t="shared" si="0"/>
        <v>15.2</v>
      </c>
      <c r="AF7" s="46">
        <f t="shared" si="1"/>
        <v>11.350666666666667</v>
      </c>
    </row>
    <row r="8" spans="1:16384">
      <c r="A8">
        <v>5</v>
      </c>
      <c r="B8" s="4" t="s">
        <v>176</v>
      </c>
      <c r="E8">
        <v>2</v>
      </c>
      <c r="F8">
        <v>1.5</v>
      </c>
      <c r="G8">
        <v>2</v>
      </c>
      <c r="H8" s="15">
        <v>7</v>
      </c>
      <c r="I8">
        <v>1.5</v>
      </c>
      <c r="L8">
        <v>1.5</v>
      </c>
      <c r="M8">
        <v>1.5</v>
      </c>
      <c r="N8">
        <v>1.5</v>
      </c>
      <c r="O8" t="s">
        <v>14</v>
      </c>
      <c r="P8" s="29">
        <v>2</v>
      </c>
      <c r="Q8" s="29">
        <v>2</v>
      </c>
      <c r="R8" s="29">
        <v>4</v>
      </c>
      <c r="S8" s="29">
        <v>3.5</v>
      </c>
      <c r="T8" s="29">
        <v>2</v>
      </c>
      <c r="U8" s="29">
        <v>2</v>
      </c>
      <c r="V8" s="27">
        <v>4.5</v>
      </c>
      <c r="X8">
        <v>2</v>
      </c>
      <c r="Y8">
        <v>2</v>
      </c>
      <c r="Z8">
        <v>2</v>
      </c>
      <c r="AA8">
        <v>2</v>
      </c>
      <c r="AB8">
        <v>1</v>
      </c>
      <c r="AC8" s="41">
        <f>+'IA lab'!AE8</f>
        <v>6.0606060606060606</v>
      </c>
      <c r="AD8" s="32">
        <v>8.5</v>
      </c>
      <c r="AE8" s="32">
        <f t="shared" si="0"/>
        <v>15.600000000000001</v>
      </c>
      <c r="AF8" s="46">
        <f t="shared" si="1"/>
        <v>9.2278333333333329</v>
      </c>
      <c r="AG8">
        <v>10.5</v>
      </c>
    </row>
    <row r="9" spans="1:16384">
      <c r="A9">
        <v>6</v>
      </c>
      <c r="B9" s="4" t="s">
        <v>51</v>
      </c>
      <c r="D9">
        <v>1</v>
      </c>
      <c r="E9">
        <v>2</v>
      </c>
      <c r="G9">
        <v>2</v>
      </c>
      <c r="H9" s="15">
        <v>5.5</v>
      </c>
      <c r="I9">
        <v>2</v>
      </c>
      <c r="J9">
        <v>2</v>
      </c>
      <c r="K9">
        <v>2</v>
      </c>
      <c r="L9">
        <v>2</v>
      </c>
      <c r="N9">
        <v>2</v>
      </c>
      <c r="P9" s="29">
        <v>2</v>
      </c>
      <c r="Q9" s="29">
        <v>1.5</v>
      </c>
      <c r="R9" s="29">
        <v>2.5</v>
      </c>
      <c r="S9" s="29">
        <v>3.5</v>
      </c>
      <c r="T9" s="29">
        <v>2</v>
      </c>
      <c r="U9" s="29">
        <v>1.5</v>
      </c>
      <c r="V9" s="27">
        <v>7</v>
      </c>
      <c r="W9" s="36">
        <v>1</v>
      </c>
      <c r="X9" s="36">
        <v>2</v>
      </c>
      <c r="Y9" s="36">
        <v>2</v>
      </c>
      <c r="Z9" s="36">
        <v>2</v>
      </c>
      <c r="AA9" s="36">
        <v>3</v>
      </c>
      <c r="AC9" s="41">
        <f>+'IA lab'!AE9</f>
        <v>15.454545454545453</v>
      </c>
      <c r="AD9" s="32">
        <v>14</v>
      </c>
      <c r="AE9" s="32">
        <f t="shared" si="0"/>
        <v>20</v>
      </c>
      <c r="AF9" s="46">
        <f t="shared" si="1"/>
        <v>12.317500000000001</v>
      </c>
    </row>
    <row r="10" spans="1:16384">
      <c r="A10">
        <v>7</v>
      </c>
      <c r="B10" s="4" t="s">
        <v>308</v>
      </c>
      <c r="C10">
        <v>1</v>
      </c>
      <c r="D10">
        <v>1</v>
      </c>
      <c r="E10">
        <v>2</v>
      </c>
      <c r="G10">
        <v>2</v>
      </c>
      <c r="H10" s="46">
        <f>11+2.5</f>
        <v>13.5</v>
      </c>
      <c r="I10">
        <v>2</v>
      </c>
      <c r="J10">
        <v>2</v>
      </c>
      <c r="K10">
        <v>2</v>
      </c>
      <c r="M10">
        <v>2</v>
      </c>
      <c r="N10">
        <v>2</v>
      </c>
      <c r="O10" t="s">
        <v>98</v>
      </c>
      <c r="P10" s="29">
        <v>2</v>
      </c>
      <c r="Q10" s="29">
        <v>2</v>
      </c>
      <c r="R10" s="29">
        <v>3</v>
      </c>
      <c r="S10" s="29">
        <v>2.5</v>
      </c>
      <c r="T10" s="29">
        <v>1.5</v>
      </c>
      <c r="U10" s="29">
        <v>1</v>
      </c>
      <c r="V10" s="27">
        <v>8</v>
      </c>
      <c r="X10">
        <v>2</v>
      </c>
      <c r="Y10">
        <v>2</v>
      </c>
      <c r="Z10">
        <v>2</v>
      </c>
      <c r="AA10">
        <v>2</v>
      </c>
      <c r="AB10">
        <v>2</v>
      </c>
      <c r="AC10" s="41">
        <f>+'IA lab'!AE10</f>
        <v>10.909090909090908</v>
      </c>
      <c r="AD10" s="32">
        <v>15</v>
      </c>
      <c r="AE10" s="32">
        <f t="shared" si="0"/>
        <v>19.2</v>
      </c>
      <c r="AF10" s="46">
        <f t="shared" si="1"/>
        <v>13.0365</v>
      </c>
    </row>
    <row r="11" spans="1:16384">
      <c r="A11">
        <v>8</v>
      </c>
      <c r="B11" s="4" t="s">
        <v>49</v>
      </c>
      <c r="D11">
        <v>1</v>
      </c>
      <c r="E11">
        <v>2</v>
      </c>
      <c r="H11" s="15">
        <v>3.5</v>
      </c>
      <c r="P11" s="29">
        <v>2</v>
      </c>
      <c r="Q11" s="29">
        <v>2.5</v>
      </c>
      <c r="R11" s="29">
        <v>4</v>
      </c>
      <c r="S11" s="29">
        <v>4</v>
      </c>
      <c r="T11" s="29">
        <v>2</v>
      </c>
      <c r="U11" s="29">
        <v>1.5</v>
      </c>
      <c r="V11" s="27">
        <v>3</v>
      </c>
      <c r="X11">
        <v>2</v>
      </c>
      <c r="AA11">
        <v>2</v>
      </c>
      <c r="AC11" s="41">
        <f>+'IA lab'!AE11</f>
        <v>5.4545454545454541</v>
      </c>
      <c r="AD11" s="32">
        <v>10.5</v>
      </c>
      <c r="AE11" s="32">
        <f t="shared" si="0"/>
        <v>5.6000000000000005</v>
      </c>
      <c r="AF11" s="46">
        <f t="shared" si="1"/>
        <v>7.3170000000000002</v>
      </c>
      <c r="AG11">
        <v>1.5</v>
      </c>
    </row>
    <row r="12" spans="1:16384">
      <c r="A12">
        <v>9</v>
      </c>
      <c r="B12" s="4" t="s">
        <v>179</v>
      </c>
      <c r="C12">
        <v>1</v>
      </c>
      <c r="F12">
        <v>2</v>
      </c>
      <c r="G12">
        <v>2</v>
      </c>
      <c r="H12" s="15">
        <v>10</v>
      </c>
      <c r="P12" s="29">
        <v>2</v>
      </c>
      <c r="Q12" s="29">
        <v>2</v>
      </c>
      <c r="R12" s="29">
        <v>4</v>
      </c>
      <c r="S12" s="29">
        <v>3.5</v>
      </c>
      <c r="T12" s="29">
        <v>2</v>
      </c>
      <c r="U12" s="29">
        <v>2</v>
      </c>
      <c r="V12" s="27">
        <v>11.5</v>
      </c>
      <c r="Y12">
        <v>2</v>
      </c>
      <c r="Z12">
        <v>2</v>
      </c>
      <c r="AB12">
        <v>1</v>
      </c>
      <c r="AC12" s="41">
        <f>+'IA lab'!AE12</f>
        <v>10.303030303030303</v>
      </c>
      <c r="AD12" s="32">
        <v>17.5</v>
      </c>
      <c r="AE12" s="32">
        <f t="shared" si="0"/>
        <v>7.1999999999999993</v>
      </c>
      <c r="AF12" s="46">
        <f t="shared" si="1"/>
        <v>12.288166666666669</v>
      </c>
    </row>
    <row r="13" spans="1:16384">
      <c r="A13">
        <v>10</v>
      </c>
      <c r="B13" s="4" t="s">
        <v>125</v>
      </c>
      <c r="C13">
        <v>1</v>
      </c>
      <c r="D13">
        <v>1</v>
      </c>
      <c r="G13">
        <v>2</v>
      </c>
      <c r="H13" s="15">
        <v>5.5</v>
      </c>
      <c r="I13">
        <v>2</v>
      </c>
      <c r="K13">
        <v>2</v>
      </c>
      <c r="M13">
        <v>2</v>
      </c>
      <c r="N13">
        <v>2</v>
      </c>
      <c r="P13" s="29">
        <v>2</v>
      </c>
      <c r="Q13" s="29">
        <v>2</v>
      </c>
      <c r="R13" s="29">
        <v>3</v>
      </c>
      <c r="S13" s="29">
        <v>3</v>
      </c>
      <c r="T13" s="29">
        <v>1.5</v>
      </c>
      <c r="U13" s="29">
        <v>1</v>
      </c>
      <c r="V13" s="27">
        <v>6.5</v>
      </c>
      <c r="W13" s="36">
        <v>1</v>
      </c>
      <c r="X13" s="36">
        <v>2</v>
      </c>
      <c r="Y13" s="36">
        <v>2</v>
      </c>
      <c r="Z13" s="36">
        <v>2</v>
      </c>
      <c r="AA13" s="36">
        <v>2</v>
      </c>
      <c r="AC13" s="41">
        <f>+'IA lab'!AE13</f>
        <v>7.8787878787878789</v>
      </c>
      <c r="AD13" s="32">
        <v>10.5</v>
      </c>
      <c r="AE13" s="32">
        <f t="shared" si="0"/>
        <v>16.8</v>
      </c>
      <c r="AF13" s="46">
        <f t="shared" si="1"/>
        <v>9.5243333333333347</v>
      </c>
      <c r="AG13">
        <v>5.5</v>
      </c>
    </row>
    <row r="14" spans="1:16384">
      <c r="A14">
        <v>11</v>
      </c>
      <c r="B14" s="4" t="s">
        <v>233</v>
      </c>
      <c r="C14">
        <v>1</v>
      </c>
      <c r="D14">
        <v>1</v>
      </c>
      <c r="F14">
        <v>2</v>
      </c>
      <c r="G14">
        <v>2</v>
      </c>
      <c r="H14" s="15">
        <v>7.5</v>
      </c>
      <c r="I14">
        <v>2</v>
      </c>
      <c r="J14">
        <v>2</v>
      </c>
      <c r="K14">
        <v>2</v>
      </c>
      <c r="P14" s="29">
        <v>1.5</v>
      </c>
      <c r="Q14" s="29">
        <v>2</v>
      </c>
      <c r="R14" s="29">
        <v>2.5</v>
      </c>
      <c r="S14" s="29">
        <v>3</v>
      </c>
      <c r="T14" s="29">
        <v>1.5</v>
      </c>
      <c r="U14" s="29">
        <v>1</v>
      </c>
      <c r="V14" s="27">
        <v>2.5</v>
      </c>
      <c r="Z14">
        <v>2</v>
      </c>
      <c r="AB14">
        <v>2</v>
      </c>
      <c r="AC14" s="41">
        <f>+'IA lab'!AE14</f>
        <v>7.8787878787878789</v>
      </c>
      <c r="AD14" s="32">
        <v>11.5</v>
      </c>
      <c r="AE14" s="32">
        <f t="shared" si="0"/>
        <v>11.200000000000001</v>
      </c>
      <c r="AF14" s="46">
        <f t="shared" si="1"/>
        <v>8.8523333333333341</v>
      </c>
      <c r="AG14">
        <v>2.5</v>
      </c>
    </row>
    <row r="15" spans="1:16384">
      <c r="A15">
        <v>12</v>
      </c>
      <c r="B15" s="4" t="s">
        <v>285</v>
      </c>
      <c r="C15">
        <v>1</v>
      </c>
      <c r="D15">
        <v>1</v>
      </c>
      <c r="F15">
        <v>2</v>
      </c>
      <c r="G15">
        <v>1.5</v>
      </c>
      <c r="H15" s="15">
        <v>4.5</v>
      </c>
      <c r="I15">
        <v>2</v>
      </c>
      <c r="J15">
        <v>2</v>
      </c>
      <c r="K15">
        <v>1</v>
      </c>
      <c r="L15">
        <v>2</v>
      </c>
      <c r="N15">
        <v>1</v>
      </c>
      <c r="P15" s="29">
        <v>0</v>
      </c>
      <c r="Q15" s="29"/>
      <c r="R15" s="29"/>
      <c r="S15" s="29"/>
      <c r="T15" s="29"/>
      <c r="U15" s="29"/>
      <c r="V15" s="27">
        <v>1.5</v>
      </c>
      <c r="AC15" s="41">
        <f>+'IA lab'!AE15</f>
        <v>6.6666666666666661</v>
      </c>
      <c r="AD15" s="32">
        <v>7</v>
      </c>
      <c r="AE15" s="32">
        <f t="shared" si="0"/>
        <v>10.8</v>
      </c>
      <c r="AF15" s="46">
        <f t="shared" si="1"/>
        <v>4.9076666666666666</v>
      </c>
    </row>
    <row r="16" spans="1:16384">
      <c r="A16">
        <v>13</v>
      </c>
      <c r="B16" s="4" t="s">
        <v>304</v>
      </c>
      <c r="C16">
        <v>1</v>
      </c>
      <c r="D16">
        <v>1</v>
      </c>
      <c r="E16">
        <v>2</v>
      </c>
      <c r="G16">
        <v>2</v>
      </c>
      <c r="H16" s="15">
        <f>7.5+5</f>
        <v>12.5</v>
      </c>
      <c r="I16">
        <v>2</v>
      </c>
      <c r="J16">
        <v>2</v>
      </c>
      <c r="L16">
        <v>2</v>
      </c>
      <c r="O16" t="s">
        <v>242</v>
      </c>
      <c r="P16" s="29">
        <v>1.5</v>
      </c>
      <c r="Q16" s="29">
        <v>2</v>
      </c>
      <c r="R16" s="29">
        <v>3.5</v>
      </c>
      <c r="S16" s="29">
        <v>3.5</v>
      </c>
      <c r="T16" s="29">
        <v>2.5</v>
      </c>
      <c r="U16" s="29">
        <v>1.5</v>
      </c>
      <c r="V16" s="27">
        <v>5</v>
      </c>
      <c r="AB16">
        <v>2</v>
      </c>
      <c r="AC16" s="41">
        <f>+'IA lab'!AE16</f>
        <v>14.848484848484848</v>
      </c>
      <c r="AD16" s="32">
        <v>4</v>
      </c>
      <c r="AE16" s="32">
        <f t="shared" si="0"/>
        <v>9.6</v>
      </c>
      <c r="AF16" s="46">
        <f t="shared" si="1"/>
        <v>10.688666666666666</v>
      </c>
    </row>
    <row r="17" spans="1:34">
      <c r="A17">
        <v>14</v>
      </c>
      <c r="B17" s="4" t="s">
        <v>216</v>
      </c>
      <c r="P17" s="29"/>
      <c r="Q17" s="29"/>
      <c r="R17" s="29"/>
      <c r="S17" s="29"/>
      <c r="T17" s="29"/>
      <c r="U17" s="29"/>
      <c r="AC17" s="41">
        <f>+'IA lab'!AE17</f>
        <v>0</v>
      </c>
      <c r="AE17" s="32">
        <f t="shared" si="0"/>
        <v>0</v>
      </c>
      <c r="AF17" s="46">
        <f t="shared" si="1"/>
        <v>0</v>
      </c>
    </row>
    <row r="18" spans="1:34">
      <c r="A18">
        <v>15</v>
      </c>
      <c r="B18" s="4" t="s">
        <v>257</v>
      </c>
      <c r="C18">
        <v>1</v>
      </c>
      <c r="E18">
        <v>2</v>
      </c>
      <c r="H18" s="15">
        <v>5.5</v>
      </c>
      <c r="I18">
        <v>2</v>
      </c>
      <c r="J18">
        <v>2</v>
      </c>
      <c r="P18" s="29">
        <v>2</v>
      </c>
      <c r="Q18" s="29">
        <v>2</v>
      </c>
      <c r="R18" s="29">
        <v>3</v>
      </c>
      <c r="S18" s="29">
        <v>2.5</v>
      </c>
      <c r="T18" s="29">
        <v>1.5</v>
      </c>
      <c r="U18" s="29">
        <v>1</v>
      </c>
      <c r="V18" s="27">
        <v>8</v>
      </c>
      <c r="AB18">
        <v>3</v>
      </c>
      <c r="AC18" s="41">
        <f>+'IA lab'!AE18</f>
        <v>2.4242424242424243</v>
      </c>
      <c r="AD18" s="32">
        <v>10</v>
      </c>
      <c r="AE18" s="32">
        <f t="shared" si="0"/>
        <v>5.6000000000000005</v>
      </c>
      <c r="AF18" s="46">
        <f t="shared" si="1"/>
        <v>7.557833333333333</v>
      </c>
      <c r="AG18">
        <v>0.5</v>
      </c>
    </row>
    <row r="19" spans="1:34">
      <c r="A19">
        <v>16</v>
      </c>
      <c r="B19" s="4" t="s">
        <v>283</v>
      </c>
      <c r="C19">
        <v>1</v>
      </c>
      <c r="G19">
        <v>1.5</v>
      </c>
      <c r="H19" s="15">
        <v>14</v>
      </c>
      <c r="J19">
        <v>2</v>
      </c>
      <c r="K19">
        <v>2</v>
      </c>
      <c r="N19">
        <v>2</v>
      </c>
      <c r="P19" s="29">
        <v>2</v>
      </c>
      <c r="Q19" s="29">
        <v>2.5</v>
      </c>
      <c r="R19" s="29">
        <v>4</v>
      </c>
      <c r="S19" s="29">
        <v>3.5</v>
      </c>
      <c r="T19" s="29">
        <v>2</v>
      </c>
      <c r="U19" s="29">
        <v>1.5</v>
      </c>
      <c r="V19" s="27">
        <v>7.5</v>
      </c>
      <c r="X19">
        <v>2</v>
      </c>
      <c r="Y19">
        <v>2</v>
      </c>
      <c r="Z19">
        <v>2</v>
      </c>
      <c r="AC19" s="41">
        <f>+'IA lab'!AE19</f>
        <v>12.121212121212121</v>
      </c>
      <c r="AD19" s="32">
        <v>12</v>
      </c>
      <c r="AE19" s="32">
        <f t="shared" si="0"/>
        <v>11.6</v>
      </c>
      <c r="AF19" s="46">
        <f t="shared" si="1"/>
        <v>12.143666666666666</v>
      </c>
    </row>
    <row r="20" spans="1:34">
      <c r="A20">
        <v>17</v>
      </c>
      <c r="B20" s="4" t="s">
        <v>174</v>
      </c>
      <c r="C20">
        <v>1</v>
      </c>
      <c r="D20">
        <v>1</v>
      </c>
      <c r="E20">
        <v>2</v>
      </c>
      <c r="G20">
        <v>1</v>
      </c>
      <c r="H20" s="15">
        <v>12.5</v>
      </c>
      <c r="I20">
        <v>2</v>
      </c>
      <c r="J20">
        <v>2</v>
      </c>
      <c r="K20">
        <v>2</v>
      </c>
      <c r="M20">
        <v>2</v>
      </c>
      <c r="N20">
        <v>2</v>
      </c>
      <c r="P20" s="29">
        <v>2</v>
      </c>
      <c r="Q20" s="29">
        <v>3</v>
      </c>
      <c r="R20" s="29">
        <v>5</v>
      </c>
      <c r="S20" s="29">
        <v>4</v>
      </c>
      <c r="T20" s="29">
        <v>2.5</v>
      </c>
      <c r="U20" s="29">
        <v>2</v>
      </c>
      <c r="V20" s="27">
        <v>12.5</v>
      </c>
      <c r="W20" s="36">
        <v>1</v>
      </c>
      <c r="X20" s="36">
        <v>1</v>
      </c>
      <c r="Y20" s="36">
        <v>2</v>
      </c>
      <c r="Z20" s="36">
        <v>2</v>
      </c>
      <c r="AA20" s="36">
        <v>3</v>
      </c>
      <c r="AC20" s="41">
        <f>+'IA lab'!AE20</f>
        <v>13.181818181818182</v>
      </c>
      <c r="AD20" s="32">
        <v>10.5</v>
      </c>
      <c r="AE20" s="32">
        <f t="shared" si="0"/>
        <v>19.2</v>
      </c>
      <c r="AF20" s="46">
        <f t="shared" si="1"/>
        <v>14.114000000000001</v>
      </c>
    </row>
    <row r="21" spans="1:34">
      <c r="A21">
        <v>18</v>
      </c>
      <c r="B21" s="4" t="s">
        <v>114</v>
      </c>
      <c r="D21">
        <v>1</v>
      </c>
      <c r="F21">
        <v>2</v>
      </c>
      <c r="G21">
        <v>2</v>
      </c>
      <c r="H21" s="15">
        <v>5.5</v>
      </c>
      <c r="I21">
        <v>2</v>
      </c>
      <c r="J21">
        <v>2</v>
      </c>
      <c r="K21">
        <v>2</v>
      </c>
      <c r="N21">
        <v>2</v>
      </c>
      <c r="P21" s="29">
        <v>1</v>
      </c>
      <c r="Q21" s="29">
        <v>1.5</v>
      </c>
      <c r="R21" s="29">
        <v>2.5</v>
      </c>
      <c r="S21" s="29">
        <v>0</v>
      </c>
      <c r="T21" s="29">
        <v>2</v>
      </c>
      <c r="U21" s="29">
        <v>1</v>
      </c>
      <c r="V21" s="27">
        <v>6.5</v>
      </c>
      <c r="X21">
        <v>2</v>
      </c>
      <c r="Y21">
        <v>2</v>
      </c>
      <c r="Z21">
        <v>2</v>
      </c>
      <c r="AA21">
        <v>3</v>
      </c>
      <c r="AB21">
        <v>1</v>
      </c>
      <c r="AC21" s="41">
        <f>+'IA lab'!AE21</f>
        <v>12.424242424242424</v>
      </c>
      <c r="AD21" s="32">
        <v>15</v>
      </c>
      <c r="AE21" s="32">
        <f t="shared" si="0"/>
        <v>17.600000000000001</v>
      </c>
      <c r="AF21" s="46">
        <f t="shared" si="1"/>
        <v>10.785333333333334</v>
      </c>
    </row>
    <row r="22" spans="1:34">
      <c r="A22">
        <v>19</v>
      </c>
      <c r="B22" s="4" t="s">
        <v>209</v>
      </c>
      <c r="D22">
        <v>1</v>
      </c>
      <c r="E22">
        <v>2</v>
      </c>
      <c r="G22">
        <v>2</v>
      </c>
      <c r="H22" s="15">
        <v>3.5</v>
      </c>
      <c r="I22">
        <v>2</v>
      </c>
      <c r="K22">
        <v>2</v>
      </c>
      <c r="M22">
        <v>2</v>
      </c>
      <c r="P22" s="29">
        <v>1.5</v>
      </c>
      <c r="Q22" s="29">
        <v>2</v>
      </c>
      <c r="R22" s="29">
        <v>2.5</v>
      </c>
      <c r="S22" s="29">
        <v>3</v>
      </c>
      <c r="T22" s="29">
        <v>1.5</v>
      </c>
      <c r="U22" s="29">
        <v>1</v>
      </c>
      <c r="V22" s="27">
        <v>4.5</v>
      </c>
      <c r="X22">
        <v>2</v>
      </c>
      <c r="Z22">
        <v>2</v>
      </c>
      <c r="AA22">
        <v>2</v>
      </c>
      <c r="AB22">
        <v>3</v>
      </c>
      <c r="AC22" s="41">
        <f>+'IA lab'!AE22</f>
        <v>11.666666666666668</v>
      </c>
      <c r="AD22" s="32">
        <v>11.5</v>
      </c>
      <c r="AE22" s="32">
        <f t="shared" si="0"/>
        <v>13.600000000000001</v>
      </c>
      <c r="AF22" s="46">
        <f t="shared" si="1"/>
        <v>9.8086666666666673</v>
      </c>
      <c r="AG22">
        <v>4.5</v>
      </c>
    </row>
    <row r="23" spans="1:34">
      <c r="A23">
        <v>20</v>
      </c>
      <c r="B23" s="4" t="s">
        <v>41</v>
      </c>
      <c r="C23">
        <v>1</v>
      </c>
      <c r="D23">
        <v>1</v>
      </c>
      <c r="H23" s="15">
        <v>6.5</v>
      </c>
      <c r="I23">
        <v>2</v>
      </c>
      <c r="K23">
        <v>2</v>
      </c>
      <c r="L23">
        <v>2</v>
      </c>
      <c r="N23">
        <v>2</v>
      </c>
      <c r="P23" s="29">
        <v>2</v>
      </c>
      <c r="Q23" s="29">
        <v>3</v>
      </c>
      <c r="R23" s="29">
        <v>5</v>
      </c>
      <c r="S23" s="29">
        <v>4.5</v>
      </c>
      <c r="T23" s="29">
        <v>2</v>
      </c>
      <c r="U23" s="29">
        <v>1.5</v>
      </c>
      <c r="V23" s="27">
        <v>4</v>
      </c>
      <c r="Y23">
        <v>2</v>
      </c>
      <c r="Z23">
        <v>2</v>
      </c>
      <c r="AB23">
        <v>3</v>
      </c>
      <c r="AC23" s="41">
        <f>+'IA lab'!AE23</f>
        <v>15.454545454545453</v>
      </c>
      <c r="AD23" s="32">
        <v>16.5</v>
      </c>
      <c r="AE23" s="32">
        <f t="shared" si="0"/>
        <v>11.200000000000001</v>
      </c>
      <c r="AF23" s="46">
        <f t="shared" si="1"/>
        <v>12.664</v>
      </c>
    </row>
    <row r="24" spans="1:34">
      <c r="A24">
        <v>21</v>
      </c>
      <c r="B24" s="4" t="s">
        <v>86</v>
      </c>
      <c r="C24">
        <v>1</v>
      </c>
      <c r="D24">
        <v>1</v>
      </c>
      <c r="E24">
        <v>2</v>
      </c>
      <c r="F24">
        <v>2</v>
      </c>
      <c r="G24">
        <v>2</v>
      </c>
      <c r="H24" s="15">
        <v>9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 t="s">
        <v>243</v>
      </c>
      <c r="P24" s="29">
        <v>2</v>
      </c>
      <c r="Q24" s="29">
        <v>3</v>
      </c>
      <c r="R24" s="29">
        <v>4.5</v>
      </c>
      <c r="S24" s="29">
        <v>4.5</v>
      </c>
      <c r="T24" s="29">
        <v>2.5</v>
      </c>
      <c r="U24" s="29">
        <v>2</v>
      </c>
      <c r="V24" s="27">
        <v>10.5</v>
      </c>
      <c r="W24" s="36">
        <v>1</v>
      </c>
      <c r="X24">
        <v>2</v>
      </c>
      <c r="Y24">
        <v>2</v>
      </c>
      <c r="Z24">
        <v>2</v>
      </c>
      <c r="AA24">
        <v>2</v>
      </c>
      <c r="AC24" s="41">
        <f>+'IA lab'!AE24</f>
        <v>15.757575757575758</v>
      </c>
      <c r="AD24" s="32">
        <v>16</v>
      </c>
      <c r="AE24" s="32">
        <f t="shared" si="0"/>
        <v>23.2</v>
      </c>
      <c r="AF24" s="46">
        <f t="shared" si="1"/>
        <v>15.160666666666668</v>
      </c>
    </row>
    <row r="25" spans="1:34">
      <c r="A25">
        <v>22</v>
      </c>
      <c r="B25" s="4" t="s">
        <v>231</v>
      </c>
      <c r="C25">
        <v>1</v>
      </c>
      <c r="D25">
        <v>1</v>
      </c>
      <c r="E25">
        <v>2</v>
      </c>
      <c r="F25">
        <v>2</v>
      </c>
      <c r="G25">
        <v>2</v>
      </c>
      <c r="H25" s="15">
        <v>11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 t="s">
        <v>99</v>
      </c>
      <c r="P25" s="29">
        <v>2</v>
      </c>
      <c r="Q25" s="29">
        <v>3</v>
      </c>
      <c r="R25" s="29">
        <v>4.5</v>
      </c>
      <c r="S25" s="29">
        <v>4.5</v>
      </c>
      <c r="T25" s="29">
        <v>2.5</v>
      </c>
      <c r="U25" s="29">
        <v>2</v>
      </c>
      <c r="V25" s="27">
        <v>4.5</v>
      </c>
      <c r="W25" s="36">
        <v>1</v>
      </c>
      <c r="X25">
        <v>2</v>
      </c>
      <c r="Y25">
        <v>2</v>
      </c>
      <c r="Z25">
        <v>2</v>
      </c>
      <c r="AA25">
        <v>2</v>
      </c>
      <c r="AC25" s="41">
        <f>+'IA lab'!AE25</f>
        <v>15.757575757575758</v>
      </c>
      <c r="AD25" s="32">
        <v>10</v>
      </c>
      <c r="AE25" s="32">
        <f t="shared" si="0"/>
        <v>23.2</v>
      </c>
      <c r="AF25" s="46">
        <f t="shared" si="1"/>
        <v>13.510666666666665</v>
      </c>
    </row>
    <row r="26" spans="1:34">
      <c r="A26">
        <v>23</v>
      </c>
      <c r="B26" s="4" t="s">
        <v>324</v>
      </c>
      <c r="D26">
        <v>1</v>
      </c>
      <c r="P26" s="29"/>
      <c r="Q26" s="29"/>
      <c r="R26" s="29"/>
      <c r="S26" s="29"/>
      <c r="T26" s="29"/>
      <c r="U26" s="29"/>
      <c r="AC26" s="41">
        <f>+'IA lab'!AE26</f>
        <v>0</v>
      </c>
      <c r="AE26" s="32">
        <f t="shared" si="0"/>
        <v>0.8</v>
      </c>
      <c r="AF26" s="46">
        <f t="shared" si="1"/>
        <v>9.6000000000000002E-2</v>
      </c>
    </row>
    <row r="27" spans="1:34">
      <c r="A27">
        <v>24</v>
      </c>
      <c r="B27" s="4" t="s">
        <v>175</v>
      </c>
      <c r="E27">
        <v>2</v>
      </c>
      <c r="G27">
        <v>2</v>
      </c>
      <c r="H27" s="15">
        <v>6.5</v>
      </c>
      <c r="I27">
        <v>2</v>
      </c>
      <c r="J27">
        <v>2</v>
      </c>
      <c r="P27" s="29">
        <v>1</v>
      </c>
      <c r="Q27" s="29">
        <v>1.5</v>
      </c>
      <c r="R27" s="29">
        <v>2.5</v>
      </c>
      <c r="S27" s="29">
        <v>0</v>
      </c>
      <c r="T27" s="29">
        <v>2</v>
      </c>
      <c r="U27" s="29">
        <v>1</v>
      </c>
      <c r="V27" s="27">
        <v>7.5</v>
      </c>
      <c r="Y27">
        <v>2</v>
      </c>
      <c r="AB27">
        <v>2</v>
      </c>
      <c r="AC27" s="41">
        <f>+'IA lab'!AE27</f>
        <v>0</v>
      </c>
      <c r="AD27" s="32">
        <v>11</v>
      </c>
      <c r="AE27" s="32">
        <f t="shared" si="0"/>
        <v>8</v>
      </c>
      <c r="AF27" s="46">
        <f t="shared" si="1"/>
        <v>6.7350000000000003</v>
      </c>
      <c r="AG27">
        <v>3</v>
      </c>
      <c r="AH27" t="s">
        <v>38</v>
      </c>
    </row>
    <row r="28" spans="1:34">
      <c r="A28">
        <v>25</v>
      </c>
      <c r="B28" s="4" t="s">
        <v>239</v>
      </c>
      <c r="D28">
        <v>1</v>
      </c>
      <c r="P28" s="29"/>
      <c r="Q28" s="29"/>
      <c r="R28" s="29"/>
      <c r="S28" s="29"/>
      <c r="T28" s="29"/>
      <c r="U28" s="29"/>
      <c r="AC28" s="41">
        <f>+'IA lab'!AE28</f>
        <v>0</v>
      </c>
      <c r="AE28" s="32">
        <f t="shared" si="0"/>
        <v>0.8</v>
      </c>
      <c r="AF28" s="46">
        <f t="shared" si="1"/>
        <v>9.6000000000000002E-2</v>
      </c>
    </row>
    <row r="29" spans="1:34">
      <c r="A29">
        <v>26</v>
      </c>
      <c r="B29" s="4" t="s">
        <v>252</v>
      </c>
      <c r="C29">
        <v>1</v>
      </c>
      <c r="H29" s="15">
        <v>1.5</v>
      </c>
      <c r="K29">
        <v>2</v>
      </c>
      <c r="P29" s="29">
        <v>2</v>
      </c>
      <c r="Q29" s="29">
        <v>2.5</v>
      </c>
      <c r="R29" s="29">
        <v>4</v>
      </c>
      <c r="S29" s="29">
        <v>4</v>
      </c>
      <c r="T29" s="29">
        <v>2.5</v>
      </c>
      <c r="U29" s="29">
        <v>2</v>
      </c>
      <c r="V29" s="27">
        <v>1</v>
      </c>
      <c r="Z29">
        <v>2</v>
      </c>
      <c r="AC29" s="41">
        <f>+'IA lab'!AE29</f>
        <v>8.7878787878787872</v>
      </c>
      <c r="AD29" s="32">
        <v>11</v>
      </c>
      <c r="AE29" s="32">
        <f t="shared" si="0"/>
        <v>4</v>
      </c>
      <c r="AF29" s="46">
        <f t="shared" si="1"/>
        <v>7.4458333333333346</v>
      </c>
    </row>
    <row r="30" spans="1:34">
      <c r="A30">
        <v>27</v>
      </c>
      <c r="B30" s="4" t="s">
        <v>237</v>
      </c>
      <c r="C30">
        <v>1</v>
      </c>
      <c r="D30">
        <v>1</v>
      </c>
      <c r="E30">
        <v>2</v>
      </c>
      <c r="G30">
        <v>2</v>
      </c>
      <c r="H30" s="15">
        <v>5</v>
      </c>
      <c r="I30">
        <v>2</v>
      </c>
      <c r="J30">
        <v>2</v>
      </c>
      <c r="K30">
        <v>2</v>
      </c>
      <c r="N30">
        <v>2</v>
      </c>
      <c r="P30" s="29">
        <v>2</v>
      </c>
      <c r="Q30" s="29">
        <v>2</v>
      </c>
      <c r="R30" s="29">
        <v>3</v>
      </c>
      <c r="S30" s="29">
        <v>3</v>
      </c>
      <c r="T30" s="29">
        <v>1.5</v>
      </c>
      <c r="U30" s="29">
        <v>1</v>
      </c>
      <c r="V30" s="27">
        <v>4.5</v>
      </c>
      <c r="X30">
        <v>2</v>
      </c>
      <c r="Y30">
        <v>2</v>
      </c>
      <c r="AA30">
        <v>2</v>
      </c>
      <c r="AC30" s="41">
        <f>+'IA lab'!AE30</f>
        <v>5.4545454545454541</v>
      </c>
      <c r="AD30" s="32">
        <v>9.5</v>
      </c>
      <c r="AE30" s="32">
        <f t="shared" si="0"/>
        <v>16</v>
      </c>
      <c r="AF30" s="46">
        <f t="shared" si="1"/>
        <v>8.3175000000000008</v>
      </c>
      <c r="AG30">
        <v>2.5</v>
      </c>
    </row>
    <row r="31" spans="1:34">
      <c r="A31">
        <v>28</v>
      </c>
      <c r="B31" s="4" t="s">
        <v>320</v>
      </c>
      <c r="C31">
        <v>1</v>
      </c>
      <c r="F31">
        <v>2</v>
      </c>
      <c r="G31">
        <v>2</v>
      </c>
      <c r="H31" s="15">
        <v>7.5</v>
      </c>
      <c r="I31">
        <v>2</v>
      </c>
      <c r="K31">
        <v>2</v>
      </c>
      <c r="M31">
        <v>2</v>
      </c>
      <c r="P31" s="29">
        <v>2</v>
      </c>
      <c r="Q31" s="29">
        <v>1.5</v>
      </c>
      <c r="R31" s="29">
        <v>2.5</v>
      </c>
      <c r="S31" s="29">
        <v>3.5</v>
      </c>
      <c r="T31" s="29">
        <v>2</v>
      </c>
      <c r="U31" s="29">
        <v>1.5</v>
      </c>
      <c r="V31" s="27">
        <v>6.5</v>
      </c>
      <c r="W31" s="36">
        <v>1</v>
      </c>
      <c r="X31" s="36"/>
      <c r="Y31" s="36">
        <v>2</v>
      </c>
      <c r="Z31" s="36">
        <v>2</v>
      </c>
      <c r="AA31" s="36">
        <v>2</v>
      </c>
      <c r="AC31" s="41">
        <f>+'IA lab'!AE31</f>
        <v>16.666666666666668</v>
      </c>
      <c r="AD31" s="32">
        <v>10.5</v>
      </c>
      <c r="AE31" s="32">
        <f t="shared" si="0"/>
        <v>14.399999999999999</v>
      </c>
      <c r="AF31" s="46">
        <f t="shared" si="1"/>
        <v>11.582166666666668</v>
      </c>
    </row>
    <row r="32" spans="1:34">
      <c r="A32">
        <v>29</v>
      </c>
      <c r="B32" s="4" t="s">
        <v>133</v>
      </c>
      <c r="C32">
        <v>1</v>
      </c>
      <c r="D32">
        <v>1</v>
      </c>
      <c r="E32">
        <v>2</v>
      </c>
      <c r="H32" s="15">
        <v>7.5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P32" s="29">
        <v>2</v>
      </c>
      <c r="Q32" s="29">
        <v>2.5</v>
      </c>
      <c r="R32" s="29">
        <v>3.5</v>
      </c>
      <c r="S32" s="29">
        <v>3.5</v>
      </c>
      <c r="T32" s="29">
        <v>2</v>
      </c>
      <c r="U32" s="29">
        <v>1.5</v>
      </c>
      <c r="V32" s="27">
        <v>4.5</v>
      </c>
      <c r="X32" s="37">
        <v>2</v>
      </c>
      <c r="Y32" s="37">
        <v>2</v>
      </c>
      <c r="Z32" s="37">
        <v>2</v>
      </c>
      <c r="AA32" s="37">
        <v>3</v>
      </c>
      <c r="AC32" s="41">
        <f>+'IA lab'!AE32</f>
        <v>16.666666666666668</v>
      </c>
      <c r="AD32" s="32">
        <v>13</v>
      </c>
      <c r="AE32" s="32">
        <f t="shared" si="0"/>
        <v>20</v>
      </c>
      <c r="AF32" s="46">
        <f t="shared" si="1"/>
        <v>12.666666666666668</v>
      </c>
    </row>
    <row r="33" spans="1:34">
      <c r="A33">
        <v>30</v>
      </c>
      <c r="B33" s="4" t="s">
        <v>87</v>
      </c>
      <c r="D33">
        <v>1</v>
      </c>
      <c r="P33" s="29"/>
      <c r="Q33" s="29"/>
      <c r="R33" s="29"/>
      <c r="S33" s="29"/>
      <c r="T33" s="29"/>
      <c r="U33" s="29"/>
      <c r="AC33" s="41">
        <f>+'IA lab'!AE33</f>
        <v>0</v>
      </c>
      <c r="AE33" s="32">
        <f t="shared" si="0"/>
        <v>0.8</v>
      </c>
      <c r="AF33" s="46">
        <f t="shared" si="1"/>
        <v>9.6000000000000002E-2</v>
      </c>
    </row>
    <row r="34" spans="1:34">
      <c r="A34">
        <v>31</v>
      </c>
      <c r="B34" s="4" t="s">
        <v>326</v>
      </c>
      <c r="C34">
        <v>1</v>
      </c>
      <c r="G34">
        <v>2</v>
      </c>
      <c r="H34" s="15">
        <v>5.5</v>
      </c>
      <c r="I34">
        <v>2</v>
      </c>
      <c r="J34">
        <v>2</v>
      </c>
      <c r="N34">
        <v>2</v>
      </c>
      <c r="P34" s="29">
        <v>2</v>
      </c>
      <c r="Q34" s="29">
        <v>1.5</v>
      </c>
      <c r="R34" s="29">
        <v>1.5</v>
      </c>
      <c r="S34" s="29">
        <v>1</v>
      </c>
      <c r="T34" s="29">
        <v>2</v>
      </c>
      <c r="U34" s="29">
        <v>0.5</v>
      </c>
      <c r="V34" s="27">
        <v>8</v>
      </c>
      <c r="W34" s="36">
        <v>1</v>
      </c>
      <c r="X34" s="36"/>
      <c r="Y34" s="36">
        <v>2</v>
      </c>
      <c r="Z34" s="36">
        <v>2</v>
      </c>
      <c r="AA34" s="36">
        <v>2</v>
      </c>
      <c r="AB34" s="36">
        <v>4</v>
      </c>
      <c r="AC34" s="41">
        <f>+'IA lab'!AE34</f>
        <v>8.7878787878787872</v>
      </c>
      <c r="AD34" s="32">
        <v>11</v>
      </c>
      <c r="AE34" s="32">
        <f t="shared" si="0"/>
        <v>12.8</v>
      </c>
      <c r="AF34" s="46">
        <f t="shared" si="1"/>
        <v>9.5743333333333336</v>
      </c>
      <c r="AG34">
        <v>4.5</v>
      </c>
    </row>
    <row r="35" spans="1:34">
      <c r="A35">
        <v>32</v>
      </c>
      <c r="B35" s="4" t="s">
        <v>297</v>
      </c>
      <c r="C35">
        <v>1</v>
      </c>
      <c r="D35">
        <v>1</v>
      </c>
      <c r="G35">
        <v>2</v>
      </c>
      <c r="H35" s="15">
        <v>5</v>
      </c>
      <c r="I35">
        <v>2</v>
      </c>
      <c r="J35">
        <v>2</v>
      </c>
      <c r="K35">
        <v>2</v>
      </c>
      <c r="P35" s="29">
        <v>2</v>
      </c>
      <c r="Q35" s="29">
        <v>3</v>
      </c>
      <c r="R35" s="29">
        <v>5</v>
      </c>
      <c r="S35" s="29">
        <v>4</v>
      </c>
      <c r="T35" s="29">
        <v>2.5</v>
      </c>
      <c r="U35" s="29">
        <v>2</v>
      </c>
      <c r="V35" s="27">
        <v>4.5</v>
      </c>
      <c r="X35" s="37"/>
      <c r="Y35" s="37">
        <v>2</v>
      </c>
      <c r="AA35" s="37">
        <v>3</v>
      </c>
      <c r="AC35" s="41">
        <f>+'IA lab'!AE35</f>
        <v>3.333333333333333</v>
      </c>
      <c r="AD35" s="32">
        <v>10.5</v>
      </c>
      <c r="AE35" s="32">
        <f t="shared" si="0"/>
        <v>12</v>
      </c>
      <c r="AF35" s="46">
        <f t="shared" si="1"/>
        <v>8.5258333333333329</v>
      </c>
      <c r="AG35">
        <v>10.5</v>
      </c>
    </row>
    <row r="36" spans="1:34">
      <c r="A36">
        <v>33</v>
      </c>
      <c r="B36" s="4" t="s">
        <v>318</v>
      </c>
      <c r="C36">
        <v>1</v>
      </c>
      <c r="E36">
        <v>2</v>
      </c>
      <c r="F36">
        <v>2</v>
      </c>
      <c r="G36">
        <v>2</v>
      </c>
      <c r="H36" s="15">
        <v>7.5</v>
      </c>
      <c r="I36">
        <v>2</v>
      </c>
      <c r="J36">
        <v>2</v>
      </c>
      <c r="K36">
        <v>2</v>
      </c>
      <c r="M36">
        <v>2</v>
      </c>
      <c r="N36">
        <v>2</v>
      </c>
      <c r="P36" s="29">
        <v>2</v>
      </c>
      <c r="Q36" s="29">
        <v>2.5</v>
      </c>
      <c r="R36" s="29">
        <v>4</v>
      </c>
      <c r="S36" s="29">
        <v>3.5</v>
      </c>
      <c r="T36" s="29">
        <v>2</v>
      </c>
      <c r="U36" s="29">
        <v>1.5</v>
      </c>
      <c r="V36" s="27">
        <v>5</v>
      </c>
      <c r="X36">
        <v>2</v>
      </c>
      <c r="Y36">
        <v>2</v>
      </c>
      <c r="Z36">
        <v>2</v>
      </c>
      <c r="AB36">
        <v>2</v>
      </c>
      <c r="AC36" s="41">
        <f>+'IA lab'!AE36</f>
        <v>10</v>
      </c>
      <c r="AD36" s="32">
        <v>11.5</v>
      </c>
      <c r="AE36" s="32">
        <f t="shared" ref="AE36:AE57" si="2">+(SUM(C36:G36)+SUM(I36:N36)+SUM(W36:AA36))/25*20</f>
        <v>18.400000000000002</v>
      </c>
      <c r="AF36" s="46">
        <f t="shared" si="1"/>
        <v>11.2555</v>
      </c>
    </row>
    <row r="37" spans="1:34">
      <c r="A37">
        <v>34</v>
      </c>
      <c r="B37" s="4" t="s">
        <v>110</v>
      </c>
      <c r="D37">
        <v>1</v>
      </c>
      <c r="H37" s="15">
        <v>6.5</v>
      </c>
      <c r="P37" s="29"/>
      <c r="Q37" s="29"/>
      <c r="R37" s="29"/>
      <c r="S37" s="29"/>
      <c r="T37" s="29"/>
      <c r="U37" s="29"/>
      <c r="V37" s="27">
        <v>3</v>
      </c>
      <c r="Z37">
        <v>2</v>
      </c>
      <c r="AC37" s="41">
        <f>+'IA lab'!AE37</f>
        <v>7.2727272727272734</v>
      </c>
      <c r="AE37" s="32">
        <f t="shared" si="2"/>
        <v>2.4</v>
      </c>
      <c r="AF37" s="46">
        <f t="shared" si="1"/>
        <v>3.4555000000000002</v>
      </c>
    </row>
    <row r="38" spans="1:34">
      <c r="A38">
        <v>35</v>
      </c>
      <c r="B38" s="4" t="s">
        <v>16</v>
      </c>
      <c r="C38">
        <v>1</v>
      </c>
      <c r="D38">
        <v>1</v>
      </c>
      <c r="E38">
        <v>2</v>
      </c>
      <c r="F38">
        <v>2</v>
      </c>
      <c r="G38">
        <v>2</v>
      </c>
      <c r="H38" s="15">
        <v>3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P38" s="29">
        <v>2</v>
      </c>
      <c r="Q38" s="29">
        <v>2.5</v>
      </c>
      <c r="R38" s="29">
        <v>4</v>
      </c>
      <c r="S38" s="29">
        <v>4</v>
      </c>
      <c r="T38" s="29">
        <v>2.5</v>
      </c>
      <c r="U38" s="29">
        <v>2</v>
      </c>
      <c r="V38" s="27">
        <v>6</v>
      </c>
      <c r="W38" s="36">
        <v>1</v>
      </c>
      <c r="X38" s="36">
        <v>2</v>
      </c>
      <c r="Y38" s="36">
        <v>2</v>
      </c>
      <c r="Z38" s="36">
        <v>2</v>
      </c>
      <c r="AA38" s="36">
        <v>2</v>
      </c>
      <c r="AC38" s="41">
        <f>+'IA lab'!AE38</f>
        <v>15.151515151515152</v>
      </c>
      <c r="AD38" s="32">
        <v>15.5</v>
      </c>
      <c r="AE38" s="32">
        <f t="shared" si="2"/>
        <v>23.2</v>
      </c>
      <c r="AF38" s="46">
        <f t="shared" si="1"/>
        <v>12.964833333333335</v>
      </c>
    </row>
    <row r="39" spans="1:34">
      <c r="A39">
        <v>36</v>
      </c>
      <c r="B39" s="4" t="s">
        <v>127</v>
      </c>
      <c r="D39">
        <v>1</v>
      </c>
      <c r="P39" s="29"/>
      <c r="Q39" s="29"/>
      <c r="R39" s="29"/>
      <c r="S39" s="29"/>
      <c r="T39" s="29"/>
      <c r="U39" s="29"/>
      <c r="AC39" s="41">
        <f>+'IA lab'!AE39</f>
        <v>0</v>
      </c>
      <c r="AE39" s="32">
        <f t="shared" si="2"/>
        <v>0.8</v>
      </c>
      <c r="AF39" s="46">
        <f t="shared" si="1"/>
        <v>9.6000000000000002E-2</v>
      </c>
    </row>
    <row r="40" spans="1:34">
      <c r="A40">
        <v>37</v>
      </c>
      <c r="B40" s="4" t="s">
        <v>240</v>
      </c>
      <c r="D40">
        <v>1</v>
      </c>
      <c r="F40">
        <v>2</v>
      </c>
      <c r="G40">
        <v>2</v>
      </c>
      <c r="H40" s="15">
        <v>3.5</v>
      </c>
      <c r="K40">
        <v>1</v>
      </c>
      <c r="N40">
        <v>2</v>
      </c>
      <c r="P40" s="29">
        <v>2</v>
      </c>
      <c r="Q40" s="29">
        <v>3</v>
      </c>
      <c r="R40" s="29">
        <v>5</v>
      </c>
      <c r="S40" s="29">
        <v>4</v>
      </c>
      <c r="T40" s="29">
        <v>2.5</v>
      </c>
      <c r="U40" s="29">
        <v>2</v>
      </c>
      <c r="V40" s="27">
        <v>3</v>
      </c>
      <c r="Y40">
        <v>2</v>
      </c>
      <c r="Z40">
        <v>2</v>
      </c>
      <c r="AB40">
        <v>1</v>
      </c>
      <c r="AC40" s="41">
        <f>+'IA lab'!AE40</f>
        <v>7.8787878787878789</v>
      </c>
      <c r="AD40" s="32">
        <v>11.5</v>
      </c>
      <c r="AE40" s="32">
        <f t="shared" si="2"/>
        <v>9.6</v>
      </c>
      <c r="AF40" s="46">
        <f t="shared" si="1"/>
        <v>9.0728333333333335</v>
      </c>
    </row>
    <row r="41" spans="1:34">
      <c r="A41">
        <v>38</v>
      </c>
      <c r="B41" s="4" t="s">
        <v>295</v>
      </c>
      <c r="C41">
        <v>1</v>
      </c>
      <c r="D41">
        <v>1</v>
      </c>
      <c r="E41">
        <v>2</v>
      </c>
      <c r="G41">
        <v>2</v>
      </c>
      <c r="H41" s="15">
        <v>5</v>
      </c>
      <c r="I41">
        <v>2</v>
      </c>
      <c r="J41">
        <v>2</v>
      </c>
      <c r="K41">
        <v>2</v>
      </c>
      <c r="L41">
        <v>1.5</v>
      </c>
      <c r="M41">
        <v>2</v>
      </c>
      <c r="N41">
        <v>2</v>
      </c>
      <c r="P41" s="29">
        <v>2</v>
      </c>
      <c r="Q41" s="29">
        <v>2.5</v>
      </c>
      <c r="R41" s="29">
        <v>3.5</v>
      </c>
      <c r="S41" s="29">
        <v>3.5</v>
      </c>
      <c r="T41" s="29">
        <v>2</v>
      </c>
      <c r="U41" s="29">
        <v>1.5</v>
      </c>
      <c r="V41" s="27">
        <v>11.5</v>
      </c>
      <c r="W41" s="36">
        <v>1</v>
      </c>
      <c r="X41" s="36">
        <v>2</v>
      </c>
      <c r="Y41" s="36">
        <v>2</v>
      </c>
      <c r="Z41" s="36">
        <v>2</v>
      </c>
      <c r="AA41" s="36">
        <v>3</v>
      </c>
      <c r="AC41" s="41">
        <f>+'IA lab'!AE41</f>
        <v>13.030303030303029</v>
      </c>
      <c r="AD41" s="32">
        <v>16</v>
      </c>
      <c r="AE41" s="32">
        <f t="shared" si="2"/>
        <v>22</v>
      </c>
      <c r="AF41" s="46">
        <f t="shared" si="1"/>
        <v>13.344166666666666</v>
      </c>
    </row>
    <row r="42" spans="1:34">
      <c r="A42">
        <v>39</v>
      </c>
      <c r="B42" s="4" t="s">
        <v>120</v>
      </c>
      <c r="E42">
        <v>2</v>
      </c>
      <c r="G42">
        <v>2</v>
      </c>
      <c r="H42" s="15">
        <v>1</v>
      </c>
      <c r="P42" s="29">
        <v>0</v>
      </c>
      <c r="Q42" s="29"/>
      <c r="R42" s="29"/>
      <c r="S42" s="29"/>
      <c r="T42" s="29"/>
      <c r="U42" s="29"/>
      <c r="AC42" s="41">
        <f>+'IA lab'!AE42</f>
        <v>2.4242424242424243</v>
      </c>
      <c r="AE42" s="32">
        <f t="shared" si="2"/>
        <v>3.2</v>
      </c>
      <c r="AF42" s="46">
        <f t="shared" si="1"/>
        <v>1.0823333333333334</v>
      </c>
    </row>
    <row r="43" spans="1:34">
      <c r="A43">
        <v>40</v>
      </c>
      <c r="B43" s="4" t="s">
        <v>39</v>
      </c>
      <c r="C43">
        <v>1</v>
      </c>
      <c r="D43">
        <v>1</v>
      </c>
      <c r="E43">
        <v>2</v>
      </c>
      <c r="F43">
        <v>2</v>
      </c>
      <c r="G43">
        <v>2</v>
      </c>
      <c r="H43" s="15">
        <v>5.5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P43" s="29">
        <v>2</v>
      </c>
      <c r="Q43" s="29">
        <v>2.5</v>
      </c>
      <c r="R43" s="29">
        <v>4</v>
      </c>
      <c r="S43" s="29">
        <v>4</v>
      </c>
      <c r="T43" s="29">
        <v>2.5</v>
      </c>
      <c r="U43" s="29">
        <v>2</v>
      </c>
      <c r="V43" s="27">
        <v>4</v>
      </c>
      <c r="W43" s="36">
        <v>1</v>
      </c>
      <c r="X43" s="36">
        <v>2</v>
      </c>
      <c r="Y43" s="36">
        <v>2</v>
      </c>
      <c r="Z43" s="36">
        <v>2</v>
      </c>
      <c r="AA43" s="36">
        <v>2</v>
      </c>
      <c r="AB43" s="36">
        <v>3</v>
      </c>
      <c r="AC43" s="41">
        <f>+'IA lab'!AE43</f>
        <v>14.848484848484848</v>
      </c>
      <c r="AD43" s="32">
        <v>9.5</v>
      </c>
      <c r="AE43" s="32">
        <f t="shared" si="2"/>
        <v>23.2</v>
      </c>
      <c r="AF43" s="46">
        <f t="shared" si="1"/>
        <v>12.485666666666667</v>
      </c>
    </row>
    <row r="44" spans="1:34">
      <c r="A44">
        <v>41</v>
      </c>
      <c r="B44" s="4" t="s">
        <v>259</v>
      </c>
      <c r="D44">
        <v>1</v>
      </c>
      <c r="F44">
        <v>2</v>
      </c>
      <c r="G44">
        <v>1.5</v>
      </c>
      <c r="H44" s="15">
        <v>3.5</v>
      </c>
      <c r="I44">
        <v>2</v>
      </c>
      <c r="K44">
        <v>1</v>
      </c>
      <c r="M44">
        <v>2</v>
      </c>
      <c r="P44" s="29">
        <v>0</v>
      </c>
      <c r="Q44" s="29"/>
      <c r="R44" s="29"/>
      <c r="S44" s="29"/>
      <c r="T44" s="29"/>
      <c r="U44" s="29"/>
      <c r="V44" s="27">
        <v>1.5</v>
      </c>
      <c r="AC44" s="41">
        <f>+'IA lab'!AE44</f>
        <v>6.6666666666666661</v>
      </c>
      <c r="AE44" s="32">
        <f t="shared" si="2"/>
        <v>7.6</v>
      </c>
      <c r="AF44" s="46">
        <f t="shared" si="1"/>
        <v>3.2036666666666664</v>
      </c>
    </row>
    <row r="45" spans="1:34">
      <c r="A45">
        <v>42</v>
      </c>
      <c r="B45" s="4" t="s">
        <v>260</v>
      </c>
      <c r="C45">
        <v>1</v>
      </c>
      <c r="D45">
        <v>1</v>
      </c>
      <c r="E45">
        <v>2</v>
      </c>
      <c r="G45">
        <v>1</v>
      </c>
      <c r="H45" s="15">
        <v>5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P45" s="29">
        <v>1</v>
      </c>
      <c r="Q45" s="29">
        <v>2</v>
      </c>
      <c r="R45" s="29">
        <v>2.5</v>
      </c>
      <c r="S45" s="29">
        <v>2.5</v>
      </c>
      <c r="T45" s="29">
        <v>1</v>
      </c>
      <c r="U45" s="29">
        <v>1</v>
      </c>
      <c r="V45" s="27">
        <v>6.5</v>
      </c>
      <c r="X45">
        <v>2</v>
      </c>
      <c r="Z45">
        <v>2</v>
      </c>
      <c r="AA45">
        <v>2</v>
      </c>
      <c r="AC45" s="41">
        <f>+'IA lab'!AE45</f>
        <v>4.545454545454545</v>
      </c>
      <c r="AD45" s="32">
        <v>7.5</v>
      </c>
      <c r="AE45" s="32">
        <f t="shared" si="2"/>
        <v>18.400000000000002</v>
      </c>
      <c r="AF45" s="46">
        <f t="shared" si="1"/>
        <v>7.9930000000000003</v>
      </c>
      <c r="AG45">
        <v>0.5</v>
      </c>
      <c r="AH45" t="s">
        <v>38</v>
      </c>
    </row>
    <row r="46" spans="1:34">
      <c r="A46">
        <v>43</v>
      </c>
      <c r="B46" s="4" t="s">
        <v>250</v>
      </c>
      <c r="C46">
        <v>1</v>
      </c>
      <c r="D46">
        <v>1</v>
      </c>
      <c r="F46">
        <v>2</v>
      </c>
      <c r="G46">
        <v>2</v>
      </c>
      <c r="H46" s="15">
        <v>5</v>
      </c>
      <c r="I46">
        <v>2</v>
      </c>
      <c r="J46">
        <v>2</v>
      </c>
      <c r="K46">
        <v>2</v>
      </c>
      <c r="M46">
        <v>2</v>
      </c>
      <c r="P46" s="29">
        <v>2</v>
      </c>
      <c r="Q46" s="29">
        <v>1.5</v>
      </c>
      <c r="R46" s="29">
        <v>2.5</v>
      </c>
      <c r="S46" s="29">
        <v>3.5</v>
      </c>
      <c r="T46" s="29">
        <v>2</v>
      </c>
      <c r="U46" s="29">
        <v>1.5</v>
      </c>
      <c r="V46" s="27">
        <v>5.5</v>
      </c>
      <c r="W46" s="36">
        <v>1</v>
      </c>
      <c r="X46" s="36"/>
      <c r="Y46" s="36">
        <v>2</v>
      </c>
      <c r="Z46" s="36">
        <v>2</v>
      </c>
      <c r="AA46" s="36">
        <v>2</v>
      </c>
      <c r="AB46" s="36">
        <v>4</v>
      </c>
      <c r="AC46" s="41">
        <f>+'IA lab'!AE46</f>
        <v>16.666666666666668</v>
      </c>
      <c r="AD46" s="32">
        <v>10</v>
      </c>
      <c r="AE46" s="32">
        <f t="shared" si="2"/>
        <v>16.8</v>
      </c>
      <c r="AF46" s="46">
        <f t="shared" si="1"/>
        <v>11.870166666666668</v>
      </c>
    </row>
    <row r="47" spans="1:34">
      <c r="A47">
        <v>44</v>
      </c>
      <c r="B47" s="4" t="s">
        <v>85</v>
      </c>
      <c r="C47">
        <v>1</v>
      </c>
      <c r="E47">
        <v>2</v>
      </c>
      <c r="G47">
        <v>2</v>
      </c>
      <c r="H47" s="15">
        <v>10</v>
      </c>
      <c r="I47">
        <v>2</v>
      </c>
      <c r="J47">
        <v>2</v>
      </c>
      <c r="P47" s="29">
        <v>2</v>
      </c>
      <c r="Q47" s="29">
        <v>2</v>
      </c>
      <c r="R47" s="29">
        <v>4</v>
      </c>
      <c r="S47" s="29">
        <v>3.5</v>
      </c>
      <c r="T47" s="29">
        <v>2</v>
      </c>
      <c r="U47" s="29">
        <v>2</v>
      </c>
      <c r="V47" s="27">
        <v>9</v>
      </c>
      <c r="Y47">
        <v>2</v>
      </c>
      <c r="Z47" s="37">
        <v>2</v>
      </c>
      <c r="AA47" s="37">
        <v>2</v>
      </c>
      <c r="AB47" s="37">
        <v>2</v>
      </c>
      <c r="AC47" s="41">
        <f>+'IA lab'!AE47</f>
        <v>6.9696969696969706</v>
      </c>
      <c r="AD47" s="32">
        <v>14</v>
      </c>
      <c r="AE47" s="32">
        <f t="shared" si="2"/>
        <v>12</v>
      </c>
      <c r="AF47" s="46">
        <f t="shared" si="1"/>
        <v>11.305833333333332</v>
      </c>
    </row>
    <row r="48" spans="1:34">
      <c r="A48">
        <v>45</v>
      </c>
      <c r="B48" s="4" t="s">
        <v>131</v>
      </c>
      <c r="C48">
        <v>1</v>
      </c>
      <c r="D48">
        <v>1</v>
      </c>
      <c r="E48">
        <v>2</v>
      </c>
      <c r="F48">
        <v>2</v>
      </c>
      <c r="G48">
        <v>2</v>
      </c>
      <c r="H48" s="15">
        <v>7.5</v>
      </c>
      <c r="I48">
        <v>2</v>
      </c>
      <c r="J48">
        <v>2</v>
      </c>
      <c r="K48">
        <v>2</v>
      </c>
      <c r="M48">
        <v>2</v>
      </c>
      <c r="N48">
        <v>2</v>
      </c>
      <c r="P48" s="29">
        <v>2</v>
      </c>
      <c r="Q48" s="29">
        <v>2.5</v>
      </c>
      <c r="R48" s="29">
        <v>4</v>
      </c>
      <c r="S48" s="29">
        <v>3.5</v>
      </c>
      <c r="T48" s="29">
        <v>2</v>
      </c>
      <c r="U48" s="29">
        <v>1.5</v>
      </c>
      <c r="V48" s="27">
        <v>11.5</v>
      </c>
      <c r="X48">
        <v>2</v>
      </c>
      <c r="Y48">
        <v>2</v>
      </c>
      <c r="AA48">
        <v>3</v>
      </c>
      <c r="AC48" s="41">
        <f>+'IA lab'!AE48</f>
        <v>10</v>
      </c>
      <c r="AD48" s="32">
        <v>12</v>
      </c>
      <c r="AE48" s="32">
        <f t="shared" si="2"/>
        <v>20</v>
      </c>
      <c r="AF48" s="46">
        <f t="shared" si="1"/>
        <v>12.272500000000001</v>
      </c>
    </row>
    <row r="49" spans="1:33">
      <c r="A49">
        <v>46</v>
      </c>
      <c r="B49" s="4" t="s">
        <v>42</v>
      </c>
      <c r="C49">
        <v>1</v>
      </c>
      <c r="D49">
        <v>1</v>
      </c>
      <c r="H49" s="15">
        <v>11.5</v>
      </c>
      <c r="I49">
        <v>2</v>
      </c>
      <c r="K49">
        <v>2</v>
      </c>
      <c r="L49">
        <v>2</v>
      </c>
      <c r="N49">
        <v>2</v>
      </c>
      <c r="P49" s="29">
        <v>2</v>
      </c>
      <c r="Q49" s="29">
        <v>3</v>
      </c>
      <c r="R49" s="29">
        <v>5</v>
      </c>
      <c r="S49" s="29">
        <v>4.5</v>
      </c>
      <c r="T49" s="29">
        <v>2</v>
      </c>
      <c r="U49" s="29">
        <v>1.5</v>
      </c>
      <c r="V49" s="27">
        <v>4</v>
      </c>
      <c r="Y49">
        <v>2</v>
      </c>
      <c r="Z49">
        <v>2</v>
      </c>
      <c r="AB49">
        <v>2</v>
      </c>
      <c r="AC49" s="41">
        <f>+'IA lab'!AE49</f>
        <v>16.060606060606059</v>
      </c>
      <c r="AD49" s="32">
        <v>14.5</v>
      </c>
      <c r="AE49" s="32">
        <f t="shared" si="2"/>
        <v>11.200000000000001</v>
      </c>
      <c r="AF49" s="46">
        <f t="shared" si="1"/>
        <v>13.127333333333333</v>
      </c>
    </row>
    <row r="50" spans="1:33">
      <c r="A50">
        <v>47</v>
      </c>
      <c r="B50" s="4" t="s">
        <v>21</v>
      </c>
      <c r="D50">
        <v>1</v>
      </c>
      <c r="F50">
        <v>2</v>
      </c>
      <c r="G50">
        <v>2</v>
      </c>
      <c r="H50" s="15">
        <v>9</v>
      </c>
      <c r="I50">
        <v>2</v>
      </c>
      <c r="J50">
        <v>2</v>
      </c>
      <c r="K50">
        <v>2</v>
      </c>
      <c r="M50">
        <v>2</v>
      </c>
      <c r="N50">
        <v>2</v>
      </c>
      <c r="P50" s="29">
        <v>2</v>
      </c>
      <c r="Q50" s="29">
        <v>2.5</v>
      </c>
      <c r="R50" s="29">
        <v>4</v>
      </c>
      <c r="S50" s="29">
        <v>4</v>
      </c>
      <c r="T50" s="29">
        <v>2</v>
      </c>
      <c r="U50" s="29">
        <v>1.5</v>
      </c>
      <c r="V50" s="27">
        <v>5</v>
      </c>
      <c r="X50">
        <v>2</v>
      </c>
      <c r="Z50">
        <v>2</v>
      </c>
      <c r="AB50">
        <v>3</v>
      </c>
      <c r="AC50" s="41">
        <f>+'IA lab'!AE50</f>
        <v>10.303030303030303</v>
      </c>
      <c r="AD50" s="32">
        <v>11</v>
      </c>
      <c r="AE50" s="32">
        <f t="shared" si="2"/>
        <v>15.2</v>
      </c>
      <c r="AF50" s="46">
        <f t="shared" si="1"/>
        <v>11.350666666666667</v>
      </c>
    </row>
    <row r="51" spans="1:33">
      <c r="A51">
        <v>48</v>
      </c>
      <c r="B51" s="4" t="s">
        <v>325</v>
      </c>
      <c r="C51">
        <v>1</v>
      </c>
      <c r="D51">
        <v>1</v>
      </c>
      <c r="G51">
        <v>2</v>
      </c>
      <c r="H51" s="15">
        <v>6.5</v>
      </c>
      <c r="I51">
        <v>2</v>
      </c>
      <c r="J51">
        <v>2</v>
      </c>
      <c r="K51">
        <v>2</v>
      </c>
      <c r="M51">
        <v>2</v>
      </c>
      <c r="N51">
        <v>2</v>
      </c>
      <c r="P51" s="29">
        <v>2</v>
      </c>
      <c r="Q51" s="29">
        <v>2</v>
      </c>
      <c r="R51" s="29">
        <v>3</v>
      </c>
      <c r="S51" s="29">
        <v>3</v>
      </c>
      <c r="T51" s="29">
        <v>1.5</v>
      </c>
      <c r="U51" s="29">
        <v>1</v>
      </c>
      <c r="V51" s="27">
        <v>6.5</v>
      </c>
      <c r="W51" s="36">
        <v>1</v>
      </c>
      <c r="X51" s="36">
        <v>2</v>
      </c>
      <c r="Y51" s="36">
        <v>2</v>
      </c>
      <c r="AB51">
        <v>2</v>
      </c>
      <c r="AC51" s="41">
        <f>+'IA lab'!AE51</f>
        <v>9.3939393939393945</v>
      </c>
      <c r="AD51" s="32">
        <v>9.5</v>
      </c>
      <c r="AE51" s="32">
        <f t="shared" si="2"/>
        <v>15.2</v>
      </c>
      <c r="AF51" s="46">
        <f t="shared" si="1"/>
        <v>9.9956666666666667</v>
      </c>
      <c r="AG51">
        <v>2</v>
      </c>
    </row>
    <row r="52" spans="1:33">
      <c r="A52">
        <v>49</v>
      </c>
      <c r="B52" s="4" t="s">
        <v>328</v>
      </c>
      <c r="C52">
        <v>1</v>
      </c>
      <c r="P52" s="29"/>
      <c r="Q52" s="29"/>
      <c r="R52" s="29"/>
      <c r="S52" s="29"/>
      <c r="T52" s="29"/>
      <c r="U52" s="29"/>
      <c r="AC52" s="41">
        <f>+'IA lab'!AE52</f>
        <v>0</v>
      </c>
      <c r="AE52" s="32">
        <f t="shared" si="2"/>
        <v>0.8</v>
      </c>
      <c r="AF52" s="46">
        <f t="shared" si="1"/>
        <v>9.6000000000000002E-2</v>
      </c>
    </row>
    <row r="53" spans="1:33">
      <c r="A53">
        <v>50</v>
      </c>
      <c r="B53" s="4" t="s">
        <v>45</v>
      </c>
      <c r="C53">
        <v>1</v>
      </c>
      <c r="D53">
        <v>1</v>
      </c>
      <c r="E53">
        <v>2</v>
      </c>
      <c r="G53">
        <v>2</v>
      </c>
      <c r="H53" s="15">
        <v>11</v>
      </c>
      <c r="I53">
        <v>2</v>
      </c>
      <c r="J53">
        <v>2</v>
      </c>
      <c r="K53">
        <v>2</v>
      </c>
      <c r="L53">
        <v>1.5</v>
      </c>
      <c r="M53">
        <v>2</v>
      </c>
      <c r="N53">
        <v>2</v>
      </c>
      <c r="O53" t="s">
        <v>242</v>
      </c>
      <c r="P53" s="29">
        <v>2</v>
      </c>
      <c r="Q53" s="29">
        <v>2.5</v>
      </c>
      <c r="R53" s="29">
        <v>3.5</v>
      </c>
      <c r="S53" s="29">
        <v>3.5</v>
      </c>
      <c r="T53" s="29">
        <v>2</v>
      </c>
      <c r="U53" s="29">
        <v>1.5</v>
      </c>
      <c r="V53" s="27">
        <v>10</v>
      </c>
      <c r="X53">
        <v>2</v>
      </c>
      <c r="Y53">
        <v>2</v>
      </c>
      <c r="Z53">
        <v>2</v>
      </c>
      <c r="AA53">
        <v>3</v>
      </c>
      <c r="AB53">
        <v>2</v>
      </c>
      <c r="AC53" s="41">
        <f>+'IA lab'!AE53</f>
        <v>13.636363636363635</v>
      </c>
      <c r="AD53" s="32">
        <v>15.5</v>
      </c>
      <c r="AE53" s="32">
        <f t="shared" si="2"/>
        <v>21.200000000000003</v>
      </c>
      <c r="AF53" s="46">
        <f t="shared" si="1"/>
        <v>14.371500000000001</v>
      </c>
    </row>
    <row r="54" spans="1:33">
      <c r="A54">
        <v>51</v>
      </c>
      <c r="B54" s="4" t="s">
        <v>47</v>
      </c>
      <c r="C54">
        <v>1</v>
      </c>
      <c r="D54">
        <v>1</v>
      </c>
      <c r="G54">
        <v>2</v>
      </c>
      <c r="H54" s="15">
        <v>7.5</v>
      </c>
      <c r="I54">
        <v>2</v>
      </c>
      <c r="J54">
        <v>2</v>
      </c>
      <c r="K54">
        <v>2</v>
      </c>
      <c r="M54">
        <v>2</v>
      </c>
      <c r="N54">
        <v>2</v>
      </c>
      <c r="P54" s="29">
        <v>2</v>
      </c>
      <c r="Q54" s="29">
        <v>3</v>
      </c>
      <c r="R54" s="29">
        <v>4.5</v>
      </c>
      <c r="S54" s="29">
        <v>4.5</v>
      </c>
      <c r="T54" s="29">
        <v>2.5</v>
      </c>
      <c r="U54" s="29">
        <v>2</v>
      </c>
      <c r="V54" s="27">
        <v>10.5</v>
      </c>
      <c r="X54">
        <v>2</v>
      </c>
      <c r="Y54">
        <v>2</v>
      </c>
      <c r="Z54">
        <v>2</v>
      </c>
      <c r="AA54">
        <v>3</v>
      </c>
      <c r="AC54" s="41">
        <f>+'IA lab'!AE54</f>
        <v>13.333333333333332</v>
      </c>
      <c r="AD54" s="32">
        <v>13.5</v>
      </c>
      <c r="AE54" s="32">
        <f t="shared" si="2"/>
        <v>18.400000000000002</v>
      </c>
      <c r="AF54" s="46">
        <f t="shared" si="1"/>
        <v>13.391333333333334</v>
      </c>
    </row>
    <row r="55" spans="1:33">
      <c r="A55">
        <v>52</v>
      </c>
      <c r="B55" s="4" t="s">
        <v>262</v>
      </c>
      <c r="C55">
        <v>1</v>
      </c>
      <c r="D55">
        <v>1</v>
      </c>
      <c r="E55">
        <v>2</v>
      </c>
      <c r="G55">
        <v>2</v>
      </c>
      <c r="H55" s="15">
        <v>4.5</v>
      </c>
      <c r="I55">
        <v>2</v>
      </c>
      <c r="J55">
        <v>2</v>
      </c>
      <c r="K55">
        <v>2</v>
      </c>
      <c r="M55">
        <v>2</v>
      </c>
      <c r="N55">
        <v>2</v>
      </c>
      <c r="P55" s="29">
        <v>2</v>
      </c>
      <c r="Q55" s="29">
        <v>2</v>
      </c>
      <c r="R55" s="29">
        <v>3</v>
      </c>
      <c r="S55" s="29">
        <v>2.5</v>
      </c>
      <c r="T55" s="29">
        <v>1.5</v>
      </c>
      <c r="U55" s="29">
        <v>1</v>
      </c>
      <c r="V55" s="27">
        <v>5</v>
      </c>
      <c r="X55">
        <v>2</v>
      </c>
      <c r="Y55">
        <v>2</v>
      </c>
      <c r="Z55">
        <v>2</v>
      </c>
      <c r="AA55">
        <v>2</v>
      </c>
      <c r="AC55" s="41">
        <f>+'IA lab'!AE55</f>
        <v>1.8181818181818183</v>
      </c>
      <c r="AD55" s="32">
        <v>9</v>
      </c>
      <c r="AE55" s="32">
        <f t="shared" si="2"/>
        <v>19.2</v>
      </c>
      <c r="AF55" s="46">
        <f t="shared" si="1"/>
        <v>7.7365000000000013</v>
      </c>
    </row>
    <row r="56" spans="1:33">
      <c r="A56">
        <v>53</v>
      </c>
      <c r="B56" s="4" t="s">
        <v>236</v>
      </c>
      <c r="C56">
        <v>1</v>
      </c>
      <c r="D56">
        <v>1</v>
      </c>
      <c r="E56">
        <v>2</v>
      </c>
      <c r="G56">
        <v>1.5</v>
      </c>
      <c r="H56" s="15">
        <v>15</v>
      </c>
      <c r="I56">
        <v>1</v>
      </c>
      <c r="P56" s="29">
        <v>2</v>
      </c>
      <c r="Q56" s="29">
        <v>3</v>
      </c>
      <c r="R56" s="29">
        <v>5</v>
      </c>
      <c r="S56" s="29">
        <v>4.5</v>
      </c>
      <c r="T56" s="29">
        <v>2</v>
      </c>
      <c r="U56" s="29">
        <v>1.5</v>
      </c>
      <c r="V56" s="27">
        <v>10</v>
      </c>
      <c r="X56">
        <v>2</v>
      </c>
      <c r="Y56">
        <v>2</v>
      </c>
      <c r="Z56">
        <v>2</v>
      </c>
      <c r="AA56">
        <v>3</v>
      </c>
      <c r="AB56">
        <v>3</v>
      </c>
      <c r="AC56" s="41">
        <f>+'IA lab'!AE56</f>
        <v>10.606060606060606</v>
      </c>
      <c r="AD56" s="32">
        <v>12.5</v>
      </c>
      <c r="AE56" s="32">
        <f t="shared" si="2"/>
        <v>12.4</v>
      </c>
      <c r="AF56" s="46">
        <f>+(AD56+V56+H56+SUM(P56:U56)+AB56)/4*0.66+AC56*0.22+AE56*0.12</f>
        <v>13.473833333333332</v>
      </c>
    </row>
    <row r="57" spans="1:33" s="3" customFormat="1">
      <c r="B57" s="47"/>
      <c r="C57" s="3">
        <v>1</v>
      </c>
      <c r="D57" s="3">
        <v>1</v>
      </c>
      <c r="E57" s="3">
        <v>2</v>
      </c>
      <c r="F57" s="3">
        <v>2</v>
      </c>
      <c r="G57" s="3">
        <v>2</v>
      </c>
      <c r="H57" s="48">
        <v>20</v>
      </c>
      <c r="I57" s="3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  <c r="P57" s="49">
        <v>2</v>
      </c>
      <c r="Q57" s="49">
        <v>3</v>
      </c>
      <c r="R57" s="49">
        <v>5</v>
      </c>
      <c r="S57" s="49">
        <v>5</v>
      </c>
      <c r="T57" s="49">
        <v>3</v>
      </c>
      <c r="U57" s="49">
        <v>2</v>
      </c>
      <c r="V57" s="48">
        <v>20</v>
      </c>
      <c r="W57" s="3">
        <v>2</v>
      </c>
      <c r="X57" s="3">
        <v>2</v>
      </c>
      <c r="Y57" s="3">
        <v>2</v>
      </c>
      <c r="Z57" s="3">
        <v>2</v>
      </c>
      <c r="AA57" s="3">
        <v>2</v>
      </c>
      <c r="AC57" s="50">
        <v>20</v>
      </c>
      <c r="AD57" s="33">
        <v>20</v>
      </c>
      <c r="AE57" s="33">
        <f t="shared" si="2"/>
        <v>24</v>
      </c>
      <c r="AF57" s="51">
        <f>+(AD57+V57+H57+SUM(P57:U57)+AB57)/4*0.66+AC57*0.22+AE57*0.12</f>
        <v>20.48</v>
      </c>
    </row>
    <row r="58" spans="1:33">
      <c r="AF58" s="51"/>
    </row>
    <row r="59" spans="1:33">
      <c r="AF59" s="51"/>
    </row>
  </sheetData>
  <mergeCells count="1">
    <mergeCell ref="P1:U1"/>
  </mergeCells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A10" sqref="A10"/>
    </sheetView>
  </sheetViews>
  <sheetFormatPr baseColWidth="10" defaultRowHeight="12"/>
  <cols>
    <col min="1" max="1" width="5.6640625" customWidth="1"/>
    <col min="2" max="2" width="28" bestFit="1" customWidth="1"/>
  </cols>
  <sheetData>
    <row r="1" spans="1:3">
      <c r="C1" t="s">
        <v>31</v>
      </c>
    </row>
    <row r="2" spans="1:3">
      <c r="A2">
        <v>1</v>
      </c>
      <c r="B2" t="s">
        <v>30</v>
      </c>
      <c r="C2">
        <v>9</v>
      </c>
    </row>
    <row r="3" spans="1:3">
      <c r="A3">
        <v>2</v>
      </c>
      <c r="B3" t="s">
        <v>32</v>
      </c>
      <c r="C3">
        <v>15</v>
      </c>
    </row>
    <row r="4" spans="1:3">
      <c r="A4">
        <v>3</v>
      </c>
      <c r="B4" t="s">
        <v>33</v>
      </c>
      <c r="C4">
        <v>12</v>
      </c>
    </row>
    <row r="5" spans="1:3">
      <c r="A5">
        <v>4</v>
      </c>
      <c r="B5" t="s">
        <v>34</v>
      </c>
      <c r="C5">
        <f>AVERAGE(15,12,12)</f>
        <v>13</v>
      </c>
    </row>
    <row r="6" spans="1:3">
      <c r="A6">
        <v>5</v>
      </c>
      <c r="B6" t="s">
        <v>35</v>
      </c>
      <c r="C6">
        <v>12</v>
      </c>
    </row>
    <row r="7" spans="1:3">
      <c r="A7">
        <v>6</v>
      </c>
      <c r="B7" t="s">
        <v>36</v>
      </c>
      <c r="C7">
        <v>12</v>
      </c>
    </row>
    <row r="8" spans="1:3">
      <c r="A8">
        <v>7</v>
      </c>
      <c r="B8" t="s">
        <v>37</v>
      </c>
      <c r="C8">
        <f>AVERAGE(18,14)</f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SD</vt:lpstr>
      <vt:lpstr>IA lab</vt:lpstr>
      <vt:lpstr>IA </vt:lpstr>
      <vt:lpstr>ProyTesis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dcterms:created xsi:type="dcterms:W3CDTF">2014-11-12T16:20:15Z</dcterms:created>
  <dcterms:modified xsi:type="dcterms:W3CDTF">2014-12-14T17:25:08Z</dcterms:modified>
</cp:coreProperties>
</file>