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1000" windowWidth="25440" windowHeight="15140" tabRatio="500" activeTab="5"/>
  </bookViews>
  <sheets>
    <sheet name="Mar9-11" sheetId="1" r:id="rId1"/>
    <sheet name="Mie11-1" sheetId="2" r:id="rId2"/>
    <sheet name="Jue7-9" sheetId="3" r:id="rId3"/>
    <sheet name="Practicas B" sheetId="4" r:id="rId4"/>
    <sheet name="temas" sheetId="5" r:id="rId5"/>
    <sheet name="Notas enviadas" sheetId="6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0" i="3"/>
  <c r="Z20"/>
  <c r="O19"/>
  <c r="Z19"/>
  <c r="O18"/>
  <c r="Z18"/>
  <c r="O17"/>
  <c r="Z17"/>
  <c r="O16"/>
  <c r="Z16"/>
  <c r="O15"/>
  <c r="Z15"/>
  <c r="O14"/>
  <c r="Z14"/>
  <c r="O13"/>
  <c r="Z13"/>
  <c r="O12"/>
  <c r="Z12"/>
  <c r="O11"/>
  <c r="Z11"/>
  <c r="O10"/>
  <c r="Z10"/>
  <c r="O9"/>
  <c r="Z9"/>
  <c r="O8"/>
  <c r="Z8"/>
  <c r="O7"/>
  <c r="Z7"/>
  <c r="O6"/>
  <c r="Z6"/>
  <c r="O5"/>
  <c r="Z5"/>
  <c r="O4"/>
  <c r="Z4"/>
  <c r="O2"/>
  <c r="Z2"/>
  <c r="O4" i="1"/>
  <c r="Z4"/>
  <c r="O19"/>
  <c r="Z19"/>
  <c r="O18"/>
  <c r="Z18"/>
  <c r="O17"/>
  <c r="Z17"/>
  <c r="O16"/>
  <c r="Z16"/>
  <c r="O15"/>
  <c r="Z15"/>
  <c r="O14"/>
  <c r="Z14"/>
  <c r="O13"/>
  <c r="Z13"/>
  <c r="O12"/>
  <c r="Z12"/>
  <c r="O11"/>
  <c r="Z11"/>
  <c r="O10"/>
  <c r="Z10"/>
  <c r="O9"/>
  <c r="Z9"/>
  <c r="O8"/>
  <c r="Z8"/>
  <c r="O7"/>
  <c r="Z7"/>
  <c r="O6"/>
  <c r="Z6"/>
  <c r="O5"/>
  <c r="Z5"/>
  <c r="O2"/>
  <c r="Z2"/>
  <c r="P19" i="2"/>
  <c r="P18"/>
  <c r="P17"/>
  <c r="P16"/>
  <c r="P15"/>
  <c r="P14"/>
  <c r="P13"/>
  <c r="P12"/>
  <c r="P11"/>
  <c r="P10"/>
  <c r="P9"/>
  <c r="P8"/>
  <c r="P7"/>
  <c r="P6"/>
  <c r="P5"/>
  <c r="AA19"/>
  <c r="AA18"/>
  <c r="AA17"/>
  <c r="AA16"/>
  <c r="AA15"/>
  <c r="AA14"/>
  <c r="AA13"/>
  <c r="AA12"/>
  <c r="AA11"/>
  <c r="AA10"/>
  <c r="AA9"/>
  <c r="AA8"/>
  <c r="AA7"/>
  <c r="AA6"/>
  <c r="AA5"/>
  <c r="P4"/>
  <c r="AA4"/>
  <c r="P2"/>
  <c r="AA2"/>
  <c r="Q59" i="4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P58"/>
  <c r="P57"/>
  <c r="P56"/>
  <c r="P55"/>
  <c r="P54"/>
  <c r="P53"/>
  <c r="P51"/>
  <c r="P50"/>
  <c r="P49"/>
  <c r="P48"/>
  <c r="P47"/>
  <c r="P45"/>
  <c r="P43"/>
  <c r="P42"/>
  <c r="P41"/>
  <c r="P40"/>
  <c r="P38"/>
  <c r="P37"/>
  <c r="P35"/>
  <c r="P26"/>
  <c r="P25"/>
  <c r="P24"/>
  <c r="P22"/>
  <c r="P21"/>
  <c r="P20"/>
  <c r="P19"/>
  <c r="P18"/>
  <c r="P17"/>
  <c r="P16"/>
  <c r="P15"/>
  <c r="P14"/>
  <c r="P13"/>
  <c r="P12"/>
  <c r="P11"/>
  <c r="P10"/>
  <c r="P8"/>
  <c r="P7"/>
  <c r="P6"/>
  <c r="P5"/>
  <c r="P4"/>
  <c r="P3"/>
  <c r="N30"/>
  <c r="N28"/>
  <c r="N27"/>
  <c r="N25"/>
  <c r="N29"/>
  <c r="N24"/>
  <c r="N23"/>
  <c r="N22"/>
  <c r="N21"/>
  <c r="N20"/>
  <c r="N19"/>
  <c r="N18"/>
  <c r="N17"/>
  <c r="N16"/>
  <c r="N15"/>
  <c r="N26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<sst xmlns="http://schemas.openxmlformats.org/spreadsheetml/2006/main" count="854" uniqueCount="431">
  <si>
    <t>20% de NotaFinal</t>
    <phoneticPr fontId="6" type="noConversion"/>
  </si>
  <si>
    <t>Apaza Hallasi, Juan Carlos</t>
  </si>
  <si>
    <t xml:space="preserve">Arias Mamani, Henrry Ivan </t>
  </si>
  <si>
    <t>Cabanillas Burgos, Deiby Raul</t>
  </si>
  <si>
    <t>Cañazaca Mamani Alan Nestor</t>
  </si>
  <si>
    <t>Cárdenas Soria, Rocío Patricia</t>
  </si>
  <si>
    <t>Condori Larico, Alexia Katerine</t>
  </si>
  <si>
    <t>CONDORI/LUNA, GianFranco Joel</t>
  </si>
  <si>
    <t>Cornejo Mayta, Edwin</t>
  </si>
  <si>
    <t>Estacio Cerquin, Laura Jovani</t>
  </si>
  <si>
    <t>Flores Leon Gandhi</t>
  </si>
  <si>
    <t>Gallegos Guillen, Joel O.</t>
  </si>
  <si>
    <t>Guillén Carruitero Fabiola Alejandra</t>
  </si>
  <si>
    <t>Oppe Bolivar, Henrryk Philip</t>
  </si>
  <si>
    <t>Pucho Chuquicaña, Jose Antonio</t>
  </si>
  <si>
    <t>Quispe Gutierrez, Giancarlos</t>
  </si>
  <si>
    <t>Ramirez Collado Hector Abel</t>
  </si>
  <si>
    <t>Ripas Mamani, Roger Dante</t>
  </si>
  <si>
    <t>Soto Barrera Roxana</t>
  </si>
  <si>
    <t>Torres Aguilar, Alison</t>
  </si>
  <si>
    <t>Turpo Apaza, Elizabeth</t>
  </si>
  <si>
    <t>TURPO/LEVA, Luis Alberto</t>
  </si>
  <si>
    <t>Ventura Geronimo, Roberto</t>
  </si>
  <si>
    <t>Zuniga Garate, Kevin</t>
  </si>
  <si>
    <t>Lima Tinco Lizbeth</t>
  </si>
  <si>
    <t>APARICIO/QUILLA Guillermo</t>
  </si>
  <si>
    <t>APARICIO/QUILLA Martha</t>
  </si>
  <si>
    <t>Grupo B Ing. Corrales. 40% de nota final</t>
    <phoneticPr fontId="6" type="noConversion"/>
  </si>
  <si>
    <t>Condori</t>
    <phoneticPr fontId="6" type="noConversion"/>
  </si>
  <si>
    <t>PCA &amp; NN</t>
    <phoneticPr fontId="6" type="noConversion"/>
  </si>
  <si>
    <t>P</t>
    <phoneticPr fontId="6" type="noConversion"/>
  </si>
  <si>
    <t>Quispe</t>
    <phoneticPr fontId="6" type="noConversion"/>
  </si>
  <si>
    <t>Imagenes</t>
    <phoneticPr fontId="6" type="noConversion"/>
  </si>
  <si>
    <t>Imagenes</t>
    <phoneticPr fontId="6" type="noConversion"/>
  </si>
  <si>
    <t>Pyramidal Slinding windows</t>
    <phoneticPr fontId="6" type="noConversion"/>
  </si>
  <si>
    <t>Nonmaximum suppression</t>
    <phoneticPr fontId="6" type="noConversion"/>
  </si>
  <si>
    <t>Canny</t>
    <phoneticPr fontId="6" type="noConversion"/>
  </si>
  <si>
    <t>Mom de Hu</t>
    <phoneticPr fontId="6" type="noConversion"/>
  </si>
  <si>
    <t>SVM &amp; HOG &amp; LBP</t>
    <phoneticPr fontId="6" type="noConversion"/>
  </si>
  <si>
    <t>combinas HOG, LBP y finalmente SVM ?</t>
    <phoneticPr fontId="6" type="noConversion"/>
  </si>
  <si>
    <t>Torres</t>
    <phoneticPr fontId="6" type="noConversion"/>
  </si>
  <si>
    <t>AG &amp; NN</t>
    <phoneticPr fontId="6" type="noConversion"/>
  </si>
  <si>
    <t>Imagenes</t>
    <phoneticPr fontId="6" type="noConversion"/>
  </si>
  <si>
    <t>bajó la eficiencia al usar NN?</t>
    <phoneticPr fontId="6" type="noConversion"/>
  </si>
  <si>
    <t>cual es tu siguiente paso?</t>
    <phoneticPr fontId="6" type="noConversion"/>
  </si>
  <si>
    <t>Soto</t>
    <phoneticPr fontId="6" type="noConversion"/>
  </si>
  <si>
    <t>NN &amp; AG</t>
    <phoneticPr fontId="6" type="noConversion"/>
  </si>
  <si>
    <t>Videos</t>
    <phoneticPr fontId="6" type="noConversion"/>
  </si>
  <si>
    <t>Zuñiga</t>
    <phoneticPr fontId="6" type="noConversion"/>
  </si>
  <si>
    <t>Q learning &amp; NN de Convolucion</t>
    <phoneticPr fontId="6" type="noConversion"/>
  </si>
  <si>
    <t>cuanto tiempo te tomó?</t>
    <phoneticPr fontId="6" type="noConversion"/>
  </si>
  <si>
    <t>siguiente paso?</t>
    <phoneticPr fontId="6" type="noConversion"/>
  </si>
  <si>
    <t>Grupo B 40% de nota final</t>
    <phoneticPr fontId="6" type="noConversion"/>
  </si>
  <si>
    <t>Grupo A Ing. Alfaro.  20% de nota final</t>
  </si>
  <si>
    <t>Grupo A Ing. Alfaro.  20% de nota final</t>
    <phoneticPr fontId="6" type="noConversion"/>
  </si>
  <si>
    <t>Nota Ing. Corrales</t>
  </si>
  <si>
    <t>Nota Ing. Corrales</t>
    <phoneticPr fontId="6" type="noConversion"/>
  </si>
  <si>
    <t>40% de NotaFinal</t>
  </si>
  <si>
    <t>40% de NotaFinal</t>
    <phoneticPr fontId="6" type="noConversion"/>
  </si>
  <si>
    <t>20% de NotaFinal</t>
  </si>
  <si>
    <t>aplicaciones</t>
    <phoneticPr fontId="6" type="noConversion"/>
  </si>
  <si>
    <t>el mejor sistemas de reconoc voz: %eficiencia</t>
    <phoneticPr fontId="6" type="noConversion"/>
  </si>
  <si>
    <t>los discapacitados trabajan en hibernaderos? Estadisticas</t>
    <phoneticPr fontId="6" type="noConversion"/>
  </si>
  <si>
    <t>en un hibernadero hay poco ruido?</t>
    <phoneticPr fontId="6" type="noConversion"/>
  </si>
  <si>
    <t>solo uno lo usara? Será usual?</t>
    <phoneticPr fontId="6" type="noConversion"/>
  </si>
  <si>
    <t>Cabanillas</t>
    <phoneticPr fontId="6" type="noConversion"/>
  </si>
  <si>
    <t>por que 2 capas? Por que 120 entradas?</t>
    <phoneticPr fontId="6" type="noConversion"/>
  </si>
  <si>
    <t>como mides la aptitud?</t>
    <phoneticPr fontId="6" type="noConversion"/>
  </si>
  <si>
    <t>mostrar grafica</t>
    <phoneticPr fontId="6" type="noConversion"/>
  </si>
  <si>
    <t>P</t>
    <phoneticPr fontId="6" type="noConversion"/>
  </si>
  <si>
    <t>Cornejo</t>
    <phoneticPr fontId="6" type="noConversion"/>
  </si>
  <si>
    <t>Tiempo de implementacion</t>
    <phoneticPr fontId="6" type="noConversion"/>
  </si>
  <si>
    <t>Por que 1 capa oculta solamente?</t>
    <phoneticPr fontId="6" type="noConversion"/>
  </si>
  <si>
    <t>Zarate</t>
    <phoneticPr fontId="6" type="noConversion"/>
  </si>
  <si>
    <t>AG &amp; NN</t>
    <phoneticPr fontId="6" type="noConversion"/>
  </si>
  <si>
    <t>Imagenes</t>
    <phoneticPr fontId="6" type="noConversion"/>
  </si>
  <si>
    <t>Sonidos</t>
    <phoneticPr fontId="6" type="noConversion"/>
  </si>
  <si>
    <t>Ventura</t>
    <phoneticPr fontId="6" type="noConversion"/>
  </si>
  <si>
    <t>NN &amp; Fuzzy</t>
    <phoneticPr fontId="6" type="noConversion"/>
  </si>
  <si>
    <t>Encuesta</t>
    <phoneticPr fontId="6" type="noConversion"/>
  </si>
  <si>
    <t>No tienes BD de entrenamiento</t>
    <phoneticPr fontId="6" type="noConversion"/>
  </si>
  <si>
    <t>Es una aplicacion de un trabajo de un paper que no referencias</t>
    <phoneticPr fontId="6" type="noConversion"/>
  </si>
  <si>
    <t>No le agregas nada nuevo</t>
    <phoneticPr fontId="6" type="noConversion"/>
  </si>
  <si>
    <t>usas o Backprop o AG?</t>
    <phoneticPr fontId="6" type="noConversion"/>
  </si>
  <si>
    <t>Con AG es mas al azar verdad?</t>
    <phoneticPr fontId="6" type="noConversion"/>
  </si>
  <si>
    <t>Cuantas neuronas en tu capa oculta? Why?</t>
    <phoneticPr fontId="6" type="noConversion"/>
  </si>
  <si>
    <t>Estacio</t>
    <phoneticPr fontId="6" type="noConversion"/>
  </si>
  <si>
    <t>NN &amp; SVM</t>
    <phoneticPr fontId="6" type="noConversion"/>
  </si>
  <si>
    <t>es hibrido?</t>
    <phoneticPr fontId="6" type="noConversion"/>
  </si>
  <si>
    <t>esta en otra clase y no expondra</t>
    <phoneticPr fontId="6" type="noConversion"/>
  </si>
  <si>
    <t>esta en otra clase</t>
    <phoneticPr fontId="6" type="noConversion"/>
  </si>
  <si>
    <t>LABS</t>
    <phoneticPr fontId="6" type="noConversion"/>
  </si>
  <si>
    <t>ANCOCALLO/INFA</t>
  </si>
  <si>
    <t>APARI/PINTO</t>
  </si>
  <si>
    <t>BANDA/YANQUI</t>
  </si>
  <si>
    <t>CAHUANA/CHAVEZ</t>
  </si>
  <si>
    <t>CHOQUEHUANCA/ARACA</t>
  </si>
  <si>
    <t>COLQUE/ZEGARRA</t>
  </si>
  <si>
    <t>CONDORI/LUQUE</t>
  </si>
  <si>
    <t>DIAZ/CASTILLO</t>
  </si>
  <si>
    <t>FLORES/MAQUE</t>
  </si>
  <si>
    <t>FOCO/SANAVIA</t>
  </si>
  <si>
    <t>HUAMANI/MAMANI</t>
  </si>
  <si>
    <t>ISTANA/CHIPANA</t>
  </si>
  <si>
    <t>MAMANI/ARROSQUIPA</t>
  </si>
  <si>
    <t>MOYA/SANIZO</t>
  </si>
  <si>
    <t>PAYALICH/QUISPE</t>
  </si>
  <si>
    <t>QUINTANILLA/YUCRA</t>
  </si>
  <si>
    <t>QUIO/ANAMURO</t>
  </si>
  <si>
    <t>SOTO/PAREDES</t>
  </si>
  <si>
    <t>ZAPANA/COAQUIRA</t>
  </si>
  <si>
    <t>ZARATE/VALDERRAMA</t>
  </si>
  <si>
    <t>ZEVALLOS/VIZCARRA</t>
  </si>
  <si>
    <t>PALO/SOTO</t>
  </si>
  <si>
    <t>SAICO/SAICO</t>
  </si>
  <si>
    <t>APARICIO/QUILLA Martha</t>
    <phoneticPr fontId="6" type="noConversion"/>
  </si>
  <si>
    <t>APARICIO/QUILLA Guillermo</t>
    <phoneticPr fontId="6" type="noConversion"/>
  </si>
  <si>
    <t>P</t>
    <phoneticPr fontId="6" type="noConversion"/>
  </si>
  <si>
    <t>P</t>
    <phoneticPr fontId="6" type="noConversion"/>
  </si>
  <si>
    <t>cambio tema</t>
    <phoneticPr fontId="6" type="noConversion"/>
  </si>
  <si>
    <t>reconocimiento de malas maniobras al manejar usando sensores de los celulares</t>
    <phoneticPr fontId="6" type="noConversion"/>
  </si>
  <si>
    <t>P</t>
    <phoneticPr fontId="6" type="noConversion"/>
  </si>
  <si>
    <t>S3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</si>
  <si>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</si>
  <si>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</si>
  <si>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</si>
  <si>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</si>
  <si>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S3</t>
    <phoneticPr fontId="6" type="noConversion"/>
  </si>
  <si>
    <t>giancarlos331@gmail.com</t>
  </si>
  <si>
    <t>Vizcarra Huyhua, Flor de Maria</t>
    <phoneticPr fontId="6" type="noConversion"/>
  </si>
  <si>
    <t>florvizcarrahuyhua@gmail.com</t>
  </si>
  <si>
    <t>P</t>
    <phoneticPr fontId="6" type="noConversion"/>
  </si>
  <si>
    <t>S3</t>
    <phoneticPr fontId="6" type="noConversion"/>
  </si>
  <si>
    <t>Huancco Coila, Lucia</t>
    <phoneticPr fontId="6" type="noConversion"/>
  </si>
  <si>
    <t>fatima_l13@hotmail.com</t>
  </si>
  <si>
    <t>P</t>
    <phoneticPr fontId="6" type="noConversion"/>
  </si>
  <si>
    <t>Diseño + Arquitectura</t>
    <phoneticPr fontId="6" type="noConversion"/>
  </si>
  <si>
    <t>BD</t>
    <phoneticPr fontId="6" type="noConversion"/>
  </si>
  <si>
    <t>Prototipo</t>
    <phoneticPr fontId="6" type="noConversion"/>
  </si>
  <si>
    <t>Resultados</t>
    <phoneticPr fontId="6" type="noConversion"/>
  </si>
  <si>
    <t>Ventura Geronimo, Roberto</t>
    <phoneticPr fontId="6" type="noConversion"/>
  </si>
  <si>
    <t>betoaqp5@hotmail.com</t>
  </si>
  <si>
    <t>1 sem</t>
    <phoneticPr fontId="6" type="noConversion"/>
  </si>
  <si>
    <t>P</t>
    <phoneticPr fontId="6" type="noConversion"/>
  </si>
  <si>
    <t>S4</t>
    <phoneticPr fontId="6" type="noConversion"/>
  </si>
  <si>
    <t>Expo1</t>
    <phoneticPr fontId="6" type="noConversion"/>
  </si>
  <si>
    <t>deteccion de campos agricolas</t>
    <phoneticPr fontId="6" type="noConversion"/>
  </si>
  <si>
    <t>deteccion de peatones</t>
    <phoneticPr fontId="6" type="noConversion"/>
  </si>
  <si>
    <t>15 sem</t>
  </si>
  <si>
    <t>P</t>
    <phoneticPr fontId="6" type="noConversion"/>
  </si>
  <si>
    <t>alonzo.q@gmail.com</t>
  </si>
  <si>
    <t>gandhiflores@gmail.com</t>
  </si>
  <si>
    <t>Zuniga Garate, Kevin</t>
    <phoneticPr fontId="6" type="noConversion"/>
  </si>
  <si>
    <t>kevin.zun@gmail.com</t>
  </si>
  <si>
    <t>Condori Larico, Alexia Katerine</t>
    <phoneticPr fontId="6" type="noConversion"/>
  </si>
  <si>
    <t>P</t>
    <phoneticPr fontId="6" type="noConversion"/>
  </si>
  <si>
    <t>P</t>
    <phoneticPr fontId="6" type="noConversion"/>
  </si>
  <si>
    <t>8 sem</t>
  </si>
  <si>
    <t>9 sem</t>
  </si>
  <si>
    <t>10 sem</t>
  </si>
  <si>
    <t>11 sem</t>
  </si>
  <si>
    <t>12 sem</t>
  </si>
  <si>
    <t>13 sem</t>
  </si>
  <si>
    <t>14 sem</t>
  </si>
  <si>
    <t>P</t>
    <phoneticPr fontId="6" type="noConversion"/>
  </si>
  <si>
    <t>P</t>
    <phoneticPr fontId="6" type="noConversion"/>
  </si>
  <si>
    <t>16 sem</t>
  </si>
  <si>
    <t>17 sem</t>
  </si>
  <si>
    <t>Oblig</t>
    <phoneticPr fontId="6" type="noConversion"/>
  </si>
  <si>
    <t>Zevallos Vizcarra, Richard Alexander</t>
    <phoneticPr fontId="6" type="noConversion"/>
  </si>
  <si>
    <t>validacion de firmas originales</t>
    <phoneticPr fontId="6" type="noConversion"/>
  </si>
  <si>
    <t>agente que juegue Reversi</t>
    <phoneticPr fontId="6" type="noConversion"/>
  </si>
  <si>
    <t xml:space="preserve">diagnostico de enfermedad reumatológica Fibromialgia </t>
    <phoneticPr fontId="6" type="noConversion"/>
  </si>
  <si>
    <t>decabanillas@gmail.com</t>
  </si>
  <si>
    <t>Apellidos, Nombres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</si>
  <si>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</si>
  <si>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</si>
  <si>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</si>
  <si>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</si>
  <si>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</si>
  <si>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Asist</t>
    <phoneticPr fontId="6" type="noConversion"/>
  </si>
  <si>
    <t>Moya Sanizo, Wilmer Paul</t>
    <phoneticPr fontId="6" type="noConversion"/>
  </si>
  <si>
    <t>Colque Zegarra, Fabian Ernesto</t>
    <phoneticPr fontId="6" type="noConversion"/>
  </si>
  <si>
    <t>fbcolque@gmail.com</t>
  </si>
  <si>
    <t>Cahuana Chavez, Alejandro</t>
    <phoneticPr fontId="6" type="noConversion"/>
  </si>
  <si>
    <t>acahuanach@gmail.com</t>
  </si>
  <si>
    <t>Gallegos Guillen, Joel O.</t>
    <phoneticPr fontId="6" type="noConversion"/>
  </si>
  <si>
    <t>joel.o.gallegos.g@gmail.com</t>
  </si>
  <si>
    <t>Estacio Cerquin, Laura Jovani</t>
    <phoneticPr fontId="6" type="noConversion"/>
  </si>
  <si>
    <t>laura.estacio@gmail.com</t>
  </si>
  <si>
    <t>Soto Barrera, Roxana</t>
    <phoneticPr fontId="6" type="noConversion"/>
  </si>
  <si>
    <t>reduccion de imagenes grandes</t>
    <phoneticPr fontId="6" type="noConversion"/>
  </si>
  <si>
    <t>deteccion de movimientos de mano para touchscreens</t>
    <phoneticPr fontId="6" type="noConversion"/>
  </si>
  <si>
    <t>Nro</t>
    <phoneticPr fontId="6" type="noConversion"/>
  </si>
  <si>
    <t>email</t>
    <phoneticPr fontId="6" type="noConversion"/>
  </si>
  <si>
    <t>Quispe Gutierrez, Giancarlos</t>
    <phoneticPr fontId="6" type="noConversion"/>
  </si>
  <si>
    <t>P</t>
    <phoneticPr fontId="6" type="noConversion"/>
  </si>
  <si>
    <t>royzyy@gmail.com</t>
  </si>
  <si>
    <t>Alva Sanchez, Royzyy</t>
    <phoneticPr fontId="6" type="noConversion"/>
  </si>
  <si>
    <t>Choquegonza Rodriguez, Roy</t>
    <phoneticPr fontId="6" type="noConversion"/>
  </si>
  <si>
    <t>Payalich Quispe, Claudia Paola</t>
    <phoneticPr fontId="6" type="noConversion"/>
  </si>
  <si>
    <t>Ramirez Collado, Hector Abel</t>
    <phoneticPr fontId="6" type="noConversion"/>
  </si>
  <si>
    <t>luzbel618@gmail.com</t>
  </si>
  <si>
    <t>aptyf.o@gmail.com</t>
  </si>
  <si>
    <t>elsa.gaviota@gmail.com</t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</si>
  <si>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</si>
  <si>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</si>
  <si>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</si>
  <si>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</si>
  <si>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 xml:space="preserve">Mamani Pancca, Elsa </t>
    <phoneticPr fontId="6" type="noConversion"/>
  </si>
  <si>
    <t>P</t>
    <phoneticPr fontId="6" type="noConversion"/>
  </si>
  <si>
    <t>Reconocimiento del alfabeto braille</t>
    <phoneticPr fontId="6" type="noConversion"/>
  </si>
  <si>
    <t>P</t>
    <phoneticPr fontId="6" type="noConversion"/>
  </si>
  <si>
    <t>P</t>
    <phoneticPr fontId="6" type="noConversion"/>
  </si>
  <si>
    <t>S6</t>
    <phoneticPr fontId="6" type="noConversion"/>
  </si>
  <si>
    <t>Lima Tinco, Lizbeth</t>
    <phoneticPr fontId="6" type="noConversion"/>
  </si>
  <si>
    <t>Fj</t>
    <phoneticPr fontId="6" type="noConversion"/>
  </si>
  <si>
    <t>S2</t>
    <phoneticPr fontId="6" type="noConversion"/>
  </si>
  <si>
    <t>S1</t>
    <phoneticPr fontId="6" type="noConversion"/>
  </si>
  <si>
    <t>S2</t>
    <phoneticPr fontId="6" type="noConversion"/>
  </si>
  <si>
    <t>Mamani Arrosquipa, Roy</t>
    <phoneticPr fontId="6" type="noConversion"/>
  </si>
  <si>
    <t>3 sem</t>
    <phoneticPr fontId="6" type="noConversion"/>
  </si>
  <si>
    <t>resumen 20 papers</t>
    <phoneticPr fontId="6" type="noConversion"/>
  </si>
  <si>
    <t>4 sem</t>
    <phoneticPr fontId="6" type="noConversion"/>
  </si>
  <si>
    <t>5 sem</t>
    <phoneticPr fontId="6" type="noConversion"/>
  </si>
  <si>
    <t>6 sem</t>
  </si>
  <si>
    <t>7 sem</t>
  </si>
  <si>
    <t>Cañazaca Mamani Alan Nestor</t>
    <phoneticPr fontId="6" type="noConversion"/>
  </si>
  <si>
    <t>Cárdenas Soria, Rocío Patricia</t>
    <phoneticPr fontId="6" type="noConversion"/>
  </si>
  <si>
    <t>Flores Leon Gandhi</t>
    <phoneticPr fontId="6" type="noConversion"/>
  </si>
  <si>
    <t>Guillén Carruitero Fabiola Alejandra</t>
    <phoneticPr fontId="6" type="noConversion"/>
  </si>
  <si>
    <t>Paper</t>
    <phoneticPr fontId="6" type="noConversion"/>
  </si>
  <si>
    <t>Paper + Diapos</t>
    <phoneticPr fontId="6" type="noConversion"/>
  </si>
  <si>
    <t>A revisar</t>
    <phoneticPr fontId="6" type="noConversion"/>
  </si>
  <si>
    <t>Expo Fase1</t>
    <phoneticPr fontId="6" type="noConversion"/>
  </si>
  <si>
    <t>Expo Fase2</t>
    <phoneticPr fontId="6" type="noConversion"/>
  </si>
  <si>
    <t>Expo Final</t>
    <phoneticPr fontId="6" type="noConversion"/>
  </si>
  <si>
    <t>P</t>
    <phoneticPr fontId="6" type="noConversion"/>
  </si>
  <si>
    <t>P</t>
    <phoneticPr fontId="6" type="noConversion"/>
  </si>
  <si>
    <t>S2</t>
    <phoneticPr fontId="6" type="noConversion"/>
  </si>
  <si>
    <t>Choquehuanca Araca, Julio</t>
    <phoneticPr fontId="6" type="noConversion"/>
  </si>
  <si>
    <t>leftmine05@hotmail.com</t>
  </si>
  <si>
    <t>P</t>
    <phoneticPr fontId="6" type="noConversion"/>
  </si>
  <si>
    <t>Justificacion + estado arte final</t>
    <phoneticPr fontId="6" type="noConversion"/>
  </si>
  <si>
    <t>ashleyjzaratev@gmail.com</t>
  </si>
  <si>
    <t>claitap@gmail.com</t>
  </si>
  <si>
    <t>Laboratorios Miercoles y Jueves 11-1pm</t>
    <phoneticPr fontId="6" type="noConversion"/>
  </si>
  <si>
    <t>Laboratorios Jueves 7-9 y Viernes 11-1pm</t>
    <phoneticPr fontId="6" type="noConversion"/>
  </si>
  <si>
    <t>Inteligencia Artificial 2</t>
    <phoneticPr fontId="6" type="noConversion"/>
  </si>
  <si>
    <t xml:space="preserve">Arias Mamani, Henrry Ivan </t>
    <phoneticPr fontId="6" type="noConversion"/>
  </si>
  <si>
    <t>Apaza Hallasi, Juan Carlos</t>
    <phoneticPr fontId="6" type="noConversion"/>
  </si>
  <si>
    <t>jcarlos.ah@gmail.com</t>
  </si>
  <si>
    <t>Cabanillas Burgos, Deiby Raul</t>
    <phoneticPr fontId="6" type="noConversion"/>
  </si>
  <si>
    <t>Laboratorios Martes y Jueves 9-11am</t>
    <phoneticPr fontId="6" type="noConversion"/>
  </si>
  <si>
    <t>Palo Soto, Darlinne Hubert</t>
    <phoneticPr fontId="6" type="noConversion"/>
  </si>
  <si>
    <t>darlinnep@gmail.com</t>
  </si>
  <si>
    <t>rsantiago@gmail.com</t>
  </si>
  <si>
    <t>Condori Luque, Rodrigo Stephen</t>
    <phoneticPr fontId="6" type="noConversion"/>
  </si>
  <si>
    <t>rodrykat30@gmail.com</t>
  </si>
  <si>
    <t>cardenassoria.r@gmail.com</t>
  </si>
  <si>
    <t>Cárdenas Soria, Rocío Patricia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</si>
  <si>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</si>
  <si>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</si>
  <si>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</si>
  <si>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deteccion de infracciones de transito mediante reconocimiento visual</t>
    <phoneticPr fontId="6" type="noConversion"/>
  </si>
  <si>
    <t>P</t>
    <phoneticPr fontId="6" type="noConversion"/>
  </si>
  <si>
    <t>S1</t>
    <phoneticPr fontId="6" type="noConversion"/>
  </si>
  <si>
    <t>S6</t>
    <phoneticPr fontId="6" type="noConversion"/>
  </si>
  <si>
    <t>S7</t>
    <phoneticPr fontId="6" type="noConversion"/>
  </si>
  <si>
    <t>P</t>
    <phoneticPr fontId="6" type="noConversion"/>
  </si>
  <si>
    <t>ivan.hariasaqp@gmail.com</t>
  </si>
  <si>
    <t>l.ronald.ic@gmail.com</t>
  </si>
  <si>
    <t>Justificacion + estado arte</t>
    <phoneticPr fontId="6" type="noConversion"/>
  </si>
  <si>
    <t>wpmoya@gmail.com</t>
  </si>
  <si>
    <t>P</t>
    <phoneticPr fontId="6" type="noConversion"/>
  </si>
  <si>
    <t>zvaleksander@gmail.com</t>
  </si>
  <si>
    <t>roxana.soto.barrera@gmail.com</t>
  </si>
  <si>
    <t>Oppe Bolivar, Henrryk Philip</t>
    <phoneticPr fontId="6" type="noConversion"/>
  </si>
  <si>
    <t>henrryko@gmail.com</t>
  </si>
  <si>
    <t>alexiacondori@gmail.com</t>
  </si>
  <si>
    <t>Ripas Mamani, Roger Dante</t>
    <phoneticPr fontId="6" type="noConversion"/>
  </si>
  <si>
    <t>rogerkhan2009@gmail.com</t>
  </si>
  <si>
    <t>reconocimiento herramientas mecánicas</t>
    <phoneticPr fontId="6" type="noConversion"/>
  </si>
  <si>
    <t>reconocimiento de notas musicales en partituras</t>
    <phoneticPr fontId="6" type="noConversion"/>
  </si>
  <si>
    <t xml:space="preserve">Diagnostico de enfermedad newcastle, en aves 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</si>
  <si>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</si>
  <si>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</si>
  <si>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</si>
  <si>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CONDORI/LUNA, GianFranco Joel</t>
    <phoneticPr fontId="6" type="noConversion"/>
  </si>
  <si>
    <t>Asist Expo1</t>
    <phoneticPr fontId="6" type="noConversion"/>
  </si>
  <si>
    <t>EXPO</t>
    <phoneticPr fontId="6" type="noConversion"/>
  </si>
  <si>
    <t>Apaza Hallasi, Juan Carlos</t>
    <phoneticPr fontId="6" type="noConversion"/>
  </si>
  <si>
    <t>P</t>
    <phoneticPr fontId="6" type="noConversion"/>
  </si>
  <si>
    <t>P</t>
    <phoneticPr fontId="6" type="noConversion"/>
  </si>
  <si>
    <t>Torres Aguilar, Alison</t>
    <phoneticPr fontId="6" type="noConversion"/>
  </si>
  <si>
    <t>Turpo Apaza, Elizabeth</t>
    <phoneticPr fontId="6" type="noConversion"/>
  </si>
  <si>
    <t>diagnostico de depresion en ninos de 9 a 12 anos</t>
    <phoneticPr fontId="6" type="noConversion"/>
  </si>
  <si>
    <t>hancocallo05@gmail.com</t>
  </si>
  <si>
    <t>abel.harc@live.com</t>
  </si>
  <si>
    <t>Zárate Valderrama, Ashley Joshua</t>
    <phoneticPr fontId="6" type="noConversion"/>
  </si>
  <si>
    <t>deteccion de tumores cerebrales desde tomográfias</t>
    <phoneticPr fontId="6" type="noConversion"/>
  </si>
  <si>
    <t>Oblig</t>
    <phoneticPr fontId="6" type="noConversion"/>
  </si>
  <si>
    <t>Oblig</t>
    <phoneticPr fontId="6" type="noConversion"/>
  </si>
  <si>
    <t>ancm3@hotmail.com</t>
  </si>
  <si>
    <t>Pucho Chuquicaña, Jose Antonio</t>
    <phoneticPr fontId="6" type="noConversion"/>
  </si>
  <si>
    <t>jpuxito@gmail.com</t>
  </si>
  <si>
    <t>ahtram85@gmail.com</t>
  </si>
  <si>
    <t>Guillén Carruitero, Fabiola Alejandra</t>
    <phoneticPr fontId="6" type="noConversion"/>
  </si>
  <si>
    <t>Istaña Chipana, Luis Ronald</t>
    <phoneticPr fontId="6" type="noConversion"/>
  </si>
  <si>
    <t>1 probl + 3 tecn hibridas</t>
    <phoneticPr fontId="6" type="noConversion"/>
  </si>
  <si>
    <t xml:space="preserve">Arias Mamani, Henrry Ivan </t>
    <phoneticPr fontId="6" type="noConversion"/>
  </si>
  <si>
    <t>Condori Larico, Alexia Katerine</t>
    <phoneticPr fontId="6" type="noConversion"/>
  </si>
  <si>
    <t>Quio Añamuro, Paul</t>
    <phoneticPr fontId="6" type="noConversion"/>
  </si>
  <si>
    <t>Vizcarra Huyhua, Flor de Maria</t>
    <phoneticPr fontId="6" type="noConversion"/>
  </si>
  <si>
    <t>TURPO/LEVA, Luis Alberto</t>
    <phoneticPr fontId="6" type="noConversion"/>
  </si>
  <si>
    <t>S4</t>
    <phoneticPr fontId="6" type="noConversion"/>
  </si>
  <si>
    <t>S3</t>
    <phoneticPr fontId="6" type="noConversion"/>
  </si>
  <si>
    <t>reconocimiento de Iris</t>
    <phoneticPr fontId="6" type="noConversion"/>
  </si>
  <si>
    <t>conteo de cuyes en fotografias</t>
    <phoneticPr fontId="6" type="noConversion"/>
  </si>
  <si>
    <t xml:space="preserve">antes era </t>
  </si>
  <si>
    <t>nombre</t>
    <phoneticPr fontId="6" type="noConversion"/>
  </si>
  <si>
    <t>tema actual</t>
    <phoneticPr fontId="6" type="noConversion"/>
  </si>
  <si>
    <t>P</t>
    <phoneticPr fontId="6" type="noConversion"/>
  </si>
  <si>
    <t>P</t>
    <phoneticPr fontId="6" type="noConversion"/>
  </si>
  <si>
    <t>S7</t>
    <phoneticPr fontId="6" type="noConversion"/>
  </si>
  <si>
    <t>Oppe Bolivar, Henrryk Philip</t>
    <phoneticPr fontId="6" type="noConversion"/>
  </si>
  <si>
    <t>Palo Soto, Darlinne Hubert</t>
    <phoneticPr fontId="6" type="noConversion"/>
  </si>
  <si>
    <t>Pucho Chuquicaña, Jose Antonio</t>
    <phoneticPr fontId="6" type="noConversion"/>
  </si>
  <si>
    <t>roy.rodrz@outlook.com</t>
  </si>
  <si>
    <t>P</t>
    <phoneticPr fontId="6" type="noConversion"/>
  </si>
  <si>
    <t>P</t>
    <phoneticPr fontId="6" type="noConversion"/>
  </si>
  <si>
    <t>elaboracion rutas topograficas para la elaboración de carreteras</t>
    <phoneticPr fontId="6" type="noConversion"/>
  </si>
  <si>
    <t>clasificacion en imágenes de envases</t>
    <phoneticPr fontId="6" type="noConversion"/>
  </si>
  <si>
    <t>deteccion de humos</t>
    <phoneticPr fontId="6" type="noConversion"/>
  </si>
  <si>
    <t>prediccion de mapas epidemiológicos</t>
    <phoneticPr fontId="6" type="noConversion"/>
  </si>
  <si>
    <t>optimizacion del acomodo de piezas para corte</t>
    <phoneticPr fontId="6" type="noConversion"/>
  </si>
  <si>
    <t>deteccion de infracciones de transito (adelantamiento de vehiculos) mediante reconocimiento visual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</si>
  <si>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</si>
  <si>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</si>
  <si>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</si>
  <si>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Ventura Geronimo, Roberto</t>
    <phoneticPr fontId="6" type="noConversion"/>
  </si>
  <si>
    <t>P</t>
    <phoneticPr fontId="6" type="noConversion"/>
  </si>
  <si>
    <t>S5</t>
    <phoneticPr fontId="6" type="noConversion"/>
  </si>
  <si>
    <t>S5</t>
    <phoneticPr fontId="6" type="noConversion"/>
  </si>
  <si>
    <t>P</t>
    <phoneticPr fontId="6" type="noConversion"/>
  </si>
  <si>
    <t>Zuniga Garate, Kevin</t>
    <phoneticPr fontId="6" type="noConversion"/>
  </si>
  <si>
    <t>Cabanillas Burgos, Deiby Raul</t>
    <phoneticPr fontId="6" type="noConversion"/>
  </si>
  <si>
    <t>Estacio Cerquin, Laura Jovani</t>
    <phoneticPr fontId="6" type="noConversion"/>
  </si>
  <si>
    <t>Gallegos Guillen, Joel O.</t>
    <phoneticPr fontId="6" type="noConversion"/>
  </si>
  <si>
    <t>reconocimiento de expresiones faciales</t>
    <phoneticPr fontId="6" type="noConversion"/>
  </si>
  <si>
    <t>Soto Paredes, Christian Jaime</t>
    <phoneticPr fontId="6" type="noConversion"/>
  </si>
  <si>
    <t>christianlufkin@gmail.com</t>
  </si>
  <si>
    <t>Cornejo Mayta, Edwin</t>
    <phoneticPr fontId="6" type="noConversion"/>
  </si>
  <si>
    <t>Quispe Gutierrez, Giancarlos</t>
    <phoneticPr fontId="6" type="noConversion"/>
  </si>
  <si>
    <t>Ripas Mamani, Roger Dante</t>
    <phoneticPr fontId="6" type="noConversion"/>
  </si>
  <si>
    <t>Choque Yana, William</t>
    <phoneticPr fontId="6" type="noConversion"/>
  </si>
  <si>
    <t>hwilliam.cy@gmail.com</t>
  </si>
  <si>
    <t>P</t>
    <phoneticPr fontId="6" type="noConversion"/>
  </si>
  <si>
    <t>P</t>
    <phoneticPr fontId="6" type="noConversion"/>
  </si>
  <si>
    <t>Torres Aguilar, Alison</t>
    <phoneticPr fontId="6" type="noConversion"/>
  </si>
  <si>
    <t>retirado</t>
    <phoneticPr fontId="6" type="noConversion"/>
  </si>
  <si>
    <t>Zárate Valderrama Ashley Joshua</t>
    <phoneticPr fontId="6" type="noConversion"/>
  </si>
  <si>
    <t>Prototipo final</t>
    <phoneticPr fontId="6" type="noConversion"/>
  </si>
  <si>
    <t>Zapana Coaquira, Rony Santiago</t>
    <phoneticPr fontId="6" type="noConversion"/>
  </si>
  <si>
    <t>lizbethlima@gmail.com</t>
  </si>
  <si>
    <t>P</t>
    <phoneticPr fontId="6" type="noConversion"/>
  </si>
  <si>
    <t>diagnosis de transtorno bipolar</t>
    <phoneticPr fontId="6" type="noConversion"/>
  </si>
  <si>
    <t>interfaz comandos de voz puzzle8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</si>
  <si>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</si>
  <si>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</si>
  <si>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</si>
  <si>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optimizacion de rutas usando ACO y AG</t>
    <phoneticPr fontId="6" type="noConversion"/>
  </si>
  <si>
    <t>P</t>
    <phoneticPr fontId="6" type="noConversion"/>
  </si>
  <si>
    <t>validacion de firmas manuscritas</t>
    <phoneticPr fontId="6" type="noConversion"/>
  </si>
  <si>
    <t>S2</t>
    <phoneticPr fontId="6" type="noConversion"/>
  </si>
  <si>
    <t>reconocimiento de figuras geométricas</t>
    <phoneticPr fontId="6" type="noConversion"/>
  </si>
  <si>
    <t>Lima Tinco Lizbeth</t>
    <phoneticPr fontId="6" type="noConversion"/>
  </si>
  <si>
    <t>esta en otra clase</t>
    <phoneticPr fontId="6" type="noConversion"/>
  </si>
  <si>
    <t>Payalich Quispe Claudia Paola</t>
    <phoneticPr fontId="6" type="noConversion"/>
  </si>
  <si>
    <t>Ramirez Collado Hector Abel</t>
    <phoneticPr fontId="6" type="noConversion"/>
  </si>
  <si>
    <t>Soto Barrera Roxana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</si>
  <si>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</si>
  <si>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</si>
  <si>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</si>
  <si>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</si>
  <si>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fabiguillenc@gmail.com</t>
  </si>
  <si>
    <t>Suca Velando Christian</t>
    <phoneticPr fontId="6" type="noConversion"/>
  </si>
  <si>
    <t>S1</t>
    <phoneticPr fontId="6" type="noConversion"/>
  </si>
  <si>
    <t>Huancco Coila, Manuel</t>
    <phoneticPr fontId="6" type="noConversion"/>
  </si>
  <si>
    <t>Aparicio Quilla, Guillermo Dante</t>
    <phoneticPr fontId="6" type="noConversion"/>
  </si>
  <si>
    <t>Cornejo Mayta, Edwin</t>
    <phoneticPr fontId="6" type="noConversion"/>
  </si>
  <si>
    <t>ed.cornejo89@gmail.com</t>
  </si>
  <si>
    <t>alison.torres18@gmail.com</t>
  </si>
  <si>
    <t>P</t>
    <phoneticPr fontId="6" type="noConversion"/>
  </si>
  <si>
    <t>BD</t>
    <phoneticPr fontId="6" type="noConversion"/>
  </si>
  <si>
    <t>D&amp;A</t>
    <phoneticPr fontId="6" type="noConversion"/>
  </si>
  <si>
    <t>Imp</t>
    <phoneticPr fontId="6" type="noConversion"/>
  </si>
  <si>
    <t>P</t>
    <phoneticPr fontId="6" type="noConversion"/>
  </si>
  <si>
    <t>O</t>
    <phoneticPr fontId="6" type="noConversion"/>
  </si>
  <si>
    <t>O</t>
    <phoneticPr fontId="6" type="noConversion"/>
  </si>
  <si>
    <t>P</t>
    <phoneticPr fontId="6" type="noConversion"/>
  </si>
  <si>
    <t>Ancocallo Infa, Hilmar</t>
    <phoneticPr fontId="6" type="noConversion"/>
  </si>
  <si>
    <t>Oblig</t>
    <phoneticPr fontId="6" type="noConversion"/>
  </si>
  <si>
    <t>conteo y reconocimiento de vehiculos</t>
    <phoneticPr fontId="6" type="noConversion"/>
  </si>
  <si>
    <t>P</t>
    <phoneticPr fontId="6" type="noConversion"/>
  </si>
  <si>
    <t>reconocimiento voz en un hibernadero</t>
    <phoneticPr fontId="6" type="noConversion"/>
  </si>
  <si>
    <t>reconocimiento rostros</t>
    <phoneticPr fontId="6" type="noConversion"/>
  </si>
  <si>
    <t>agente que juegue atari</t>
    <phoneticPr fontId="6" type="noConversion"/>
  </si>
  <si>
    <t>reconocimiento de fisuras en pavimentos y edificaciones</t>
    <phoneticPr fontId="6" type="noConversion"/>
  </si>
  <si>
    <t>Turpo Apaza, Elizabeth</t>
    <phoneticPr fontId="6" type="noConversion"/>
  </si>
  <si>
    <t>elizbth0@gmail.com</t>
  </si>
  <si>
    <t>P</t>
    <phoneticPr fontId="6" type="noConversion"/>
  </si>
  <si>
    <t>P</t>
    <phoneticPr fontId="6" type="noConversion"/>
  </si>
  <si>
    <t>P</t>
    <phoneticPr fontId="6" type="noConversion"/>
  </si>
  <si>
    <t>S8</t>
    <phoneticPr fontId="6" type="noConversion"/>
  </si>
  <si>
    <t>Paper</t>
    <phoneticPr fontId="6" type="noConversion"/>
  </si>
  <si>
    <t>Fj</t>
    <phoneticPr fontId="6" type="noConversion"/>
  </si>
  <si>
    <t>PROM</t>
    <phoneticPr fontId="6" type="noConversion"/>
  </si>
  <si>
    <t>PROM</t>
    <phoneticPr fontId="6" type="noConversion"/>
  </si>
  <si>
    <t>ExpoFin</t>
  </si>
  <si>
    <t>ExpoFin</t>
    <phoneticPr fontId="6" type="noConversion"/>
  </si>
  <si>
    <t>Asist</t>
    <phoneticPr fontId="6" type="noConversion"/>
  </si>
  <si>
    <t>P</t>
    <phoneticPr fontId="6" type="noConversion"/>
  </si>
  <si>
    <t>Asist</t>
    <phoneticPr fontId="6" type="noConversion"/>
  </si>
  <si>
    <t xml:space="preserve">Aparicio Quilla, Martha </t>
    <phoneticPr fontId="6" type="noConversion"/>
  </si>
  <si>
    <t>Cañazaca Mamani, Alan Nestor</t>
    <phoneticPr fontId="6" type="noConversion"/>
  </si>
  <si>
    <t>Flores Leon, Gandhi</t>
    <phoneticPr fontId="6" type="noConversion"/>
  </si>
  <si>
    <t>Flores Maque, Ana Patricia</t>
    <phoneticPr fontId="6" type="noConversion"/>
  </si>
  <si>
    <t>Huamani Mamani, Lizbeth</t>
    <phoneticPr fontId="6" type="noConversion"/>
  </si>
  <si>
    <t>10 probl + cronograma</t>
    <phoneticPr fontId="6" type="noConversion"/>
  </si>
  <si>
    <t>2 sem</t>
    <phoneticPr fontId="6" type="noConversion"/>
  </si>
</sst>
</file>

<file path=xl/styles.xml><?xml version="1.0" encoding="utf-8"?>
<styleSheet xmlns="http://schemas.openxmlformats.org/spreadsheetml/2006/main">
  <numFmts count="4">
    <numFmt numFmtId="44" formatCode="_(&quot;PEN&quot;* #,##0.00_);_(&quot;PEN&quot;* \(#,##0.00\);_(&quot;PEN&quot;* &quot;-&quot;??_);_(@_)"/>
    <numFmt numFmtId="164" formatCode="0.0"/>
    <numFmt numFmtId="165" formatCode="0.00"/>
    <numFmt numFmtId="167" formatCode="0.00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sz val="12"/>
      <name val="Verdana"/>
    </font>
    <font>
      <sz val="12"/>
      <name val="Verdana"/>
      <family val="2"/>
    </font>
    <font>
      <sz val="12"/>
      <name val="Arial"/>
    </font>
    <font>
      <sz val="13"/>
      <name val="Arial"/>
    </font>
    <font>
      <b/>
      <sz val="12"/>
      <color indexed="10"/>
      <name val="Verdana"/>
    </font>
    <font>
      <sz val="12"/>
      <color indexed="10"/>
      <name val="Verdana"/>
    </font>
    <font>
      <b/>
      <sz val="1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5" fillId="0" borderId="0" xfId="0" applyFont="1"/>
    <xf numFmtId="0" fontId="7" fillId="0" borderId="0" xfId="1" applyAlignment="1" applyProtection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0" fontId="8" fillId="0" borderId="0" xfId="0" applyFont="1"/>
    <xf numFmtId="0" fontId="9" fillId="0" borderId="0" xfId="0" applyFont="1" applyBorder="1"/>
    <xf numFmtId="0" fontId="9" fillId="0" borderId="0" xfId="0" applyFont="1"/>
    <xf numFmtId="0" fontId="10" fillId="0" borderId="0" xfId="0" applyFont="1" applyBorder="1" applyAlignment="1">
      <alignment wrapText="1"/>
    </xf>
    <xf numFmtId="164" fontId="8" fillId="0" borderId="0" xfId="0" applyNumberFormat="1" applyFont="1"/>
    <xf numFmtId="164" fontId="9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4" fontId="0" fillId="2" borderId="0" xfId="0" applyNumberFormat="1" applyFill="1"/>
    <xf numFmtId="164" fontId="5" fillId="2" borderId="0" xfId="0" applyNumberFormat="1" applyFont="1" applyFill="1"/>
    <xf numFmtId="0" fontId="2" fillId="0" borderId="0" xfId="0" applyFont="1"/>
    <xf numFmtId="164" fontId="8" fillId="2" borderId="0" xfId="0" applyNumberFormat="1" applyFont="1" applyFill="1"/>
    <xf numFmtId="164" fontId="9" fillId="2" borderId="0" xfId="0" applyNumberFormat="1" applyFont="1" applyFill="1"/>
    <xf numFmtId="0" fontId="11" fillId="0" borderId="1" xfId="0" applyFont="1" applyBorder="1" applyAlignment="1">
      <alignment wrapText="1"/>
    </xf>
    <xf numFmtId="164" fontId="12" fillId="0" borderId="0" xfId="0" applyNumberFormat="1" applyFont="1"/>
    <xf numFmtId="164" fontId="13" fillId="0" borderId="0" xfId="0" applyNumberFormat="1" applyFont="1"/>
    <xf numFmtId="20" fontId="0" fillId="0" borderId="0" xfId="0" applyNumberFormat="1"/>
    <xf numFmtId="165" fontId="9" fillId="0" borderId="0" xfId="0" applyNumberFormat="1" applyFont="1"/>
    <xf numFmtId="165" fontId="8" fillId="0" borderId="0" xfId="0" applyNumberFormat="1" applyFont="1"/>
    <xf numFmtId="165" fontId="9" fillId="0" borderId="0" xfId="0" quotePrefix="1" applyNumberFormat="1" applyFont="1"/>
    <xf numFmtId="0" fontId="1" fillId="0" borderId="0" xfId="0" applyFont="1"/>
    <xf numFmtId="167" fontId="0" fillId="0" borderId="0" xfId="0" applyNumberFormat="1"/>
    <xf numFmtId="0" fontId="8" fillId="0" borderId="2" xfId="0" applyFont="1" applyBorder="1"/>
    <xf numFmtId="167" fontId="1" fillId="0" borderId="2" xfId="0" applyNumberFormat="1" applyFont="1" applyBorder="1"/>
    <xf numFmtId="0" fontId="9" fillId="0" borderId="2" xfId="0" applyFont="1" applyBorder="1"/>
    <xf numFmtId="167" fontId="0" fillId="0" borderId="2" xfId="0" applyNumberFormat="1" applyBorder="1"/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elizbth0@gmail.com" TargetMode="External"/><Relationship Id="rId12" Type="http://schemas.openxmlformats.org/officeDocument/2006/relationships/hyperlink" Target="mailto:fatima_l13@hotmail.com" TargetMode="External"/><Relationship Id="rId1" Type="http://schemas.openxmlformats.org/officeDocument/2006/relationships/hyperlink" Target="mailto:giancarlos331@gmail.com" TargetMode="External"/><Relationship Id="rId2" Type="http://schemas.openxmlformats.org/officeDocument/2006/relationships/hyperlink" Target="mailto:florvizcarrahuyhua@gmail.com" TargetMode="External"/><Relationship Id="rId3" Type="http://schemas.openxmlformats.org/officeDocument/2006/relationships/hyperlink" Target="mailto:ed.cornejo89@gmail.com" TargetMode="External"/><Relationship Id="rId4" Type="http://schemas.openxmlformats.org/officeDocument/2006/relationships/hyperlink" Target="mailto:alison.torres18@gmail.com" TargetMode="External"/><Relationship Id="rId5" Type="http://schemas.openxmlformats.org/officeDocument/2006/relationships/hyperlink" Target="mailto:alexiacondori@gmail.com" TargetMode="External"/><Relationship Id="rId6" Type="http://schemas.openxmlformats.org/officeDocument/2006/relationships/hyperlink" Target="mailto:rogerkhan2009@gmail.com" TargetMode="External"/><Relationship Id="rId7" Type="http://schemas.openxmlformats.org/officeDocument/2006/relationships/hyperlink" Target="mailto:lizbethlima@gmail.com" TargetMode="External"/><Relationship Id="rId8" Type="http://schemas.openxmlformats.org/officeDocument/2006/relationships/hyperlink" Target="mailto:ivan.hariasaqp@gmail.com" TargetMode="External"/><Relationship Id="rId9" Type="http://schemas.openxmlformats.org/officeDocument/2006/relationships/hyperlink" Target="mailto:jcarlos.ah@gmail.com" TargetMode="External"/><Relationship Id="rId10" Type="http://schemas.openxmlformats.org/officeDocument/2006/relationships/hyperlink" Target="mailto:hwilliam.cy@gmail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wpmoya@gmail.com" TargetMode="External"/><Relationship Id="rId12" Type="http://schemas.openxmlformats.org/officeDocument/2006/relationships/hyperlink" Target="mailto:kevin.zun@gmail.com" TargetMode="External"/><Relationship Id="rId13" Type="http://schemas.openxmlformats.org/officeDocument/2006/relationships/hyperlink" Target="mailto:decabanillas@gmail.com" TargetMode="External"/><Relationship Id="rId14" Type="http://schemas.openxmlformats.org/officeDocument/2006/relationships/hyperlink" Target="mailto:royzyy@gmail.com" TargetMode="External"/><Relationship Id="rId15" Type="http://schemas.openxmlformats.org/officeDocument/2006/relationships/hyperlink" Target="mailto:roy.rodrz@outlook.com" TargetMode="External"/><Relationship Id="rId16" Type="http://schemas.openxmlformats.org/officeDocument/2006/relationships/hyperlink" Target="mailto:leftmine05@hotmail.com" TargetMode="External"/><Relationship Id="rId1" Type="http://schemas.openxmlformats.org/officeDocument/2006/relationships/hyperlink" Target="mailto:l.ronald.ic@gmail.com" TargetMode="External"/><Relationship Id="rId2" Type="http://schemas.openxmlformats.org/officeDocument/2006/relationships/hyperlink" Target="mailto:abel.harc@live.com" TargetMode="External"/><Relationship Id="rId3" Type="http://schemas.openxmlformats.org/officeDocument/2006/relationships/hyperlink" Target="mailto:fbcolque@gmail.com" TargetMode="External"/><Relationship Id="rId4" Type="http://schemas.openxmlformats.org/officeDocument/2006/relationships/hyperlink" Target="mailto:acahuanach@gmail.com" TargetMode="External"/><Relationship Id="rId5" Type="http://schemas.openxmlformats.org/officeDocument/2006/relationships/hyperlink" Target="mailto:joel.o.gallegos.g@gmail.com" TargetMode="External"/><Relationship Id="rId6" Type="http://schemas.openxmlformats.org/officeDocument/2006/relationships/hyperlink" Target="mailto:laura.estacio@gmail.com" TargetMode="External"/><Relationship Id="rId7" Type="http://schemas.openxmlformats.org/officeDocument/2006/relationships/hyperlink" Target="mailto:christianlufkin@gmail.com" TargetMode="External"/><Relationship Id="rId8" Type="http://schemas.openxmlformats.org/officeDocument/2006/relationships/hyperlink" Target="mailto:fabiguillenc@gmail.com" TargetMode="External"/><Relationship Id="rId9" Type="http://schemas.openxmlformats.org/officeDocument/2006/relationships/hyperlink" Target="mailto:ashleyjzaratev@gmail.com" TargetMode="External"/><Relationship Id="rId10" Type="http://schemas.openxmlformats.org/officeDocument/2006/relationships/hyperlink" Target="mailto:claitap@g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ahtram85@gmail.com" TargetMode="External"/><Relationship Id="rId12" Type="http://schemas.openxmlformats.org/officeDocument/2006/relationships/hyperlink" Target="mailto:luzbel618@gmail.com" TargetMode="External"/><Relationship Id="rId13" Type="http://schemas.openxmlformats.org/officeDocument/2006/relationships/hyperlink" Target="mailto:aptyf.o@gmail.com" TargetMode="External"/><Relationship Id="rId14" Type="http://schemas.openxmlformats.org/officeDocument/2006/relationships/hyperlink" Target="mailto:elsa.gaviota@gmail.com" TargetMode="External"/><Relationship Id="rId15" Type="http://schemas.openxmlformats.org/officeDocument/2006/relationships/hyperlink" Target="mailto:alonzo.q@gmail.com" TargetMode="External"/><Relationship Id="rId16" Type="http://schemas.openxmlformats.org/officeDocument/2006/relationships/hyperlink" Target="mailto:gandhiflores@gmail.com" TargetMode="External"/><Relationship Id="rId17" Type="http://schemas.openxmlformats.org/officeDocument/2006/relationships/hyperlink" Target="mailto:betoaqp5@hotmail.com" TargetMode="External"/><Relationship Id="rId1" Type="http://schemas.openxmlformats.org/officeDocument/2006/relationships/hyperlink" Target="mailto:darlinnep@gmail.com" TargetMode="External"/><Relationship Id="rId2" Type="http://schemas.openxmlformats.org/officeDocument/2006/relationships/hyperlink" Target="mailto:rsantiago@gmail.com" TargetMode="External"/><Relationship Id="rId3" Type="http://schemas.openxmlformats.org/officeDocument/2006/relationships/hyperlink" Target="mailto:rodrykat30@gmail.com" TargetMode="External"/><Relationship Id="rId4" Type="http://schemas.openxmlformats.org/officeDocument/2006/relationships/hyperlink" Target="mailto:cardenassoria.r@gmail.com" TargetMode="External"/><Relationship Id="rId5" Type="http://schemas.openxmlformats.org/officeDocument/2006/relationships/hyperlink" Target="mailto:hancocallo05@gmail.com" TargetMode="External"/><Relationship Id="rId6" Type="http://schemas.openxmlformats.org/officeDocument/2006/relationships/hyperlink" Target="mailto:zvaleksander@gmail.com" TargetMode="External"/><Relationship Id="rId7" Type="http://schemas.openxmlformats.org/officeDocument/2006/relationships/hyperlink" Target="mailto:roxana.soto.barrera@gmail.com" TargetMode="External"/><Relationship Id="rId8" Type="http://schemas.openxmlformats.org/officeDocument/2006/relationships/hyperlink" Target="mailto:henrryko@gmail.com" TargetMode="External"/><Relationship Id="rId9" Type="http://schemas.openxmlformats.org/officeDocument/2006/relationships/hyperlink" Target="mailto:ancm3@hotmail.com" TargetMode="External"/><Relationship Id="rId10" Type="http://schemas.openxmlformats.org/officeDocument/2006/relationships/hyperlink" Target="mailto:jpux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31"/>
  <sheetViews>
    <sheetView zoomScale="125" zoomScaleNormal="125" zoomScalePageLayoutView="125" workbookViewId="0">
      <selection activeCell="A21" sqref="A21"/>
    </sheetView>
  </sheetViews>
  <sheetFormatPr baseColWidth="10" defaultRowHeight="13"/>
  <cols>
    <col min="1" max="1" width="3.7109375" customWidth="1"/>
    <col min="2" max="2" width="23.42578125" bestFit="1" customWidth="1"/>
    <col min="3" max="3" width="11.140625" customWidth="1"/>
    <col min="4" max="5" width="1.85546875" bestFit="1" customWidth="1"/>
    <col min="6" max="14" width="1.85546875" customWidth="1"/>
    <col min="15" max="15" width="4.42578125" customWidth="1"/>
    <col min="16" max="25" width="4.140625" customWidth="1"/>
    <col min="26" max="26" width="7.5703125" style="14" customWidth="1"/>
    <col min="27" max="27" width="2.5703125" customWidth="1"/>
    <col min="28" max="28" width="24" bestFit="1" customWidth="1"/>
  </cols>
  <sheetData>
    <row r="1" spans="1:28">
      <c r="A1" t="s">
        <v>248</v>
      </c>
      <c r="U1" t="s">
        <v>395</v>
      </c>
      <c r="V1" t="s">
        <v>394</v>
      </c>
      <c r="W1" t="s">
        <v>396</v>
      </c>
      <c r="X1" t="s">
        <v>415</v>
      </c>
    </row>
    <row r="2" spans="1:28">
      <c r="A2" t="s">
        <v>253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>
        <f>COUNTA(D2:N2)</f>
        <v>11</v>
      </c>
      <c r="P2">
        <v>4</v>
      </c>
      <c r="Q2">
        <v>4</v>
      </c>
      <c r="R2">
        <v>4</v>
      </c>
      <c r="S2">
        <v>4</v>
      </c>
      <c r="T2">
        <v>20</v>
      </c>
      <c r="U2">
        <v>4</v>
      </c>
      <c r="V2">
        <v>4</v>
      </c>
      <c r="W2">
        <v>8</v>
      </c>
      <c r="X2">
        <v>4</v>
      </c>
      <c r="Y2">
        <v>20</v>
      </c>
      <c r="Z2" s="14">
        <f>+(X2+W2+V2+U2+S2+R2+Q2+P2)/36*20*0.6+T2*0.15+Y2*0.2+O2/11*20*0.05</f>
        <v>20</v>
      </c>
    </row>
    <row r="3" spans="1:28" s="1" customFormat="1">
      <c r="A3" s="1" t="s">
        <v>193</v>
      </c>
      <c r="B3" s="1" t="s">
        <v>174</v>
      </c>
      <c r="C3" s="1" t="s">
        <v>194</v>
      </c>
      <c r="H3" s="1" t="s">
        <v>168</v>
      </c>
      <c r="N3" s="1" t="s">
        <v>398</v>
      </c>
      <c r="O3" s="1" t="s">
        <v>421</v>
      </c>
      <c r="P3" s="1" t="s">
        <v>387</v>
      </c>
      <c r="Q3" s="1" t="s">
        <v>217</v>
      </c>
      <c r="R3" s="1" t="s">
        <v>132</v>
      </c>
      <c r="S3" s="1" t="s">
        <v>144</v>
      </c>
      <c r="T3" s="1" t="s">
        <v>145</v>
      </c>
      <c r="U3" s="1" t="s">
        <v>342</v>
      </c>
      <c r="V3" s="1" t="s">
        <v>214</v>
      </c>
      <c r="W3" s="1" t="s">
        <v>268</v>
      </c>
      <c r="X3" s="1" t="s">
        <v>414</v>
      </c>
      <c r="Y3" s="1" t="s">
        <v>420</v>
      </c>
      <c r="Z3" s="15" t="s">
        <v>418</v>
      </c>
    </row>
    <row r="4" spans="1:28">
      <c r="A4">
        <v>1</v>
      </c>
      <c r="B4" t="s">
        <v>389</v>
      </c>
      <c r="G4" t="s">
        <v>176</v>
      </c>
      <c r="O4">
        <f>COUNTA(D4:N4)</f>
        <v>1</v>
      </c>
      <c r="P4">
        <v>2.5</v>
      </c>
      <c r="Q4">
        <v>1.5</v>
      </c>
      <c r="R4">
        <v>2</v>
      </c>
      <c r="Z4" s="14">
        <f>+(X4+W4+V4+U4+S4+R4+Q4+P4)/36*20*0.6+T4*0.15+Y4*0.2+O4/11*20*0.05</f>
        <v>2.0909090909090908</v>
      </c>
    </row>
    <row r="5" spans="1:28">
      <c r="A5">
        <v>2</v>
      </c>
      <c r="B5" t="s">
        <v>250</v>
      </c>
      <c r="C5" s="2" t="s">
        <v>251</v>
      </c>
      <c r="F5" t="s">
        <v>365</v>
      </c>
      <c r="G5" t="s">
        <v>179</v>
      </c>
      <c r="I5" t="s">
        <v>149</v>
      </c>
      <c r="L5" t="s">
        <v>212</v>
      </c>
      <c r="O5">
        <f t="shared" ref="O5:O19" si="0">COUNTA(D5:N5)</f>
        <v>4</v>
      </c>
      <c r="P5">
        <v>2.5</v>
      </c>
      <c r="Q5">
        <v>3.5</v>
      </c>
      <c r="R5">
        <v>3</v>
      </c>
      <c r="S5">
        <v>3.5</v>
      </c>
      <c r="T5">
        <v>14</v>
      </c>
      <c r="U5">
        <v>3</v>
      </c>
      <c r="V5">
        <v>2.5</v>
      </c>
      <c r="Z5" s="14">
        <f t="shared" ref="Z5:Z19" si="1">+(X5+W5+V5+U5+S5+R5+Q5+P5)/36*20*0.6+T5*0.15+Y5*0.2+O5/11*20*0.05</f>
        <v>8.463636363636363</v>
      </c>
      <c r="AB5" t="s">
        <v>172</v>
      </c>
    </row>
    <row r="6" spans="1:28">
      <c r="A6">
        <v>3</v>
      </c>
      <c r="B6" t="s">
        <v>249</v>
      </c>
      <c r="C6" s="2" t="s">
        <v>270</v>
      </c>
      <c r="D6" t="s">
        <v>365</v>
      </c>
      <c r="E6" t="s">
        <v>357</v>
      </c>
      <c r="H6" t="s">
        <v>207</v>
      </c>
      <c r="I6" t="s">
        <v>156</v>
      </c>
      <c r="O6">
        <f t="shared" si="0"/>
        <v>4</v>
      </c>
      <c r="P6">
        <v>3.5</v>
      </c>
      <c r="Q6">
        <v>1.5</v>
      </c>
      <c r="S6">
        <v>3</v>
      </c>
      <c r="T6">
        <v>13</v>
      </c>
      <c r="Z6" s="14">
        <f t="shared" si="1"/>
        <v>4.9803030303030296</v>
      </c>
      <c r="AB6" t="s">
        <v>334</v>
      </c>
    </row>
    <row r="7" spans="1:28">
      <c r="A7">
        <v>4</v>
      </c>
      <c r="B7" t="s">
        <v>355</v>
      </c>
      <c r="C7" s="2" t="s">
        <v>356</v>
      </c>
      <c r="E7" t="s">
        <v>263</v>
      </c>
      <c r="O7">
        <f t="shared" si="0"/>
        <v>1</v>
      </c>
      <c r="P7">
        <v>3.5</v>
      </c>
      <c r="Z7" s="14">
        <f t="shared" si="1"/>
        <v>1.2575757575757573</v>
      </c>
    </row>
    <row r="8" spans="1:28">
      <c r="A8">
        <v>5</v>
      </c>
      <c r="B8" t="s">
        <v>154</v>
      </c>
      <c r="C8" s="2" t="s">
        <v>279</v>
      </c>
      <c r="E8" t="s">
        <v>365</v>
      </c>
      <c r="F8" t="s">
        <v>365</v>
      </c>
      <c r="H8" t="s">
        <v>143</v>
      </c>
      <c r="I8" t="s">
        <v>205</v>
      </c>
      <c r="L8" t="s">
        <v>369</v>
      </c>
      <c r="M8" t="s">
        <v>369</v>
      </c>
      <c r="N8" t="s">
        <v>30</v>
      </c>
      <c r="O8">
        <f t="shared" si="0"/>
        <v>7</v>
      </c>
      <c r="P8">
        <v>3.5</v>
      </c>
      <c r="Q8">
        <v>4</v>
      </c>
      <c r="R8">
        <v>2.5</v>
      </c>
      <c r="S8">
        <v>3.5</v>
      </c>
      <c r="T8">
        <v>14</v>
      </c>
      <c r="U8">
        <v>2.5</v>
      </c>
      <c r="V8">
        <v>3.5</v>
      </c>
      <c r="W8">
        <v>4.5</v>
      </c>
      <c r="X8">
        <v>2.5</v>
      </c>
      <c r="Y8">
        <v>12</v>
      </c>
      <c r="Z8" s="14">
        <f t="shared" si="1"/>
        <v>13.969696969696971</v>
      </c>
      <c r="AB8" t="s">
        <v>349</v>
      </c>
    </row>
    <row r="9" spans="1:28">
      <c r="A9">
        <v>6</v>
      </c>
      <c r="B9" t="s">
        <v>390</v>
      </c>
      <c r="C9" s="2" t="s">
        <v>391</v>
      </c>
      <c r="D9" t="s">
        <v>365</v>
      </c>
      <c r="G9" t="s">
        <v>131</v>
      </c>
      <c r="H9" t="s">
        <v>143</v>
      </c>
      <c r="I9" t="s">
        <v>205</v>
      </c>
      <c r="K9" t="s">
        <v>212</v>
      </c>
      <c r="M9" t="s">
        <v>369</v>
      </c>
      <c r="N9" t="s">
        <v>393</v>
      </c>
      <c r="O9">
        <f t="shared" si="0"/>
        <v>7</v>
      </c>
      <c r="P9">
        <v>4</v>
      </c>
      <c r="Q9">
        <v>2.5</v>
      </c>
      <c r="R9">
        <v>3.5</v>
      </c>
      <c r="S9">
        <v>3</v>
      </c>
      <c r="T9">
        <v>15</v>
      </c>
      <c r="U9">
        <v>2.5</v>
      </c>
      <c r="V9">
        <v>3.5</v>
      </c>
      <c r="W9">
        <v>7.5</v>
      </c>
      <c r="X9">
        <v>3.5</v>
      </c>
      <c r="Y9">
        <v>18</v>
      </c>
      <c r="Z9" s="14">
        <f t="shared" si="1"/>
        <v>16.486363636363635</v>
      </c>
      <c r="AB9" t="s">
        <v>192</v>
      </c>
    </row>
    <row r="10" spans="1:28">
      <c r="A10">
        <v>7</v>
      </c>
      <c r="B10" t="s">
        <v>388</v>
      </c>
      <c r="G10" t="s">
        <v>177</v>
      </c>
      <c r="O10">
        <f t="shared" si="0"/>
        <v>1</v>
      </c>
      <c r="P10">
        <v>3</v>
      </c>
      <c r="Z10" s="14">
        <f t="shared" si="1"/>
        <v>1.0909090909090908</v>
      </c>
    </row>
    <row r="11" spans="1:28">
      <c r="A11">
        <v>8</v>
      </c>
      <c r="B11" t="s">
        <v>215</v>
      </c>
      <c r="C11" s="2" t="s">
        <v>364</v>
      </c>
      <c r="D11" t="s">
        <v>365</v>
      </c>
      <c r="F11" t="s">
        <v>365</v>
      </c>
      <c r="O11">
        <f t="shared" si="0"/>
        <v>2</v>
      </c>
      <c r="P11">
        <v>4</v>
      </c>
      <c r="Z11" s="14">
        <f t="shared" si="1"/>
        <v>1.5151515151515151</v>
      </c>
    </row>
    <row r="12" spans="1:28">
      <c r="A12">
        <v>9</v>
      </c>
      <c r="B12" t="s">
        <v>220</v>
      </c>
      <c r="O12">
        <f t="shared" si="0"/>
        <v>0</v>
      </c>
      <c r="P12">
        <v>3</v>
      </c>
      <c r="Z12" s="14">
        <f t="shared" si="1"/>
        <v>0.99999999999999989</v>
      </c>
    </row>
    <row r="13" spans="1:28">
      <c r="A13">
        <v>10</v>
      </c>
      <c r="B13" t="s">
        <v>195</v>
      </c>
      <c r="C13" s="2" t="s">
        <v>128</v>
      </c>
      <c r="D13" t="s">
        <v>216</v>
      </c>
      <c r="F13" t="s">
        <v>365</v>
      </c>
      <c r="G13" t="s">
        <v>177</v>
      </c>
      <c r="H13" t="s">
        <v>143</v>
      </c>
      <c r="I13" t="s">
        <v>156</v>
      </c>
      <c r="K13" t="s">
        <v>212</v>
      </c>
      <c r="L13" t="s">
        <v>369</v>
      </c>
      <c r="M13" t="s">
        <v>369</v>
      </c>
      <c r="N13" t="s">
        <v>118</v>
      </c>
      <c r="O13">
        <f t="shared" si="0"/>
        <v>9</v>
      </c>
      <c r="P13">
        <v>3</v>
      </c>
      <c r="Q13">
        <v>3</v>
      </c>
      <c r="R13">
        <v>3</v>
      </c>
      <c r="S13">
        <v>3</v>
      </c>
      <c r="T13">
        <v>13</v>
      </c>
      <c r="U13">
        <v>3.5</v>
      </c>
      <c r="V13">
        <v>4</v>
      </c>
      <c r="W13">
        <v>7</v>
      </c>
      <c r="X13">
        <v>3.5</v>
      </c>
      <c r="Y13">
        <v>18</v>
      </c>
      <c r="Z13" s="14">
        <f t="shared" si="1"/>
        <v>16.368181818181817</v>
      </c>
      <c r="AB13" t="s">
        <v>147</v>
      </c>
    </row>
    <row r="14" spans="1:28">
      <c r="A14">
        <v>11</v>
      </c>
      <c r="B14" t="s">
        <v>280</v>
      </c>
      <c r="C14" s="2" t="s">
        <v>281</v>
      </c>
      <c r="D14" t="s">
        <v>365</v>
      </c>
      <c r="F14" t="s">
        <v>365</v>
      </c>
      <c r="G14" t="s">
        <v>131</v>
      </c>
      <c r="H14" t="s">
        <v>143</v>
      </c>
      <c r="J14" t="s">
        <v>341</v>
      </c>
      <c r="K14" t="s">
        <v>213</v>
      </c>
      <c r="O14">
        <f t="shared" si="0"/>
        <v>6</v>
      </c>
      <c r="P14">
        <v>3</v>
      </c>
      <c r="Q14">
        <v>3.5</v>
      </c>
      <c r="R14">
        <v>3.5</v>
      </c>
      <c r="S14">
        <v>3</v>
      </c>
      <c r="T14">
        <v>14</v>
      </c>
      <c r="U14">
        <v>2.5</v>
      </c>
      <c r="V14">
        <v>2.5</v>
      </c>
      <c r="Z14" s="14">
        <f t="shared" si="1"/>
        <v>8.6454545454545446</v>
      </c>
      <c r="AB14" t="s">
        <v>191</v>
      </c>
    </row>
    <row r="15" spans="1:28">
      <c r="A15">
        <v>12</v>
      </c>
      <c r="B15" t="s">
        <v>359</v>
      </c>
      <c r="C15" s="2" t="s">
        <v>392</v>
      </c>
      <c r="D15" t="s">
        <v>365</v>
      </c>
      <c r="G15" t="s">
        <v>131</v>
      </c>
      <c r="H15" t="s">
        <v>143</v>
      </c>
      <c r="K15" t="s">
        <v>212</v>
      </c>
      <c r="N15" t="s">
        <v>393</v>
      </c>
      <c r="O15">
        <f t="shared" si="0"/>
        <v>5</v>
      </c>
      <c r="P15">
        <v>4</v>
      </c>
      <c r="Q15">
        <v>3</v>
      </c>
      <c r="R15">
        <v>3</v>
      </c>
      <c r="S15">
        <v>2.5</v>
      </c>
      <c r="T15">
        <v>12</v>
      </c>
      <c r="U15">
        <v>2.5</v>
      </c>
      <c r="V15">
        <v>3.5</v>
      </c>
      <c r="W15">
        <v>4.5</v>
      </c>
      <c r="X15">
        <v>2.5</v>
      </c>
      <c r="Y15">
        <v>12</v>
      </c>
      <c r="Z15" s="14">
        <f t="shared" si="1"/>
        <v>13.154545454545456</v>
      </c>
      <c r="AB15" t="s">
        <v>146</v>
      </c>
    </row>
    <row r="16" spans="1:28">
      <c r="A16">
        <v>13</v>
      </c>
      <c r="B16" t="s">
        <v>409</v>
      </c>
      <c r="C16" s="2" t="s">
        <v>410</v>
      </c>
      <c r="I16" t="s">
        <v>210</v>
      </c>
      <c r="L16" t="s">
        <v>372</v>
      </c>
      <c r="O16">
        <f t="shared" si="0"/>
        <v>2</v>
      </c>
      <c r="P16">
        <v>3.5</v>
      </c>
      <c r="S16">
        <v>1</v>
      </c>
      <c r="U16">
        <v>0.5</v>
      </c>
      <c r="Z16" s="14">
        <f t="shared" si="1"/>
        <v>1.8484848484848484</v>
      </c>
      <c r="AB16" t="s">
        <v>375</v>
      </c>
    </row>
    <row r="17" spans="1:26">
      <c r="A17">
        <v>14</v>
      </c>
      <c r="B17" t="s">
        <v>129</v>
      </c>
      <c r="C17" s="2" t="s">
        <v>130</v>
      </c>
      <c r="D17" t="s">
        <v>365</v>
      </c>
      <c r="F17" t="s">
        <v>237</v>
      </c>
      <c r="O17">
        <f t="shared" si="0"/>
        <v>2</v>
      </c>
      <c r="P17">
        <v>4</v>
      </c>
      <c r="Z17" s="14">
        <f t="shared" si="1"/>
        <v>1.5151515151515151</v>
      </c>
    </row>
    <row r="18" spans="1:26">
      <c r="A18">
        <v>15</v>
      </c>
      <c r="B18" t="s">
        <v>386</v>
      </c>
      <c r="O18">
        <f t="shared" si="0"/>
        <v>0</v>
      </c>
      <c r="P18">
        <v>2</v>
      </c>
      <c r="Z18" s="14">
        <f t="shared" si="1"/>
        <v>0.66666666666666663</v>
      </c>
    </row>
    <row r="19" spans="1:26">
      <c r="A19">
        <v>16</v>
      </c>
      <c r="B19" t="s">
        <v>133</v>
      </c>
      <c r="C19" s="2" t="s">
        <v>134</v>
      </c>
      <c r="G19" t="s">
        <v>177</v>
      </c>
      <c r="O19">
        <f t="shared" si="0"/>
        <v>1</v>
      </c>
      <c r="P19">
        <v>2</v>
      </c>
      <c r="Z19" s="14">
        <f t="shared" si="1"/>
        <v>0.75757575757575757</v>
      </c>
    </row>
    <row r="23" spans="1:26">
      <c r="A23" t="s">
        <v>70</v>
      </c>
      <c r="C23" s="22">
        <v>0.44791666666666669</v>
      </c>
      <c r="O23" t="s">
        <v>74</v>
      </c>
      <c r="Q23" t="s">
        <v>75</v>
      </c>
    </row>
    <row r="24" spans="1:26">
      <c r="B24" t="s">
        <v>71</v>
      </c>
    </row>
    <row r="25" spans="1:26">
      <c r="B25" t="s">
        <v>72</v>
      </c>
    </row>
    <row r="26" spans="1:26">
      <c r="A26" t="s">
        <v>28</v>
      </c>
      <c r="C26" s="22">
        <v>0.50347222222222221</v>
      </c>
      <c r="O26" t="s">
        <v>29</v>
      </c>
      <c r="Q26" t="s">
        <v>32</v>
      </c>
    </row>
    <row r="27" spans="1:26">
      <c r="B27" t="s">
        <v>43</v>
      </c>
    </row>
    <row r="28" spans="1:26">
      <c r="A28" t="s">
        <v>31</v>
      </c>
      <c r="C28" s="22">
        <v>0.51250000000000007</v>
      </c>
      <c r="F28" t="s">
        <v>35</v>
      </c>
      <c r="G28" t="s">
        <v>34</v>
      </c>
      <c r="O28" t="s">
        <v>38</v>
      </c>
      <c r="Q28" t="s">
        <v>33</v>
      </c>
    </row>
    <row r="29" spans="1:26">
      <c r="B29" t="s">
        <v>39</v>
      </c>
    </row>
    <row r="30" spans="1:26">
      <c r="A30" t="s">
        <v>40</v>
      </c>
      <c r="C30" s="22">
        <v>0.52083333333333337</v>
      </c>
      <c r="O30" t="s">
        <v>41</v>
      </c>
      <c r="Q30" t="s">
        <v>42</v>
      </c>
    </row>
    <row r="31" spans="1:26">
      <c r="B31" t="s">
        <v>44</v>
      </c>
    </row>
  </sheetData>
  <sortState ref="B4:E17">
    <sortCondition ref="B4:B17"/>
  </sortState>
  <phoneticPr fontId="6" type="noConversion"/>
  <hyperlinks>
    <hyperlink ref="C13" r:id="rId1"/>
    <hyperlink ref="C17" r:id="rId2"/>
    <hyperlink ref="C9" r:id="rId3"/>
    <hyperlink ref="C15" r:id="rId4"/>
    <hyperlink ref="C8" r:id="rId5"/>
    <hyperlink ref="C14" r:id="rId6"/>
    <hyperlink ref="C11" r:id="rId7"/>
    <hyperlink ref="C6" r:id="rId8"/>
    <hyperlink ref="C5" r:id="rId9"/>
    <hyperlink ref="C7" r:id="rId10"/>
    <hyperlink ref="C16" r:id="rId11"/>
    <hyperlink ref="C19" r:id="rId1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38"/>
  <sheetViews>
    <sheetView zoomScale="125" zoomScaleNormal="125" zoomScalePageLayoutView="125" workbookViewId="0">
      <selection activeCell="B20" sqref="B20"/>
    </sheetView>
  </sheetViews>
  <sheetFormatPr baseColWidth="10" defaultRowHeight="13"/>
  <cols>
    <col min="1" max="1" width="3.7109375" customWidth="1"/>
    <col min="2" max="2" width="24" customWidth="1"/>
    <col min="3" max="3" width="7.85546875" customWidth="1"/>
    <col min="4" max="5" width="1.85546875" bestFit="1" customWidth="1"/>
    <col min="6" max="15" width="1.85546875" customWidth="1"/>
    <col min="16" max="16" width="4.85546875" customWidth="1"/>
    <col min="17" max="26" width="4.140625" customWidth="1"/>
    <col min="27" max="27" width="7.5703125" style="14" customWidth="1"/>
    <col min="28" max="28" width="2.140625" style="12" customWidth="1"/>
    <col min="29" max="29" width="14.42578125" customWidth="1"/>
  </cols>
  <sheetData>
    <row r="1" spans="1:29">
      <c r="A1" t="s">
        <v>248</v>
      </c>
      <c r="V1" t="s">
        <v>395</v>
      </c>
      <c r="W1" t="s">
        <v>394</v>
      </c>
      <c r="X1" t="s">
        <v>396</v>
      </c>
      <c r="Y1" t="s">
        <v>415</v>
      </c>
    </row>
    <row r="2" spans="1:29">
      <c r="A2" t="s">
        <v>246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>
        <f>COUNTA(E2:O2)</f>
        <v>11</v>
      </c>
      <c r="Q2">
        <v>4</v>
      </c>
      <c r="R2">
        <v>4</v>
      </c>
      <c r="S2">
        <v>4</v>
      </c>
      <c r="T2">
        <v>4</v>
      </c>
      <c r="U2">
        <v>20</v>
      </c>
      <c r="V2">
        <v>4</v>
      </c>
      <c r="W2">
        <v>4</v>
      </c>
      <c r="X2">
        <v>8</v>
      </c>
      <c r="Y2">
        <v>4</v>
      </c>
      <c r="Z2">
        <v>20</v>
      </c>
      <c r="AA2" s="14">
        <f>+(Y2+X2+W2+V2+T2+S2+R2+Q2)/36*20*0.6+U2*0.15+Z2*0.2+P2/11*20*0.05</f>
        <v>20</v>
      </c>
    </row>
    <row r="3" spans="1:29" s="1" customFormat="1">
      <c r="A3" s="1" t="s">
        <v>193</v>
      </c>
      <c r="B3" s="1" t="s">
        <v>174</v>
      </c>
      <c r="C3" s="1" t="s">
        <v>194</v>
      </c>
      <c r="J3" s="1" t="s">
        <v>302</v>
      </c>
      <c r="K3" s="1" t="s">
        <v>301</v>
      </c>
      <c r="O3" s="1" t="s">
        <v>398</v>
      </c>
      <c r="P3" s="1" t="s">
        <v>421</v>
      </c>
      <c r="Q3" s="1" t="s">
        <v>218</v>
      </c>
      <c r="R3" s="1" t="s">
        <v>219</v>
      </c>
      <c r="S3" s="1" t="s">
        <v>127</v>
      </c>
      <c r="T3" s="1" t="s">
        <v>144</v>
      </c>
      <c r="U3" s="1" t="s">
        <v>145</v>
      </c>
      <c r="V3" s="1" t="s">
        <v>342</v>
      </c>
      <c r="W3" s="1" t="s">
        <v>214</v>
      </c>
      <c r="X3" s="1" t="s">
        <v>268</v>
      </c>
      <c r="Y3" s="1" t="s">
        <v>414</v>
      </c>
      <c r="Z3" s="16" t="s">
        <v>419</v>
      </c>
      <c r="AA3" s="15" t="s">
        <v>418</v>
      </c>
      <c r="AB3" s="13"/>
    </row>
    <row r="4" spans="1:29">
      <c r="A4">
        <v>1</v>
      </c>
      <c r="B4" t="s">
        <v>198</v>
      </c>
      <c r="C4" s="2" t="s">
        <v>197</v>
      </c>
      <c r="E4" t="s">
        <v>365</v>
      </c>
      <c r="K4" t="s">
        <v>265</v>
      </c>
      <c r="P4">
        <f>COUNTA(E4:O4)</f>
        <v>2</v>
      </c>
      <c r="Q4">
        <v>3.5</v>
      </c>
      <c r="AA4" s="14">
        <f t="shared" ref="AA4:AA19" si="0">+(Y4+X4+W4+V4+T4+S4+R4+Q4)/36*20*0.6+U4*0.15+Z4*0.2+P4/11*20*0.05</f>
        <v>1.3484848484848484</v>
      </c>
    </row>
    <row r="5" spans="1:29">
      <c r="A5">
        <v>2</v>
      </c>
      <c r="B5" t="s">
        <v>252</v>
      </c>
      <c r="C5" s="2" t="s">
        <v>173</v>
      </c>
      <c r="E5" t="s">
        <v>365</v>
      </c>
      <c r="G5" t="s">
        <v>365</v>
      </c>
      <c r="I5" t="s">
        <v>124</v>
      </c>
      <c r="J5" t="s">
        <v>164</v>
      </c>
      <c r="M5" t="s">
        <v>369</v>
      </c>
      <c r="N5" t="s">
        <v>412</v>
      </c>
      <c r="P5">
        <f t="shared" ref="P5:P19" si="1">COUNTA(E5:O5)</f>
        <v>6</v>
      </c>
      <c r="Q5">
        <v>3</v>
      </c>
      <c r="R5">
        <v>4</v>
      </c>
      <c r="S5">
        <v>3.5</v>
      </c>
      <c r="T5">
        <v>3.5</v>
      </c>
      <c r="U5">
        <v>13</v>
      </c>
      <c r="V5">
        <v>3.5</v>
      </c>
      <c r="W5">
        <v>3</v>
      </c>
      <c r="X5">
        <v>6</v>
      </c>
      <c r="Y5">
        <v>3.5</v>
      </c>
      <c r="Z5">
        <v>15</v>
      </c>
      <c r="AA5" s="14">
        <f t="shared" si="0"/>
        <v>15.495454545454544</v>
      </c>
      <c r="AC5" t="s">
        <v>405</v>
      </c>
    </row>
    <row r="6" spans="1:29">
      <c r="A6">
        <v>3</v>
      </c>
      <c r="B6" t="s">
        <v>184</v>
      </c>
      <c r="C6" s="2" t="s">
        <v>185</v>
      </c>
      <c r="P6">
        <f t="shared" si="1"/>
        <v>0</v>
      </c>
      <c r="AA6" s="14">
        <f t="shared" si="0"/>
        <v>0</v>
      </c>
    </row>
    <row r="7" spans="1:29">
      <c r="A7">
        <v>4</v>
      </c>
      <c r="B7" t="s">
        <v>199</v>
      </c>
      <c r="C7" s="2" t="s">
        <v>328</v>
      </c>
      <c r="E7" t="s">
        <v>329</v>
      </c>
      <c r="G7" t="s">
        <v>365</v>
      </c>
      <c r="P7">
        <f t="shared" si="1"/>
        <v>2</v>
      </c>
      <c r="Q7">
        <v>3.5</v>
      </c>
      <c r="AA7" s="14">
        <f t="shared" si="0"/>
        <v>1.3484848484848484</v>
      </c>
    </row>
    <row r="8" spans="1:29">
      <c r="A8">
        <v>5</v>
      </c>
      <c r="B8" t="s">
        <v>240</v>
      </c>
      <c r="C8" s="2" t="s">
        <v>241</v>
      </c>
      <c r="F8" t="s">
        <v>365</v>
      </c>
      <c r="G8" t="s">
        <v>365</v>
      </c>
      <c r="J8" t="s">
        <v>164</v>
      </c>
      <c r="K8" t="s">
        <v>156</v>
      </c>
      <c r="M8" t="s">
        <v>370</v>
      </c>
      <c r="P8">
        <f t="shared" si="1"/>
        <v>5</v>
      </c>
      <c r="Q8">
        <v>3</v>
      </c>
      <c r="R8">
        <v>4</v>
      </c>
      <c r="S8">
        <v>3</v>
      </c>
      <c r="T8">
        <v>3.5</v>
      </c>
      <c r="U8">
        <v>16</v>
      </c>
      <c r="V8">
        <v>2.5</v>
      </c>
      <c r="W8">
        <v>2.5</v>
      </c>
      <c r="X8">
        <v>1</v>
      </c>
      <c r="AA8" s="14">
        <f t="shared" si="0"/>
        <v>9.3545454545454536</v>
      </c>
      <c r="AC8" t="s">
        <v>408</v>
      </c>
    </row>
    <row r="9" spans="1:29">
      <c r="A9">
        <v>6</v>
      </c>
      <c r="B9" t="s">
        <v>182</v>
      </c>
      <c r="C9" s="2" t="s">
        <v>183</v>
      </c>
      <c r="D9" t="s">
        <v>365</v>
      </c>
      <c r="E9" t="s">
        <v>365</v>
      </c>
      <c r="G9" t="s">
        <v>365</v>
      </c>
      <c r="H9" t="s">
        <v>124</v>
      </c>
      <c r="K9" t="s">
        <v>156</v>
      </c>
      <c r="M9" t="s">
        <v>369</v>
      </c>
      <c r="N9" t="s">
        <v>412</v>
      </c>
      <c r="P9">
        <f t="shared" si="1"/>
        <v>6</v>
      </c>
      <c r="Q9">
        <v>4</v>
      </c>
      <c r="R9">
        <v>3.5</v>
      </c>
      <c r="S9">
        <v>4</v>
      </c>
      <c r="T9">
        <v>3</v>
      </c>
      <c r="U9">
        <v>13</v>
      </c>
      <c r="V9">
        <v>3.5</v>
      </c>
      <c r="W9">
        <v>1</v>
      </c>
      <c r="X9">
        <v>4.5</v>
      </c>
      <c r="AA9" s="14">
        <f t="shared" si="0"/>
        <v>10.328787878787878</v>
      </c>
      <c r="AC9" t="s">
        <v>171</v>
      </c>
    </row>
    <row r="10" spans="1:29">
      <c r="A10">
        <v>7</v>
      </c>
      <c r="B10" t="s">
        <v>188</v>
      </c>
      <c r="C10" s="2" t="s">
        <v>189</v>
      </c>
      <c r="E10" t="s">
        <v>196</v>
      </c>
      <c r="G10" t="s">
        <v>365</v>
      </c>
      <c r="I10" t="s">
        <v>285</v>
      </c>
      <c r="J10" t="s">
        <v>165</v>
      </c>
      <c r="K10" t="s">
        <v>265</v>
      </c>
      <c r="L10" t="s">
        <v>212</v>
      </c>
      <c r="M10" t="s">
        <v>369</v>
      </c>
      <c r="O10" t="s">
        <v>400</v>
      </c>
      <c r="P10">
        <f t="shared" si="1"/>
        <v>8</v>
      </c>
      <c r="Q10">
        <v>4</v>
      </c>
      <c r="R10">
        <v>4</v>
      </c>
      <c r="S10">
        <v>3</v>
      </c>
      <c r="T10">
        <v>3.5</v>
      </c>
      <c r="U10">
        <v>15</v>
      </c>
      <c r="V10">
        <v>4</v>
      </c>
      <c r="W10">
        <v>3</v>
      </c>
      <c r="X10">
        <v>4.5</v>
      </c>
      <c r="Y10">
        <v>2.5</v>
      </c>
      <c r="Z10">
        <v>12</v>
      </c>
      <c r="AA10" s="14">
        <f t="shared" si="0"/>
        <v>14.877272727272725</v>
      </c>
      <c r="AC10" t="s">
        <v>300</v>
      </c>
    </row>
    <row r="11" spans="1:29">
      <c r="A11">
        <v>8</v>
      </c>
      <c r="B11" t="s">
        <v>186</v>
      </c>
      <c r="C11" s="2" t="s">
        <v>187</v>
      </c>
      <c r="E11" t="s">
        <v>358</v>
      </c>
      <c r="G11" t="s">
        <v>365</v>
      </c>
      <c r="J11" t="s">
        <v>164</v>
      </c>
      <c r="K11" t="s">
        <v>156</v>
      </c>
      <c r="P11">
        <f t="shared" si="1"/>
        <v>4</v>
      </c>
      <c r="Q11">
        <v>3.5</v>
      </c>
      <c r="R11">
        <v>2</v>
      </c>
      <c r="S11">
        <v>2</v>
      </c>
      <c r="T11">
        <v>3</v>
      </c>
      <c r="U11">
        <v>11</v>
      </c>
      <c r="AA11" s="14">
        <f t="shared" si="0"/>
        <v>5.5136363636363637</v>
      </c>
      <c r="AC11" t="s">
        <v>406</v>
      </c>
    </row>
    <row r="12" spans="1:29">
      <c r="A12">
        <v>9</v>
      </c>
      <c r="B12" t="s">
        <v>307</v>
      </c>
      <c r="C12" s="2" t="s">
        <v>385</v>
      </c>
      <c r="P12">
        <f t="shared" si="1"/>
        <v>0</v>
      </c>
      <c r="Q12">
        <v>3.5</v>
      </c>
      <c r="AA12" s="14">
        <f t="shared" si="0"/>
        <v>1.1666666666666665</v>
      </c>
    </row>
    <row r="13" spans="1:29">
      <c r="A13">
        <v>10</v>
      </c>
      <c r="B13" t="s">
        <v>308</v>
      </c>
      <c r="C13" s="2" t="s">
        <v>271</v>
      </c>
      <c r="E13" t="s">
        <v>196</v>
      </c>
      <c r="G13" t="s">
        <v>365</v>
      </c>
      <c r="J13" t="s">
        <v>206</v>
      </c>
      <c r="K13" t="s">
        <v>156</v>
      </c>
      <c r="N13" t="s">
        <v>413</v>
      </c>
      <c r="O13" t="s">
        <v>117</v>
      </c>
      <c r="P13">
        <f t="shared" si="1"/>
        <v>6</v>
      </c>
      <c r="Q13">
        <v>3.5</v>
      </c>
      <c r="R13">
        <v>2.5</v>
      </c>
      <c r="S13">
        <v>2.5</v>
      </c>
      <c r="T13">
        <v>2.5</v>
      </c>
      <c r="U13">
        <v>11</v>
      </c>
      <c r="V13">
        <v>3</v>
      </c>
      <c r="W13">
        <v>1</v>
      </c>
      <c r="X13">
        <v>2.5</v>
      </c>
      <c r="AA13" s="14">
        <f t="shared" si="0"/>
        <v>8.0287878787878775</v>
      </c>
      <c r="AC13" t="s">
        <v>336</v>
      </c>
    </row>
    <row r="14" spans="1:29">
      <c r="A14">
        <v>11</v>
      </c>
      <c r="B14" t="s">
        <v>181</v>
      </c>
      <c r="C14" s="2" t="s">
        <v>273</v>
      </c>
      <c r="P14">
        <f t="shared" si="1"/>
        <v>0</v>
      </c>
      <c r="AA14" s="14">
        <f t="shared" si="0"/>
        <v>0</v>
      </c>
    </row>
    <row r="15" spans="1:29">
      <c r="A15">
        <v>12</v>
      </c>
      <c r="B15" t="s">
        <v>200</v>
      </c>
      <c r="C15" s="2" t="s">
        <v>245</v>
      </c>
      <c r="E15" t="s">
        <v>365</v>
      </c>
      <c r="F15" t="s">
        <v>365</v>
      </c>
      <c r="G15" t="s">
        <v>365</v>
      </c>
      <c r="H15" t="s">
        <v>124</v>
      </c>
      <c r="J15" t="s">
        <v>404</v>
      </c>
      <c r="K15" t="s">
        <v>156</v>
      </c>
      <c r="M15" t="s">
        <v>369</v>
      </c>
      <c r="P15">
        <f t="shared" si="1"/>
        <v>7</v>
      </c>
      <c r="Q15">
        <v>4.5</v>
      </c>
      <c r="R15">
        <v>4</v>
      </c>
      <c r="S15">
        <v>3</v>
      </c>
      <c r="T15">
        <v>3.5</v>
      </c>
      <c r="U15">
        <v>15</v>
      </c>
      <c r="V15">
        <v>2.5</v>
      </c>
      <c r="AA15" s="14">
        <f t="shared" si="0"/>
        <v>8.7196969696969688</v>
      </c>
      <c r="AC15" t="s">
        <v>371</v>
      </c>
    </row>
    <row r="16" spans="1:29">
      <c r="A16">
        <v>13</v>
      </c>
      <c r="B16" t="s">
        <v>201</v>
      </c>
      <c r="C16" s="2" t="s">
        <v>298</v>
      </c>
      <c r="E16" t="s">
        <v>365</v>
      </c>
      <c r="G16" t="s">
        <v>365</v>
      </c>
      <c r="I16" t="s">
        <v>124</v>
      </c>
      <c r="J16" t="s">
        <v>164</v>
      </c>
      <c r="M16" t="s">
        <v>369</v>
      </c>
      <c r="O16" t="s">
        <v>117</v>
      </c>
      <c r="P16">
        <f t="shared" si="1"/>
        <v>6</v>
      </c>
      <c r="Q16">
        <v>4</v>
      </c>
      <c r="R16">
        <v>4</v>
      </c>
      <c r="S16">
        <v>2.5</v>
      </c>
      <c r="T16">
        <v>2</v>
      </c>
      <c r="U16">
        <v>12</v>
      </c>
      <c r="V16">
        <v>1</v>
      </c>
      <c r="AA16" s="14">
        <f t="shared" si="0"/>
        <v>6.8454545454545457</v>
      </c>
      <c r="AB16" s="12" t="s">
        <v>119</v>
      </c>
      <c r="AC16" t="s">
        <v>120</v>
      </c>
    </row>
    <row r="17" spans="1:29">
      <c r="A17">
        <v>14</v>
      </c>
      <c r="B17" t="s">
        <v>350</v>
      </c>
      <c r="C17" s="2" t="s">
        <v>351</v>
      </c>
      <c r="E17" t="s">
        <v>365</v>
      </c>
      <c r="G17" t="s">
        <v>365</v>
      </c>
      <c r="I17" t="s">
        <v>124</v>
      </c>
      <c r="K17" t="s">
        <v>208</v>
      </c>
      <c r="M17" t="s">
        <v>412</v>
      </c>
      <c r="P17">
        <f t="shared" si="1"/>
        <v>5</v>
      </c>
      <c r="Q17">
        <v>4.5</v>
      </c>
      <c r="R17">
        <v>3.5</v>
      </c>
      <c r="S17">
        <v>2</v>
      </c>
      <c r="T17">
        <v>3</v>
      </c>
      <c r="U17">
        <v>11</v>
      </c>
      <c r="V17">
        <v>3</v>
      </c>
      <c r="AA17" s="14">
        <f t="shared" si="0"/>
        <v>7.4378787878787866</v>
      </c>
    </row>
    <row r="18" spans="1:29">
      <c r="A18">
        <v>15</v>
      </c>
      <c r="B18" t="s">
        <v>299</v>
      </c>
      <c r="C18" s="2" t="s">
        <v>244</v>
      </c>
      <c r="E18" t="s">
        <v>365</v>
      </c>
      <c r="F18" t="s">
        <v>365</v>
      </c>
      <c r="G18" t="s">
        <v>365</v>
      </c>
      <c r="H18" t="s">
        <v>124</v>
      </c>
      <c r="J18" t="s">
        <v>164</v>
      </c>
      <c r="K18" t="s">
        <v>155</v>
      </c>
      <c r="M18" t="s">
        <v>369</v>
      </c>
      <c r="N18" t="s">
        <v>412</v>
      </c>
      <c r="O18" t="s">
        <v>397</v>
      </c>
      <c r="P18">
        <f t="shared" si="1"/>
        <v>9</v>
      </c>
      <c r="Q18">
        <v>4</v>
      </c>
      <c r="R18">
        <v>4</v>
      </c>
      <c r="S18">
        <v>4</v>
      </c>
      <c r="T18">
        <v>3.5</v>
      </c>
      <c r="U18">
        <v>14</v>
      </c>
      <c r="V18">
        <v>3</v>
      </c>
      <c r="W18">
        <v>3</v>
      </c>
      <c r="X18">
        <v>6.5</v>
      </c>
      <c r="Y18">
        <v>3</v>
      </c>
      <c r="Z18">
        <v>18</v>
      </c>
      <c r="AA18" s="14">
        <f t="shared" si="0"/>
        <v>16.851515151515148</v>
      </c>
      <c r="AC18" t="s">
        <v>282</v>
      </c>
    </row>
    <row r="19" spans="1:29">
      <c r="A19">
        <v>16</v>
      </c>
      <c r="B19" t="s">
        <v>152</v>
      </c>
      <c r="C19" s="2" t="s">
        <v>153</v>
      </c>
      <c r="E19" t="s">
        <v>365</v>
      </c>
      <c r="G19" t="s">
        <v>365</v>
      </c>
      <c r="I19" t="s">
        <v>178</v>
      </c>
      <c r="J19" t="s">
        <v>164</v>
      </c>
      <c r="L19" t="s">
        <v>212</v>
      </c>
      <c r="M19" t="s">
        <v>369</v>
      </c>
      <c r="O19" t="s">
        <v>393</v>
      </c>
      <c r="P19">
        <f t="shared" si="1"/>
        <v>7</v>
      </c>
      <c r="Q19">
        <v>3.5</v>
      </c>
      <c r="R19">
        <v>3.5</v>
      </c>
      <c r="S19">
        <v>3</v>
      </c>
      <c r="U19">
        <v>13</v>
      </c>
      <c r="V19">
        <v>3.5</v>
      </c>
      <c r="W19">
        <v>4</v>
      </c>
      <c r="X19">
        <v>7</v>
      </c>
      <c r="Z19">
        <v>15</v>
      </c>
      <c r="AA19" s="14">
        <f t="shared" si="0"/>
        <v>13.753030303030302</v>
      </c>
      <c r="AC19" t="s">
        <v>407</v>
      </c>
    </row>
    <row r="21" spans="1:29">
      <c r="A21" t="s">
        <v>65</v>
      </c>
      <c r="C21" s="22">
        <v>0.4284722222222222</v>
      </c>
      <c r="P21" t="s">
        <v>74</v>
      </c>
      <c r="R21" t="s">
        <v>76</v>
      </c>
    </row>
    <row r="22" spans="1:29" ht="10" customHeight="1">
      <c r="B22" t="s">
        <v>60</v>
      </c>
    </row>
    <row r="23" spans="1:29" ht="10" customHeight="1">
      <c r="B23" t="s">
        <v>61</v>
      </c>
    </row>
    <row r="24" spans="1:29" ht="10" customHeight="1">
      <c r="B24" t="s">
        <v>62</v>
      </c>
    </row>
    <row r="25" spans="1:29" ht="10" customHeight="1">
      <c r="B25" t="s">
        <v>63</v>
      </c>
    </row>
    <row r="26" spans="1:29" ht="10" customHeight="1">
      <c r="B26" t="s">
        <v>64</v>
      </c>
    </row>
    <row r="27" spans="1:29" ht="10" customHeight="1">
      <c r="B27" t="s">
        <v>66</v>
      </c>
    </row>
    <row r="28" spans="1:29" ht="10" customHeight="1">
      <c r="B28" t="s">
        <v>67</v>
      </c>
    </row>
    <row r="29" spans="1:29" ht="10" customHeight="1">
      <c r="B29" t="s">
        <v>68</v>
      </c>
    </row>
    <row r="30" spans="1:29">
      <c r="A30" t="s">
        <v>73</v>
      </c>
      <c r="C30" s="22">
        <v>0.47916666666666669</v>
      </c>
      <c r="G30" t="s">
        <v>36</v>
      </c>
      <c r="K30" t="s">
        <v>37</v>
      </c>
      <c r="P30" t="s">
        <v>74</v>
      </c>
      <c r="R30" t="s">
        <v>75</v>
      </c>
    </row>
    <row r="31" spans="1:29" ht="10" customHeight="1">
      <c r="B31" t="s">
        <v>83</v>
      </c>
    </row>
    <row r="32" spans="1:29" ht="10" customHeight="1">
      <c r="B32" t="s">
        <v>84</v>
      </c>
    </row>
    <row r="33" spans="1:18" ht="10" customHeight="1">
      <c r="B33" t="s">
        <v>85</v>
      </c>
    </row>
    <row r="34" spans="1:18">
      <c r="A34" t="s">
        <v>86</v>
      </c>
      <c r="C34" s="22">
        <v>0.49305555555555558</v>
      </c>
      <c r="P34" t="s">
        <v>87</v>
      </c>
      <c r="R34" t="s">
        <v>75</v>
      </c>
    </row>
    <row r="35" spans="1:18">
      <c r="B35" t="s">
        <v>88</v>
      </c>
    </row>
    <row r="36" spans="1:18">
      <c r="A36" t="s">
        <v>48</v>
      </c>
      <c r="C36" s="22">
        <v>0.54027777777777775</v>
      </c>
      <c r="P36" t="s">
        <v>49</v>
      </c>
    </row>
    <row r="37" spans="1:18">
      <c r="B37" t="s">
        <v>50</v>
      </c>
    </row>
    <row r="38" spans="1:18">
      <c r="B38" t="s">
        <v>51</v>
      </c>
    </row>
  </sheetData>
  <sortState ref="B4:G19">
    <sortCondition ref="B4:B19"/>
  </sortState>
  <phoneticPr fontId="6" type="noConversion"/>
  <hyperlinks>
    <hyperlink ref="C13" r:id="rId1"/>
    <hyperlink ref="C16" r:id="rId2"/>
    <hyperlink ref="C9" r:id="rId3"/>
    <hyperlink ref="C6" r:id="rId4"/>
    <hyperlink ref="C11" r:id="rId5"/>
    <hyperlink ref="C10" r:id="rId6"/>
    <hyperlink ref="C17" r:id="rId7"/>
    <hyperlink ref="C12" r:id="rId8"/>
    <hyperlink ref="C18" r:id="rId9"/>
    <hyperlink ref="C15" r:id="rId10"/>
    <hyperlink ref="C14" r:id="rId11"/>
    <hyperlink ref="C19" r:id="rId12"/>
    <hyperlink ref="C5" r:id="rId13"/>
    <hyperlink ref="C4" r:id="rId14"/>
    <hyperlink ref="C7" r:id="rId15"/>
    <hyperlink ref="C8" r:id="rId16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39"/>
  <sheetViews>
    <sheetView zoomScale="125" zoomScaleNormal="125" zoomScalePageLayoutView="125" workbookViewId="0">
      <selection activeCell="X15" sqref="X15"/>
    </sheetView>
  </sheetViews>
  <sheetFormatPr baseColWidth="10" defaultRowHeight="13"/>
  <cols>
    <col min="1" max="1" width="3.7109375" customWidth="1"/>
    <col min="2" max="2" width="24" customWidth="1"/>
    <col min="3" max="3" width="6.42578125" customWidth="1"/>
    <col min="4" max="5" width="1.85546875" bestFit="1" customWidth="1"/>
    <col min="6" max="14" width="1.85546875" customWidth="1"/>
    <col min="15" max="15" width="5.140625" customWidth="1"/>
    <col min="16" max="18" width="4.140625" customWidth="1"/>
    <col min="19" max="19" width="3.85546875" customWidth="1"/>
    <col min="20" max="20" width="4.140625" customWidth="1"/>
    <col min="21" max="21" width="4.7109375" customWidth="1"/>
    <col min="22" max="22" width="4" customWidth="1"/>
    <col min="23" max="23" width="4.28515625" customWidth="1"/>
    <col min="24" max="24" width="2.85546875" customWidth="1"/>
    <col min="25" max="25" width="4.42578125" customWidth="1"/>
    <col min="26" max="26" width="7.5703125" style="14" bestFit="1" customWidth="1"/>
    <col min="27" max="27" width="2.42578125" customWidth="1"/>
    <col min="28" max="28" width="22" customWidth="1"/>
  </cols>
  <sheetData>
    <row r="1" spans="1:28">
      <c r="A1" t="s">
        <v>248</v>
      </c>
      <c r="U1" t="s">
        <v>395</v>
      </c>
      <c r="V1" t="s">
        <v>394</v>
      </c>
      <c r="W1" t="s">
        <v>396</v>
      </c>
      <c r="X1" t="s">
        <v>415</v>
      </c>
    </row>
    <row r="2" spans="1:28">
      <c r="A2" t="s">
        <v>247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>
        <f>COUNTA(D2:N2)</f>
        <v>11</v>
      </c>
      <c r="P2">
        <v>4</v>
      </c>
      <c r="Q2">
        <v>4</v>
      </c>
      <c r="R2">
        <v>4</v>
      </c>
      <c r="S2">
        <v>4</v>
      </c>
      <c r="T2">
        <v>20</v>
      </c>
      <c r="U2">
        <v>4</v>
      </c>
      <c r="V2">
        <v>4</v>
      </c>
      <c r="W2">
        <v>8</v>
      </c>
      <c r="X2">
        <v>4</v>
      </c>
      <c r="Y2">
        <v>20</v>
      </c>
      <c r="Z2" s="14">
        <f>+(X2+W2+V2+U2+S2+R2+Q2+P2)/36*20*0.6+T2*0.15+Y2*0.2+O2/11*20*0.05</f>
        <v>20</v>
      </c>
    </row>
    <row r="3" spans="1:28" s="1" customFormat="1">
      <c r="A3" s="1" t="s">
        <v>193</v>
      </c>
      <c r="B3" s="1" t="s">
        <v>174</v>
      </c>
      <c r="C3" s="1" t="s">
        <v>194</v>
      </c>
      <c r="H3" s="1" t="s">
        <v>402</v>
      </c>
      <c r="N3" s="1" t="s">
        <v>399</v>
      </c>
      <c r="O3" s="1" t="s">
        <v>423</v>
      </c>
      <c r="P3" s="1" t="s">
        <v>218</v>
      </c>
      <c r="Q3" s="1" t="s">
        <v>239</v>
      </c>
      <c r="R3" s="1" t="s">
        <v>122</v>
      </c>
      <c r="S3" s="1" t="s">
        <v>144</v>
      </c>
      <c r="T3" s="1" t="s">
        <v>145</v>
      </c>
      <c r="U3" s="1" t="s">
        <v>342</v>
      </c>
      <c r="V3" s="1" t="s">
        <v>214</v>
      </c>
      <c r="W3" s="1" t="s">
        <v>324</v>
      </c>
      <c r="X3" s="1" t="s">
        <v>414</v>
      </c>
      <c r="Y3" s="16" t="s">
        <v>419</v>
      </c>
      <c r="Z3" s="15" t="s">
        <v>418</v>
      </c>
    </row>
    <row r="4" spans="1:28">
      <c r="A4">
        <v>1</v>
      </c>
      <c r="B4" t="s">
        <v>401</v>
      </c>
      <c r="C4" s="2" t="s">
        <v>297</v>
      </c>
      <c r="E4" t="s">
        <v>121</v>
      </c>
      <c r="F4" t="s">
        <v>365</v>
      </c>
      <c r="G4" t="s">
        <v>175</v>
      </c>
      <c r="I4" t="s">
        <v>205</v>
      </c>
      <c r="K4" t="s">
        <v>368</v>
      </c>
      <c r="M4" t="s">
        <v>412</v>
      </c>
      <c r="O4">
        <f t="shared" ref="O4:O20" si="0">COUNTA(D4:N4)</f>
        <v>6</v>
      </c>
      <c r="P4">
        <v>2.5</v>
      </c>
      <c r="Q4">
        <v>2.5</v>
      </c>
      <c r="R4">
        <v>1.5</v>
      </c>
      <c r="S4">
        <v>3</v>
      </c>
      <c r="T4">
        <v>12</v>
      </c>
      <c r="U4">
        <v>2</v>
      </c>
      <c r="Z4" s="14">
        <f t="shared" ref="Z4:Z20" si="1">+(X4+W4+V4+U4+S4+R4+Q4+P4)/36*20*0.6+T4*0.15+Y4*0.2+O4/11*20*0.05</f>
        <v>6.1787878787878778</v>
      </c>
      <c r="AB4" t="s">
        <v>211</v>
      </c>
    </row>
    <row r="5" spans="1:28">
      <c r="A5">
        <v>2</v>
      </c>
      <c r="B5" t="s">
        <v>424</v>
      </c>
      <c r="C5" s="2" t="s">
        <v>306</v>
      </c>
      <c r="E5" t="s">
        <v>330</v>
      </c>
      <c r="F5" t="s">
        <v>365</v>
      </c>
      <c r="M5" t="s">
        <v>412</v>
      </c>
      <c r="O5">
        <f t="shared" si="0"/>
        <v>3</v>
      </c>
      <c r="P5">
        <v>3.5</v>
      </c>
      <c r="Q5">
        <v>2.5</v>
      </c>
      <c r="R5">
        <v>2.5</v>
      </c>
      <c r="S5">
        <v>2.5</v>
      </c>
      <c r="T5">
        <v>12</v>
      </c>
      <c r="U5">
        <v>3</v>
      </c>
      <c r="Z5" s="14">
        <f t="shared" si="1"/>
        <v>6.7393939393939384</v>
      </c>
      <c r="AB5" t="s">
        <v>335</v>
      </c>
    </row>
    <row r="6" spans="1:28">
      <c r="A6">
        <v>3</v>
      </c>
      <c r="B6" t="s">
        <v>425</v>
      </c>
      <c r="C6" s="2" t="s">
        <v>303</v>
      </c>
      <c r="E6" t="s">
        <v>365</v>
      </c>
      <c r="F6" t="s">
        <v>329</v>
      </c>
      <c r="O6">
        <f t="shared" si="0"/>
        <v>2</v>
      </c>
      <c r="P6">
        <v>3.5</v>
      </c>
      <c r="Z6" s="14">
        <f t="shared" si="1"/>
        <v>1.3484848484848484</v>
      </c>
    </row>
    <row r="7" spans="1:28">
      <c r="A7">
        <v>4</v>
      </c>
      <c r="B7" t="s">
        <v>260</v>
      </c>
      <c r="C7" s="2" t="s">
        <v>259</v>
      </c>
      <c r="E7" t="s">
        <v>357</v>
      </c>
      <c r="F7" t="s">
        <v>365</v>
      </c>
      <c r="G7" t="s">
        <v>175</v>
      </c>
      <c r="H7" t="s">
        <v>149</v>
      </c>
      <c r="I7" t="s">
        <v>205</v>
      </c>
      <c r="M7" t="s">
        <v>412</v>
      </c>
      <c r="O7">
        <f t="shared" si="0"/>
        <v>6</v>
      </c>
      <c r="P7">
        <v>4</v>
      </c>
      <c r="Q7">
        <v>2</v>
      </c>
      <c r="R7">
        <v>3</v>
      </c>
      <c r="S7">
        <v>3</v>
      </c>
      <c r="T7">
        <v>13</v>
      </c>
      <c r="U7">
        <v>3.5</v>
      </c>
      <c r="V7">
        <v>2.5</v>
      </c>
      <c r="W7">
        <v>1</v>
      </c>
      <c r="Z7" s="14">
        <f t="shared" si="1"/>
        <v>8.8287878787878782</v>
      </c>
      <c r="AB7" t="s">
        <v>283</v>
      </c>
    </row>
    <row r="8" spans="1:28">
      <c r="A8">
        <v>5</v>
      </c>
      <c r="B8" t="s">
        <v>257</v>
      </c>
      <c r="C8" s="2" t="s">
        <v>258</v>
      </c>
      <c r="D8" t="s">
        <v>238</v>
      </c>
      <c r="F8" t="s">
        <v>242</v>
      </c>
      <c r="G8" t="s">
        <v>125</v>
      </c>
      <c r="I8" t="s">
        <v>205</v>
      </c>
      <c r="M8" t="s">
        <v>412</v>
      </c>
      <c r="O8">
        <f t="shared" si="0"/>
        <v>5</v>
      </c>
      <c r="P8">
        <v>4</v>
      </c>
      <c r="Q8">
        <v>2.5</v>
      </c>
      <c r="R8">
        <v>2.5</v>
      </c>
      <c r="S8">
        <v>3</v>
      </c>
      <c r="T8">
        <v>13</v>
      </c>
      <c r="U8">
        <v>2.5</v>
      </c>
      <c r="V8">
        <v>2</v>
      </c>
      <c r="Z8" s="14">
        <f t="shared" si="1"/>
        <v>7.9045454545454534</v>
      </c>
      <c r="AB8" t="s">
        <v>284</v>
      </c>
    </row>
    <row r="9" spans="1:28">
      <c r="A9">
        <v>6</v>
      </c>
      <c r="B9" t="s">
        <v>426</v>
      </c>
      <c r="C9" s="2" t="s">
        <v>151</v>
      </c>
      <c r="E9" t="s">
        <v>196</v>
      </c>
      <c r="G9" t="s">
        <v>175</v>
      </c>
      <c r="I9" t="s">
        <v>205</v>
      </c>
      <c r="K9" t="s">
        <v>368</v>
      </c>
      <c r="N9" t="s">
        <v>69</v>
      </c>
      <c r="O9">
        <f t="shared" si="0"/>
        <v>5</v>
      </c>
      <c r="P9">
        <v>3</v>
      </c>
      <c r="Q9">
        <v>1.5</v>
      </c>
      <c r="R9">
        <v>2</v>
      </c>
      <c r="S9">
        <v>3</v>
      </c>
      <c r="T9">
        <v>13</v>
      </c>
      <c r="Z9" s="14">
        <f t="shared" si="1"/>
        <v>5.5712121212121204</v>
      </c>
      <c r="AB9" t="s">
        <v>317</v>
      </c>
    </row>
    <row r="10" spans="1:28">
      <c r="A10">
        <v>7</v>
      </c>
      <c r="B10" t="s">
        <v>427</v>
      </c>
      <c r="C10" s="2" t="s">
        <v>203</v>
      </c>
      <c r="E10" t="s">
        <v>330</v>
      </c>
      <c r="I10" t="s">
        <v>205</v>
      </c>
      <c r="M10" t="s">
        <v>412</v>
      </c>
      <c r="O10">
        <f t="shared" si="0"/>
        <v>3</v>
      </c>
      <c r="P10">
        <v>3.5</v>
      </c>
      <c r="Q10">
        <v>2</v>
      </c>
      <c r="R10">
        <v>3</v>
      </c>
      <c r="S10">
        <v>2.5</v>
      </c>
      <c r="T10">
        <v>12</v>
      </c>
      <c r="U10">
        <v>2.5</v>
      </c>
      <c r="V10">
        <v>1</v>
      </c>
      <c r="Z10" s="14">
        <f t="shared" si="1"/>
        <v>6.9060606060606053</v>
      </c>
      <c r="AB10" t="s">
        <v>333</v>
      </c>
    </row>
    <row r="11" spans="1:28">
      <c r="A11">
        <v>8</v>
      </c>
      <c r="B11" t="s">
        <v>428</v>
      </c>
      <c r="C11" s="2" t="s">
        <v>202</v>
      </c>
      <c r="F11" t="s">
        <v>365</v>
      </c>
      <c r="I11" t="s">
        <v>205</v>
      </c>
      <c r="K11" t="s">
        <v>368</v>
      </c>
      <c r="O11">
        <f t="shared" si="0"/>
        <v>3</v>
      </c>
      <c r="P11">
        <v>3</v>
      </c>
      <c r="Q11">
        <v>3</v>
      </c>
      <c r="R11">
        <v>3</v>
      </c>
      <c r="S11">
        <v>3</v>
      </c>
      <c r="T11">
        <v>14</v>
      </c>
      <c r="U11">
        <v>2</v>
      </c>
      <c r="Z11" s="14">
        <f t="shared" si="1"/>
        <v>7.0393939393939382</v>
      </c>
      <c r="AB11" t="s">
        <v>332</v>
      </c>
    </row>
    <row r="12" spans="1:28">
      <c r="A12">
        <v>9</v>
      </c>
      <c r="B12" t="s">
        <v>209</v>
      </c>
      <c r="C12" s="2" t="s">
        <v>204</v>
      </c>
      <c r="G12" t="s">
        <v>175</v>
      </c>
      <c r="O12">
        <f t="shared" si="0"/>
        <v>1</v>
      </c>
      <c r="P12">
        <v>1.5</v>
      </c>
      <c r="Z12" s="14">
        <f t="shared" si="1"/>
        <v>0.59090909090909083</v>
      </c>
    </row>
    <row r="13" spans="1:28">
      <c r="A13">
        <v>10</v>
      </c>
      <c r="B13" t="s">
        <v>277</v>
      </c>
      <c r="C13" s="2" t="s">
        <v>278</v>
      </c>
      <c r="D13" t="s">
        <v>365</v>
      </c>
      <c r="G13" t="s">
        <v>175</v>
      </c>
      <c r="O13">
        <f t="shared" si="0"/>
        <v>2</v>
      </c>
      <c r="P13">
        <v>3.5</v>
      </c>
      <c r="Q13">
        <v>1.5</v>
      </c>
      <c r="Z13" s="14">
        <f t="shared" si="1"/>
        <v>1.8484848484848484</v>
      </c>
    </row>
    <row r="14" spans="1:28">
      <c r="A14">
        <v>11</v>
      </c>
      <c r="B14" t="s">
        <v>254</v>
      </c>
      <c r="C14" s="2" t="s">
        <v>255</v>
      </c>
      <c r="D14" t="s">
        <v>274</v>
      </c>
      <c r="E14" t="s">
        <v>262</v>
      </c>
      <c r="F14" t="s">
        <v>365</v>
      </c>
      <c r="G14" t="s">
        <v>123</v>
      </c>
      <c r="H14" t="s">
        <v>164</v>
      </c>
      <c r="I14" t="s">
        <v>205</v>
      </c>
      <c r="K14" t="s">
        <v>368</v>
      </c>
      <c r="M14" t="s">
        <v>412</v>
      </c>
      <c r="O14">
        <f t="shared" si="0"/>
        <v>8</v>
      </c>
      <c r="P14">
        <v>3.5</v>
      </c>
      <c r="Q14" s="5">
        <v>2.5</v>
      </c>
      <c r="R14" s="5">
        <v>3</v>
      </c>
      <c r="S14">
        <v>2.5</v>
      </c>
      <c r="T14">
        <v>14</v>
      </c>
      <c r="U14">
        <v>3</v>
      </c>
      <c r="V14">
        <v>2</v>
      </c>
      <c r="W14">
        <v>4.5</v>
      </c>
      <c r="Z14" s="14">
        <f t="shared" si="1"/>
        <v>9.827272727272728</v>
      </c>
      <c r="AB14" t="s">
        <v>373</v>
      </c>
    </row>
    <row r="15" spans="1:28">
      <c r="A15">
        <v>12</v>
      </c>
      <c r="B15" t="s">
        <v>304</v>
      </c>
      <c r="C15" s="2" t="s">
        <v>305</v>
      </c>
      <c r="E15" t="s">
        <v>365</v>
      </c>
      <c r="H15" t="s">
        <v>149</v>
      </c>
      <c r="I15" t="s">
        <v>205</v>
      </c>
      <c r="K15" t="s">
        <v>368</v>
      </c>
      <c r="M15" t="s">
        <v>412</v>
      </c>
      <c r="O15">
        <f t="shared" si="0"/>
        <v>5</v>
      </c>
      <c r="P15">
        <v>3.5</v>
      </c>
      <c r="Q15">
        <v>2</v>
      </c>
      <c r="R15">
        <v>3</v>
      </c>
      <c r="S15">
        <v>2</v>
      </c>
      <c r="T15">
        <v>12</v>
      </c>
      <c r="U15">
        <v>3</v>
      </c>
      <c r="V15">
        <v>2</v>
      </c>
      <c r="W15">
        <v>1</v>
      </c>
      <c r="X15">
        <v>1</v>
      </c>
      <c r="Z15" s="14">
        <f t="shared" si="1"/>
        <v>8.0878787878787879</v>
      </c>
      <c r="AB15" t="s">
        <v>296</v>
      </c>
    </row>
    <row r="16" spans="1:28">
      <c r="A16">
        <v>13</v>
      </c>
      <c r="B16" t="s">
        <v>312</v>
      </c>
      <c r="C16" s="2" t="s">
        <v>150</v>
      </c>
      <c r="E16" t="s">
        <v>261</v>
      </c>
      <c r="F16" t="s">
        <v>365</v>
      </c>
      <c r="G16" t="s">
        <v>175</v>
      </c>
      <c r="I16" t="s">
        <v>205</v>
      </c>
      <c r="M16" t="s">
        <v>412</v>
      </c>
      <c r="O16">
        <f t="shared" si="0"/>
        <v>5</v>
      </c>
      <c r="P16">
        <v>3.5</v>
      </c>
      <c r="Q16">
        <v>3</v>
      </c>
      <c r="R16">
        <v>2.5</v>
      </c>
      <c r="S16">
        <v>3</v>
      </c>
      <c r="T16">
        <v>15</v>
      </c>
      <c r="U16">
        <v>3</v>
      </c>
      <c r="V16">
        <v>2.5</v>
      </c>
      <c r="W16">
        <v>4</v>
      </c>
      <c r="Z16" s="14">
        <f t="shared" si="1"/>
        <v>9.8712121212121229</v>
      </c>
      <c r="AB16" t="s">
        <v>331</v>
      </c>
    </row>
    <row r="17" spans="1:28">
      <c r="A17">
        <v>14</v>
      </c>
      <c r="B17" t="s">
        <v>190</v>
      </c>
      <c r="C17" s="2" t="s">
        <v>276</v>
      </c>
      <c r="E17" t="s">
        <v>365</v>
      </c>
      <c r="F17" t="s">
        <v>135</v>
      </c>
      <c r="H17" t="s">
        <v>164</v>
      </c>
      <c r="I17" t="s">
        <v>205</v>
      </c>
      <c r="M17" t="s">
        <v>412</v>
      </c>
      <c r="N17" t="s">
        <v>117</v>
      </c>
      <c r="O17">
        <f t="shared" si="0"/>
        <v>6</v>
      </c>
      <c r="P17">
        <v>3</v>
      </c>
      <c r="Q17">
        <v>4</v>
      </c>
      <c r="R17">
        <v>2</v>
      </c>
      <c r="T17">
        <v>12</v>
      </c>
      <c r="U17">
        <v>2</v>
      </c>
      <c r="V17">
        <v>2.5</v>
      </c>
      <c r="W17">
        <v>0.5</v>
      </c>
      <c r="Y17">
        <v>8</v>
      </c>
      <c r="Z17" s="14">
        <f t="shared" si="1"/>
        <v>8.6121212121212114</v>
      </c>
      <c r="AB17" t="s">
        <v>403</v>
      </c>
    </row>
    <row r="18" spans="1:28">
      <c r="A18">
        <v>15</v>
      </c>
      <c r="B18" t="s">
        <v>140</v>
      </c>
      <c r="C18" s="2" t="s">
        <v>141</v>
      </c>
      <c r="F18" t="s">
        <v>365</v>
      </c>
      <c r="G18" t="s">
        <v>124</v>
      </c>
      <c r="H18" t="s">
        <v>164</v>
      </c>
      <c r="J18" t="s">
        <v>368</v>
      </c>
      <c r="L18" t="s">
        <v>411</v>
      </c>
      <c r="O18">
        <f t="shared" si="0"/>
        <v>5</v>
      </c>
      <c r="P18">
        <v>2</v>
      </c>
      <c r="Q18">
        <v>2</v>
      </c>
      <c r="R18">
        <v>3</v>
      </c>
      <c r="S18">
        <v>2.5</v>
      </c>
      <c r="T18">
        <v>12</v>
      </c>
      <c r="U18">
        <v>3</v>
      </c>
      <c r="W18">
        <v>1</v>
      </c>
      <c r="Y18">
        <v>8</v>
      </c>
      <c r="Z18" s="14">
        <f t="shared" si="1"/>
        <v>8.3545454545454554</v>
      </c>
      <c r="AB18" t="s">
        <v>366</v>
      </c>
    </row>
    <row r="19" spans="1:28">
      <c r="A19">
        <v>16</v>
      </c>
      <c r="B19" t="s">
        <v>363</v>
      </c>
      <c r="C19" s="2" t="s">
        <v>256</v>
      </c>
      <c r="E19" t="s">
        <v>365</v>
      </c>
      <c r="G19" t="s">
        <v>126</v>
      </c>
      <c r="O19">
        <f t="shared" si="0"/>
        <v>2</v>
      </c>
      <c r="P19">
        <v>4</v>
      </c>
      <c r="Q19">
        <v>1</v>
      </c>
      <c r="Z19" s="14">
        <f t="shared" si="1"/>
        <v>1.8484848484848484</v>
      </c>
    </row>
    <row r="20" spans="1:28">
      <c r="A20">
        <v>17</v>
      </c>
      <c r="B20" t="s">
        <v>169</v>
      </c>
      <c r="C20" s="2" t="s">
        <v>275</v>
      </c>
      <c r="E20" t="s">
        <v>365</v>
      </c>
      <c r="F20" t="s">
        <v>365</v>
      </c>
      <c r="G20" t="s">
        <v>175</v>
      </c>
      <c r="H20" t="s">
        <v>164</v>
      </c>
      <c r="I20" t="s">
        <v>205</v>
      </c>
      <c r="K20" t="s">
        <v>368</v>
      </c>
      <c r="M20" t="s">
        <v>412</v>
      </c>
      <c r="O20">
        <f t="shared" si="0"/>
        <v>7</v>
      </c>
      <c r="P20">
        <v>4</v>
      </c>
      <c r="Q20">
        <v>2.5</v>
      </c>
      <c r="R20">
        <v>3.5</v>
      </c>
      <c r="S20">
        <v>3</v>
      </c>
      <c r="T20">
        <v>14</v>
      </c>
      <c r="U20">
        <v>2.5</v>
      </c>
      <c r="W20">
        <v>1</v>
      </c>
      <c r="Z20" s="14">
        <f t="shared" si="1"/>
        <v>8.2363636363636363</v>
      </c>
      <c r="AB20" t="s">
        <v>367</v>
      </c>
    </row>
    <row r="22" spans="1:28">
      <c r="B22" s="3" t="s">
        <v>233</v>
      </c>
    </row>
    <row r="23" spans="1:28">
      <c r="A23" t="s">
        <v>266</v>
      </c>
      <c r="B23" t="s">
        <v>142</v>
      </c>
      <c r="C23" t="s">
        <v>429</v>
      </c>
      <c r="O23" t="s">
        <v>77</v>
      </c>
      <c r="R23" t="s">
        <v>78</v>
      </c>
      <c r="U23" t="s">
        <v>79</v>
      </c>
    </row>
    <row r="24" spans="1:28">
      <c r="A24" t="s">
        <v>374</v>
      </c>
      <c r="B24" t="s">
        <v>430</v>
      </c>
      <c r="C24" t="s">
        <v>309</v>
      </c>
      <c r="P24" t="s">
        <v>80</v>
      </c>
    </row>
    <row r="25" spans="1:28">
      <c r="A25" t="s">
        <v>316</v>
      </c>
      <c r="B25" t="s">
        <v>221</v>
      </c>
      <c r="C25" t="s">
        <v>222</v>
      </c>
      <c r="P25" t="s">
        <v>81</v>
      </c>
    </row>
    <row r="26" spans="1:28">
      <c r="B26" t="s">
        <v>223</v>
      </c>
      <c r="C26" t="s">
        <v>272</v>
      </c>
      <c r="P26" t="s">
        <v>82</v>
      </c>
    </row>
    <row r="27" spans="1:28">
      <c r="A27" t="s">
        <v>315</v>
      </c>
      <c r="B27" t="s">
        <v>224</v>
      </c>
      <c r="C27" t="s">
        <v>243</v>
      </c>
      <c r="O27" t="s">
        <v>45</v>
      </c>
      <c r="R27" t="s">
        <v>46</v>
      </c>
      <c r="U27" t="s">
        <v>47</v>
      </c>
    </row>
    <row r="28" spans="1:28">
      <c r="B28" t="s">
        <v>225</v>
      </c>
      <c r="C28" s="3" t="s">
        <v>234</v>
      </c>
    </row>
    <row r="29" spans="1:28">
      <c r="A29" t="s">
        <v>343</v>
      </c>
      <c r="B29" t="s">
        <v>226</v>
      </c>
      <c r="C29" t="s">
        <v>136</v>
      </c>
    </row>
    <row r="30" spans="1:28">
      <c r="A30" t="s">
        <v>267</v>
      </c>
      <c r="B30" t="s">
        <v>157</v>
      </c>
      <c r="C30" t="s">
        <v>137</v>
      </c>
    </row>
    <row r="31" spans="1:28">
      <c r="B31" t="s">
        <v>158</v>
      </c>
      <c r="C31" t="s">
        <v>138</v>
      </c>
    </row>
    <row r="32" spans="1:28">
      <c r="A32" t="s">
        <v>268</v>
      </c>
      <c r="B32" t="s">
        <v>159</v>
      </c>
      <c r="C32" t="s">
        <v>138</v>
      </c>
    </row>
    <row r="33" spans="1:3">
      <c r="B33" t="s">
        <v>160</v>
      </c>
      <c r="C33" t="s">
        <v>362</v>
      </c>
    </row>
    <row r="34" spans="1:3">
      <c r="B34" t="s">
        <v>161</v>
      </c>
      <c r="C34" s="3" t="s">
        <v>235</v>
      </c>
    </row>
    <row r="35" spans="1:3">
      <c r="B35" t="s">
        <v>162</v>
      </c>
      <c r="C35" t="s">
        <v>139</v>
      </c>
    </row>
    <row r="36" spans="1:3">
      <c r="A36" t="s">
        <v>414</v>
      </c>
      <c r="B36" t="s">
        <v>163</v>
      </c>
      <c r="C36" t="s">
        <v>231</v>
      </c>
    </row>
    <row r="37" spans="1:3">
      <c r="B37" t="s">
        <v>148</v>
      </c>
      <c r="C37" t="s">
        <v>232</v>
      </c>
    </row>
    <row r="38" spans="1:3">
      <c r="B38" t="s">
        <v>166</v>
      </c>
      <c r="C38" s="3" t="s">
        <v>236</v>
      </c>
    </row>
    <row r="39" spans="1:3">
      <c r="B39" t="s">
        <v>167</v>
      </c>
      <c r="C39" s="3" t="s">
        <v>236</v>
      </c>
    </row>
  </sheetData>
  <sortState ref="B4:E20">
    <sortCondition ref="B4:B20"/>
  </sortState>
  <phoneticPr fontId="6" type="noConversion"/>
  <hyperlinks>
    <hyperlink ref="C14" r:id="rId1"/>
    <hyperlink ref="C19" r:id="rId2"/>
    <hyperlink ref="C8" r:id="rId3"/>
    <hyperlink ref="C7" r:id="rId4"/>
    <hyperlink ref="C4" r:id="rId5"/>
    <hyperlink ref="C20" r:id="rId6"/>
    <hyperlink ref="C17" r:id="rId7"/>
    <hyperlink ref="C13" r:id="rId8"/>
    <hyperlink ref="C6" r:id="rId9"/>
    <hyperlink ref="C15" r:id="rId10"/>
    <hyperlink ref="C5" r:id="rId11"/>
    <hyperlink ref="C11" r:id="rId12"/>
    <hyperlink ref="C10" r:id="rId13"/>
    <hyperlink ref="C12" r:id="rId14"/>
    <hyperlink ref="C16" r:id="rId15"/>
    <hyperlink ref="C9" r:id="rId16"/>
    <hyperlink ref="C18" r:id="rId17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workbookViewId="0">
      <selection activeCell="B1" sqref="B1:Q59"/>
    </sheetView>
  </sheetViews>
  <sheetFormatPr baseColWidth="10" defaultRowHeight="16"/>
  <cols>
    <col min="1" max="1" width="5.5703125" style="8" customWidth="1"/>
    <col min="2" max="2" width="34.140625" style="8" customWidth="1"/>
    <col min="3" max="3" width="2.7109375" style="8" customWidth="1"/>
    <col min="4" max="11" width="3" style="8" customWidth="1"/>
    <col min="12" max="12" width="5.42578125" style="8" bestFit="1" customWidth="1"/>
    <col min="13" max="13" width="5.42578125" style="11" customWidth="1"/>
    <col min="14" max="14" width="8.28515625" style="18" customWidth="1"/>
    <col min="15" max="15" width="7.42578125" style="8" customWidth="1"/>
    <col min="16" max="16" width="10.7109375" style="21"/>
    <col min="17" max="17" width="10.7109375" style="23"/>
    <col min="18" max="16384" width="10.7109375" style="8"/>
  </cols>
  <sheetData>
    <row r="1" spans="1:17">
      <c r="B1" s="8" t="s">
        <v>52</v>
      </c>
      <c r="Q1" s="25" t="s">
        <v>58</v>
      </c>
    </row>
    <row r="2" spans="1:17" s="6" customFormat="1">
      <c r="C2" s="6" t="s">
        <v>289</v>
      </c>
      <c r="L2" s="6" t="s">
        <v>290</v>
      </c>
      <c r="M2" s="10" t="s">
        <v>180</v>
      </c>
      <c r="N2" s="17" t="s">
        <v>417</v>
      </c>
      <c r="P2" s="20" t="s">
        <v>91</v>
      </c>
      <c r="Q2" s="24" t="s">
        <v>56</v>
      </c>
    </row>
    <row r="3" spans="1:17">
      <c r="A3" s="8">
        <v>1</v>
      </c>
      <c r="B3" s="7" t="s">
        <v>291</v>
      </c>
      <c r="C3" s="7" t="s">
        <v>292</v>
      </c>
      <c r="D3" s="8" t="s">
        <v>292</v>
      </c>
      <c r="F3" s="8" t="s">
        <v>292</v>
      </c>
      <c r="H3" s="8" t="s">
        <v>323</v>
      </c>
      <c r="I3" s="8" t="s">
        <v>412</v>
      </c>
      <c r="L3" s="8">
        <v>13</v>
      </c>
      <c r="M3" s="11">
        <f>COUNTA(C3:K3)/8*20</f>
        <v>12.5</v>
      </c>
      <c r="N3" s="18">
        <f>+L3*0.65+M3*0.35</f>
        <v>12.825000000000001</v>
      </c>
      <c r="P3" s="21">
        <f>+'Mar9-11'!Z5</f>
        <v>8.463636363636363</v>
      </c>
      <c r="Q3" s="23">
        <f>+(N3+P3)/2</f>
        <v>10.644318181818182</v>
      </c>
    </row>
    <row r="4" spans="1:17">
      <c r="A4" s="8">
        <v>2</v>
      </c>
      <c r="B4" s="7" t="s">
        <v>310</v>
      </c>
      <c r="C4" s="7" t="s">
        <v>292</v>
      </c>
      <c r="E4" s="8" t="s">
        <v>292</v>
      </c>
      <c r="L4" s="8">
        <v>0</v>
      </c>
      <c r="M4" s="11">
        <f t="shared" ref="M4:M30" si="0">COUNTA(C4:K4)/8*20</f>
        <v>5</v>
      </c>
      <c r="N4" s="18">
        <f t="shared" ref="N4:N30" si="1">+L4*0.65+M4*0.35</f>
        <v>1.75</v>
      </c>
      <c r="P4" s="21">
        <f>+'Mar9-11'!Z6</f>
        <v>4.9803030303030296</v>
      </c>
      <c r="Q4" s="23">
        <f t="shared" ref="Q4:Q26" si="2">+(N4+P4)/2</f>
        <v>3.3651515151515148</v>
      </c>
    </row>
    <row r="5" spans="1:17">
      <c r="A5" s="8">
        <v>3</v>
      </c>
      <c r="B5" s="7" t="s">
        <v>346</v>
      </c>
      <c r="C5" s="7"/>
      <c r="D5" s="8" t="s">
        <v>292</v>
      </c>
      <c r="F5" s="8" t="s">
        <v>292</v>
      </c>
      <c r="G5" s="8" t="s">
        <v>293</v>
      </c>
      <c r="H5" s="8" t="s">
        <v>337</v>
      </c>
      <c r="I5" s="8" t="s">
        <v>412</v>
      </c>
      <c r="J5" s="8" t="s">
        <v>422</v>
      </c>
      <c r="L5" s="8">
        <v>12</v>
      </c>
      <c r="M5" s="11">
        <f t="shared" si="0"/>
        <v>15</v>
      </c>
      <c r="N5" s="18">
        <f t="shared" si="1"/>
        <v>13.05</v>
      </c>
      <c r="P5" s="21">
        <f>+'Mie11-1'!AA5</f>
        <v>15.495454545454544</v>
      </c>
      <c r="Q5" s="23">
        <f t="shared" si="2"/>
        <v>14.272727272727273</v>
      </c>
    </row>
    <row r="6" spans="1:17">
      <c r="A6" s="8">
        <v>4</v>
      </c>
      <c r="B6" s="7" t="s">
        <v>227</v>
      </c>
      <c r="C6" s="7"/>
      <c r="M6" s="11">
        <f t="shared" si="0"/>
        <v>0</v>
      </c>
      <c r="N6" s="18">
        <f t="shared" si="1"/>
        <v>0</v>
      </c>
      <c r="P6" s="21">
        <f>+'Jue7-9'!Z6</f>
        <v>1.3484848484848484</v>
      </c>
      <c r="Q6" s="23">
        <f t="shared" si="2"/>
        <v>0.6742424242424242</v>
      </c>
    </row>
    <row r="7" spans="1:17">
      <c r="A7" s="8">
        <v>5</v>
      </c>
      <c r="B7" s="7" t="s">
        <v>228</v>
      </c>
      <c r="C7" s="7" t="s">
        <v>292</v>
      </c>
      <c r="D7" s="8" t="s">
        <v>292</v>
      </c>
      <c r="E7" s="8" t="s">
        <v>292</v>
      </c>
      <c r="F7" s="8" t="s">
        <v>292</v>
      </c>
      <c r="H7" s="8" t="s">
        <v>368</v>
      </c>
      <c r="I7" s="8" t="s">
        <v>412</v>
      </c>
      <c r="J7" s="8" t="s">
        <v>422</v>
      </c>
      <c r="L7" s="8">
        <v>13</v>
      </c>
      <c r="M7" s="11">
        <f t="shared" si="0"/>
        <v>17.5</v>
      </c>
      <c r="N7" s="18">
        <f t="shared" si="1"/>
        <v>14.575000000000001</v>
      </c>
      <c r="P7" s="21">
        <f>+'Jue7-9'!Z7</f>
        <v>8.8287878787878782</v>
      </c>
      <c r="Q7" s="23">
        <f t="shared" si="2"/>
        <v>11.701893939393941</v>
      </c>
    </row>
    <row r="8" spans="1:17">
      <c r="A8" s="8">
        <v>6</v>
      </c>
      <c r="B8" s="7" t="s">
        <v>311</v>
      </c>
      <c r="C8" s="7" t="s">
        <v>292</v>
      </c>
      <c r="E8" s="8" t="s">
        <v>292</v>
      </c>
      <c r="F8" s="8" t="s">
        <v>292</v>
      </c>
      <c r="G8" s="8" t="s">
        <v>293</v>
      </c>
      <c r="H8" s="8" t="s">
        <v>368</v>
      </c>
      <c r="I8" s="8" t="s">
        <v>412</v>
      </c>
      <c r="J8" s="8" t="s">
        <v>422</v>
      </c>
      <c r="L8" s="8">
        <v>13</v>
      </c>
      <c r="M8" s="11">
        <f t="shared" si="0"/>
        <v>17.5</v>
      </c>
      <c r="N8" s="18">
        <f t="shared" si="1"/>
        <v>14.575000000000001</v>
      </c>
      <c r="P8" s="21">
        <f>+'Mar9-11'!Z8</f>
        <v>13.969696969696971</v>
      </c>
      <c r="Q8" s="23">
        <f t="shared" si="2"/>
        <v>14.272348484848486</v>
      </c>
    </row>
    <row r="9" spans="1:17">
      <c r="A9" s="8">
        <v>7</v>
      </c>
      <c r="B9" s="9" t="s">
        <v>288</v>
      </c>
      <c r="C9" s="7"/>
      <c r="M9" s="11">
        <f t="shared" si="0"/>
        <v>0</v>
      </c>
      <c r="N9" s="18">
        <f t="shared" si="1"/>
        <v>0</v>
      </c>
      <c r="Q9" s="23">
        <f t="shared" si="2"/>
        <v>0</v>
      </c>
    </row>
    <row r="10" spans="1:17">
      <c r="A10" s="8">
        <v>8</v>
      </c>
      <c r="B10" s="7" t="s">
        <v>352</v>
      </c>
      <c r="C10" s="7" t="s">
        <v>292</v>
      </c>
      <c r="D10" s="8" t="s">
        <v>292</v>
      </c>
      <c r="E10" s="8" t="s">
        <v>292</v>
      </c>
      <c r="F10" s="8" t="s">
        <v>292</v>
      </c>
      <c r="G10" s="8" t="s">
        <v>293</v>
      </c>
      <c r="H10" s="8" t="s">
        <v>322</v>
      </c>
      <c r="I10" s="8" t="s">
        <v>412</v>
      </c>
      <c r="L10" s="8">
        <v>14</v>
      </c>
      <c r="M10" s="11">
        <f t="shared" si="0"/>
        <v>17.5</v>
      </c>
      <c r="N10" s="18">
        <f t="shared" si="1"/>
        <v>15.225</v>
      </c>
      <c r="P10" s="21">
        <f>+'Mar9-11'!Z9</f>
        <v>16.486363636363635</v>
      </c>
      <c r="Q10" s="23">
        <f t="shared" si="2"/>
        <v>15.855681818181818</v>
      </c>
    </row>
    <row r="11" spans="1:17">
      <c r="A11" s="8">
        <v>9</v>
      </c>
      <c r="B11" s="7" t="s">
        <v>347</v>
      </c>
      <c r="C11" s="7" t="s">
        <v>292</v>
      </c>
      <c r="D11" s="8" t="s">
        <v>292</v>
      </c>
      <c r="E11" s="8" t="s">
        <v>292</v>
      </c>
      <c r="F11" s="8" t="s">
        <v>292</v>
      </c>
      <c r="G11" s="8" t="s">
        <v>344</v>
      </c>
      <c r="H11" s="8" t="s">
        <v>368</v>
      </c>
      <c r="I11" s="8" t="s">
        <v>412</v>
      </c>
      <c r="L11" s="8">
        <v>16</v>
      </c>
      <c r="M11" s="11">
        <f t="shared" si="0"/>
        <v>17.5</v>
      </c>
      <c r="N11" s="18">
        <f t="shared" si="1"/>
        <v>16.524999999999999</v>
      </c>
      <c r="P11" s="21">
        <f>+'Mie11-1'!AA10</f>
        <v>14.877272727272725</v>
      </c>
      <c r="Q11" s="23">
        <f t="shared" si="2"/>
        <v>15.701136363636362</v>
      </c>
    </row>
    <row r="12" spans="1:17">
      <c r="A12" s="8">
        <v>10</v>
      </c>
      <c r="B12" s="7" t="s">
        <v>229</v>
      </c>
      <c r="C12" s="7" t="s">
        <v>292</v>
      </c>
      <c r="D12" s="8" t="s">
        <v>292</v>
      </c>
      <c r="F12" s="8" t="s">
        <v>292</v>
      </c>
      <c r="G12" s="8" t="s">
        <v>293</v>
      </c>
      <c r="H12" s="8" t="s">
        <v>338</v>
      </c>
      <c r="I12" s="8" t="s">
        <v>412</v>
      </c>
      <c r="L12" s="8">
        <v>12</v>
      </c>
      <c r="M12" s="11">
        <f t="shared" si="0"/>
        <v>15</v>
      </c>
      <c r="N12" s="18">
        <f t="shared" si="1"/>
        <v>13.05</v>
      </c>
      <c r="P12" s="21">
        <f>+'Jue7-9'!Z9</f>
        <v>5.5712121212121204</v>
      </c>
      <c r="Q12" s="23">
        <f t="shared" si="2"/>
        <v>9.3106060606060606</v>
      </c>
    </row>
    <row r="13" spans="1:17">
      <c r="A13" s="8">
        <v>11</v>
      </c>
      <c r="B13" s="7" t="s">
        <v>348</v>
      </c>
      <c r="C13" s="7" t="s">
        <v>292</v>
      </c>
      <c r="D13" s="8" t="s">
        <v>292</v>
      </c>
      <c r="E13" s="8" t="s">
        <v>292</v>
      </c>
      <c r="F13" s="8" t="s">
        <v>292</v>
      </c>
      <c r="G13" s="8" t="s">
        <v>344</v>
      </c>
      <c r="H13" s="8" t="s">
        <v>368</v>
      </c>
      <c r="I13" s="8" t="s">
        <v>412</v>
      </c>
      <c r="L13" s="8">
        <v>16</v>
      </c>
      <c r="M13" s="11">
        <f t="shared" si="0"/>
        <v>17.5</v>
      </c>
      <c r="N13" s="18">
        <f t="shared" si="1"/>
        <v>16.524999999999999</v>
      </c>
      <c r="P13" s="21">
        <f>+'Mie11-1'!AA11</f>
        <v>5.5136363636363637</v>
      </c>
      <c r="Q13" s="23">
        <f t="shared" si="2"/>
        <v>11.019318181818182</v>
      </c>
    </row>
    <row r="14" spans="1:17">
      <c r="A14" s="8">
        <v>12</v>
      </c>
      <c r="B14" s="7" t="s">
        <v>230</v>
      </c>
      <c r="C14" s="7" t="s">
        <v>292</v>
      </c>
      <c r="M14" s="11">
        <f t="shared" si="0"/>
        <v>2.5</v>
      </c>
      <c r="N14" s="18">
        <f t="shared" si="1"/>
        <v>0.875</v>
      </c>
      <c r="P14" s="21">
        <f>+'Mie11-1'!AA12</f>
        <v>1.1666666666666665</v>
      </c>
      <c r="Q14" s="23">
        <f t="shared" si="2"/>
        <v>1.0208333333333333</v>
      </c>
    </row>
    <row r="15" spans="1:17">
      <c r="A15" s="8">
        <v>13</v>
      </c>
      <c r="B15" s="7" t="s">
        <v>325</v>
      </c>
      <c r="C15" s="7" t="s">
        <v>292</v>
      </c>
      <c r="D15" s="8" t="s">
        <v>292</v>
      </c>
      <c r="L15" s="8">
        <v>0</v>
      </c>
      <c r="M15" s="11">
        <f t="shared" si="0"/>
        <v>5</v>
      </c>
      <c r="N15" s="18">
        <f t="shared" si="1"/>
        <v>1.75</v>
      </c>
      <c r="P15" s="21">
        <f>+'Jue7-9'!Z13</f>
        <v>1.8484848484848484</v>
      </c>
      <c r="Q15" s="23">
        <f t="shared" si="2"/>
        <v>1.7992424242424243</v>
      </c>
    </row>
    <row r="16" spans="1:17">
      <c r="A16" s="8">
        <v>14</v>
      </c>
      <c r="B16" s="7" t="s">
        <v>327</v>
      </c>
      <c r="C16" s="7"/>
      <c r="F16" s="8" t="s">
        <v>292</v>
      </c>
      <c r="G16" s="8" t="s">
        <v>344</v>
      </c>
      <c r="H16" s="8" t="s">
        <v>368</v>
      </c>
      <c r="I16" s="8" t="s">
        <v>412</v>
      </c>
      <c r="L16" s="8">
        <v>13</v>
      </c>
      <c r="M16" s="11">
        <f t="shared" si="0"/>
        <v>10</v>
      </c>
      <c r="N16" s="18">
        <f t="shared" si="1"/>
        <v>11.950000000000001</v>
      </c>
      <c r="P16" s="21">
        <f>+'Jue7-9'!Z15</f>
        <v>8.0878787878787879</v>
      </c>
      <c r="Q16" s="23">
        <f t="shared" si="2"/>
        <v>10.018939393939394</v>
      </c>
    </row>
    <row r="17" spans="1:17">
      <c r="A17" s="8">
        <v>15</v>
      </c>
      <c r="B17" s="7" t="s">
        <v>353</v>
      </c>
      <c r="C17" s="7"/>
      <c r="D17" s="8" t="s">
        <v>292</v>
      </c>
      <c r="E17" s="8" t="s">
        <v>292</v>
      </c>
      <c r="F17" s="8" t="s">
        <v>292</v>
      </c>
      <c r="G17" s="8" t="s">
        <v>344</v>
      </c>
      <c r="H17" s="8" t="s">
        <v>338</v>
      </c>
      <c r="I17" s="8" t="s">
        <v>412</v>
      </c>
      <c r="J17" s="8" t="s">
        <v>422</v>
      </c>
      <c r="L17" s="8">
        <v>15</v>
      </c>
      <c r="M17" s="11">
        <f t="shared" si="0"/>
        <v>17.5</v>
      </c>
      <c r="N17" s="18">
        <f t="shared" si="1"/>
        <v>15.875</v>
      </c>
      <c r="P17" s="21">
        <f>+'Mar9-11'!Z13</f>
        <v>16.368181818181817</v>
      </c>
      <c r="Q17" s="23">
        <f t="shared" si="2"/>
        <v>16.121590909090909</v>
      </c>
    </row>
    <row r="18" spans="1:17">
      <c r="A18" s="8">
        <v>16</v>
      </c>
      <c r="B18" s="7" t="s">
        <v>379</v>
      </c>
      <c r="C18" s="7" t="s">
        <v>292</v>
      </c>
      <c r="D18" s="8" t="s">
        <v>292</v>
      </c>
      <c r="E18" s="8" t="s">
        <v>292</v>
      </c>
      <c r="F18" s="8" t="s">
        <v>292</v>
      </c>
      <c r="G18" s="8" t="s">
        <v>344</v>
      </c>
      <c r="H18" s="8" t="s">
        <v>368</v>
      </c>
      <c r="I18" s="8" t="s">
        <v>412</v>
      </c>
      <c r="J18" s="8" t="s">
        <v>416</v>
      </c>
      <c r="L18" s="8">
        <v>13</v>
      </c>
      <c r="M18" s="11">
        <f t="shared" si="0"/>
        <v>20</v>
      </c>
      <c r="N18" s="18">
        <f t="shared" si="1"/>
        <v>15.450000000000001</v>
      </c>
      <c r="P18" s="21">
        <f>+'Mie11-1'!AA16</f>
        <v>6.8454545454545457</v>
      </c>
      <c r="Q18" s="23">
        <f t="shared" si="2"/>
        <v>11.147727272727273</v>
      </c>
    </row>
    <row r="19" spans="1:17">
      <c r="A19" s="8">
        <v>17</v>
      </c>
      <c r="B19" s="7" t="s">
        <v>354</v>
      </c>
      <c r="C19" s="7"/>
      <c r="D19" s="8" t="s">
        <v>292</v>
      </c>
      <c r="E19" s="8" t="s">
        <v>292</v>
      </c>
      <c r="F19" s="8" t="s">
        <v>292</v>
      </c>
      <c r="G19" s="8" t="s">
        <v>293</v>
      </c>
      <c r="I19" s="8" t="s">
        <v>412</v>
      </c>
      <c r="L19" s="8">
        <v>13</v>
      </c>
      <c r="M19" s="11">
        <f t="shared" si="0"/>
        <v>12.5</v>
      </c>
      <c r="N19" s="18">
        <f t="shared" si="1"/>
        <v>12.825000000000001</v>
      </c>
      <c r="P19" s="21">
        <f>+'Mar9-11'!Z14</f>
        <v>8.6454545454545446</v>
      </c>
      <c r="Q19" s="23">
        <f t="shared" si="2"/>
        <v>10.735227272727272</v>
      </c>
    </row>
    <row r="20" spans="1:17">
      <c r="A20" s="8">
        <v>18</v>
      </c>
      <c r="B20" s="7" t="s">
        <v>380</v>
      </c>
      <c r="C20" s="7" t="s">
        <v>292</v>
      </c>
      <c r="D20" s="8" t="s">
        <v>292</v>
      </c>
      <c r="E20" s="8" t="s">
        <v>292</v>
      </c>
      <c r="F20" s="8" t="s">
        <v>292</v>
      </c>
      <c r="G20" s="8" t="s">
        <v>293</v>
      </c>
      <c r="H20" s="8" t="s">
        <v>368</v>
      </c>
      <c r="I20" s="8" t="s">
        <v>286</v>
      </c>
      <c r="L20" s="8">
        <v>13</v>
      </c>
      <c r="M20" s="11">
        <f t="shared" si="0"/>
        <v>17.5</v>
      </c>
      <c r="N20" s="18">
        <f t="shared" si="1"/>
        <v>14.575000000000001</v>
      </c>
      <c r="P20" s="21">
        <f>+'Jue7-9'!Z17</f>
        <v>8.6121212121212114</v>
      </c>
      <c r="Q20" s="23">
        <f t="shared" si="2"/>
        <v>11.593560606060606</v>
      </c>
    </row>
    <row r="21" spans="1:17">
      <c r="A21" s="8">
        <v>19</v>
      </c>
      <c r="B21" s="7" t="s">
        <v>294</v>
      </c>
      <c r="C21" s="7" t="s">
        <v>381</v>
      </c>
      <c r="D21" s="8" t="s">
        <v>381</v>
      </c>
      <c r="E21" s="8" t="s">
        <v>381</v>
      </c>
      <c r="G21" s="8" t="s">
        <v>382</v>
      </c>
      <c r="I21" s="8" t="s">
        <v>287</v>
      </c>
      <c r="L21" s="8">
        <v>14</v>
      </c>
      <c r="M21" s="11">
        <f t="shared" si="0"/>
        <v>12.5</v>
      </c>
      <c r="N21" s="18">
        <f t="shared" si="1"/>
        <v>13.475</v>
      </c>
      <c r="P21" s="21">
        <f>+'Mar9-11'!Z15</f>
        <v>13.154545454545456</v>
      </c>
      <c r="Q21" s="23">
        <f t="shared" si="2"/>
        <v>13.314772727272729</v>
      </c>
    </row>
    <row r="22" spans="1:17">
      <c r="A22" s="8">
        <v>20</v>
      </c>
      <c r="B22" s="7" t="s">
        <v>295</v>
      </c>
      <c r="C22" s="7" t="s">
        <v>383</v>
      </c>
      <c r="F22" s="8" t="s">
        <v>383</v>
      </c>
      <c r="G22" s="8" t="s">
        <v>384</v>
      </c>
      <c r="H22" s="8" t="s">
        <v>338</v>
      </c>
      <c r="L22" s="8">
        <v>13</v>
      </c>
      <c r="M22" s="11">
        <f t="shared" si="0"/>
        <v>10</v>
      </c>
      <c r="N22" s="18">
        <f t="shared" si="1"/>
        <v>11.950000000000001</v>
      </c>
      <c r="P22" s="21">
        <f>+'Mar9-11'!Z16</f>
        <v>1.8484848484848484</v>
      </c>
      <c r="Q22" s="23">
        <f t="shared" si="2"/>
        <v>6.8992424242424244</v>
      </c>
    </row>
    <row r="23" spans="1:17">
      <c r="A23" s="8">
        <v>21</v>
      </c>
      <c r="B23" s="9" t="s">
        <v>314</v>
      </c>
      <c r="C23" s="7"/>
      <c r="M23" s="11">
        <f t="shared" si="0"/>
        <v>0</v>
      </c>
      <c r="N23" s="18">
        <f t="shared" si="1"/>
        <v>0</v>
      </c>
      <c r="Q23" s="23">
        <f t="shared" si="2"/>
        <v>0</v>
      </c>
    </row>
    <row r="24" spans="1:17">
      <c r="A24" s="8">
        <v>22</v>
      </c>
      <c r="B24" s="7" t="s">
        <v>340</v>
      </c>
      <c r="C24" s="7" t="s">
        <v>383</v>
      </c>
      <c r="D24" s="8" t="s">
        <v>383</v>
      </c>
      <c r="E24" s="8" t="s">
        <v>383</v>
      </c>
      <c r="F24" s="8" t="s">
        <v>383</v>
      </c>
      <c r="H24" s="8" t="s">
        <v>368</v>
      </c>
      <c r="I24" s="8" t="s">
        <v>412</v>
      </c>
      <c r="J24" s="8" t="s">
        <v>422</v>
      </c>
      <c r="L24" s="8">
        <v>11</v>
      </c>
      <c r="M24" s="11">
        <f t="shared" si="0"/>
        <v>17.5</v>
      </c>
      <c r="N24" s="18">
        <f t="shared" si="1"/>
        <v>13.275</v>
      </c>
      <c r="P24" s="21">
        <f>+'Jue7-9'!Z18</f>
        <v>8.3545454545454554</v>
      </c>
      <c r="Q24" s="23">
        <f t="shared" si="2"/>
        <v>10.814772727272729</v>
      </c>
    </row>
    <row r="25" spans="1:17">
      <c r="A25" s="8">
        <v>23</v>
      </c>
      <c r="B25" s="7" t="s">
        <v>345</v>
      </c>
      <c r="C25" s="7" t="s">
        <v>381</v>
      </c>
      <c r="D25" s="8" t="s">
        <v>381</v>
      </c>
      <c r="G25" s="8" t="s">
        <v>269</v>
      </c>
      <c r="H25" s="8" t="s">
        <v>339</v>
      </c>
      <c r="I25" s="8" t="s">
        <v>412</v>
      </c>
      <c r="L25" s="8">
        <v>13</v>
      </c>
      <c r="M25" s="11">
        <f t="shared" si="0"/>
        <v>12.5</v>
      </c>
      <c r="N25" s="18">
        <f t="shared" si="1"/>
        <v>12.825000000000001</v>
      </c>
      <c r="P25" s="21">
        <f>+'Mie11-1'!AA19</f>
        <v>13.753030303030302</v>
      </c>
      <c r="Q25" s="23">
        <f t="shared" si="2"/>
        <v>13.289015151515152</v>
      </c>
    </row>
    <row r="26" spans="1:17">
      <c r="A26" s="8">
        <v>24</v>
      </c>
      <c r="B26" s="7" t="s">
        <v>376</v>
      </c>
      <c r="C26" s="7" t="s">
        <v>292</v>
      </c>
      <c r="D26" s="8" t="s">
        <v>292</v>
      </c>
      <c r="L26" s="8">
        <v>12</v>
      </c>
      <c r="M26" s="11">
        <f t="shared" si="0"/>
        <v>5</v>
      </c>
      <c r="N26" s="18">
        <f>+L26*0.65+M26*0.35</f>
        <v>9.5500000000000007</v>
      </c>
      <c r="P26" s="21">
        <f>+'Mar9-11'!Z11</f>
        <v>1.5151515151515151</v>
      </c>
      <c r="Q26" s="23">
        <f t="shared" si="2"/>
        <v>5.5325757575757581</v>
      </c>
    </row>
    <row r="27" spans="1:17">
      <c r="A27" s="8">
        <v>25</v>
      </c>
      <c r="B27" s="7" t="s">
        <v>326</v>
      </c>
      <c r="C27" s="7"/>
      <c r="F27" s="8" t="s">
        <v>292</v>
      </c>
      <c r="G27" s="8" t="s">
        <v>293</v>
      </c>
      <c r="H27" s="8" t="s">
        <v>368</v>
      </c>
      <c r="M27" s="11">
        <f t="shared" si="0"/>
        <v>7.5</v>
      </c>
      <c r="N27" s="18">
        <f t="shared" si="1"/>
        <v>2.625</v>
      </c>
      <c r="O27" s="8" t="s">
        <v>89</v>
      </c>
    </row>
    <row r="28" spans="1:17">
      <c r="A28" s="8">
        <v>26</v>
      </c>
      <c r="B28" s="7" t="s">
        <v>378</v>
      </c>
      <c r="C28" s="7"/>
      <c r="E28" s="8" t="s">
        <v>292</v>
      </c>
      <c r="M28" s="11">
        <f t="shared" si="0"/>
        <v>2.5</v>
      </c>
      <c r="N28" s="18">
        <f t="shared" si="1"/>
        <v>0.875</v>
      </c>
      <c r="O28" s="8" t="s">
        <v>377</v>
      </c>
    </row>
    <row r="29" spans="1:17">
      <c r="A29" s="8">
        <v>27</v>
      </c>
      <c r="B29" s="7" t="s">
        <v>313</v>
      </c>
      <c r="C29" s="7" t="s">
        <v>381</v>
      </c>
      <c r="D29" s="8" t="s">
        <v>381</v>
      </c>
      <c r="G29" s="8" t="s">
        <v>382</v>
      </c>
      <c r="J29" s="8" t="s">
        <v>422</v>
      </c>
      <c r="L29" s="8">
        <v>12</v>
      </c>
      <c r="M29" s="11">
        <f t="shared" si="0"/>
        <v>10</v>
      </c>
      <c r="N29" s="18">
        <f>+L29*0.65+M29*0.35</f>
        <v>11.3</v>
      </c>
      <c r="O29" s="8" t="s">
        <v>360</v>
      </c>
    </row>
    <row r="30" spans="1:17">
      <c r="A30" s="8">
        <v>28</v>
      </c>
      <c r="B30" s="7" t="s">
        <v>361</v>
      </c>
      <c r="C30" s="7" t="s">
        <v>381</v>
      </c>
      <c r="D30" s="8" t="s">
        <v>381</v>
      </c>
      <c r="E30" s="8" t="s">
        <v>381</v>
      </c>
      <c r="F30" s="8" t="s">
        <v>381</v>
      </c>
      <c r="G30" s="8" t="s">
        <v>382</v>
      </c>
      <c r="H30" s="8" t="s">
        <v>368</v>
      </c>
      <c r="I30" s="8" t="s">
        <v>412</v>
      </c>
      <c r="J30" s="8" t="s">
        <v>422</v>
      </c>
      <c r="L30" s="8">
        <v>15</v>
      </c>
      <c r="M30" s="11">
        <f t="shared" si="0"/>
        <v>20</v>
      </c>
      <c r="N30" s="18">
        <f t="shared" si="1"/>
        <v>16.75</v>
      </c>
      <c r="O30" s="8" t="s">
        <v>90</v>
      </c>
    </row>
    <row r="33" spans="2:17">
      <c r="Q33" s="25" t="s">
        <v>0</v>
      </c>
    </row>
    <row r="34" spans="2:17" ht="17" thickBot="1">
      <c r="B34" s="8" t="s">
        <v>54</v>
      </c>
      <c r="C34" s="7"/>
      <c r="Q34" s="24" t="s">
        <v>56</v>
      </c>
    </row>
    <row r="35" spans="2:17" ht="17" thickBot="1">
      <c r="B35" s="19" t="s">
        <v>92</v>
      </c>
      <c r="C35" s="9"/>
      <c r="P35" s="21">
        <f>+'Jue7-9'!Z4</f>
        <v>6.1787878787878778</v>
      </c>
      <c r="Q35" s="23">
        <f>+P35</f>
        <v>6.1787878787878778</v>
      </c>
    </row>
    <row r="36" spans="2:17" ht="17" thickBot="1">
      <c r="B36" s="19" t="s">
        <v>93</v>
      </c>
      <c r="C36" s="9"/>
      <c r="Q36" s="23">
        <f t="shared" ref="Q36:Q59" si="3">+P36</f>
        <v>0</v>
      </c>
    </row>
    <row r="37" spans="2:17" ht="19" customHeight="1" thickBot="1">
      <c r="B37" s="19" t="s">
        <v>116</v>
      </c>
      <c r="P37" s="21">
        <f>+'Mar9-11'!Z4</f>
        <v>2.0909090909090908</v>
      </c>
      <c r="Q37" s="23">
        <f t="shared" si="3"/>
        <v>2.0909090909090908</v>
      </c>
    </row>
    <row r="38" spans="2:17" ht="19" customHeight="1" thickBot="1">
      <c r="B38" s="19" t="s">
        <v>115</v>
      </c>
      <c r="P38" s="21">
        <f>+'Jue7-9'!Z5</f>
        <v>6.7393939393939384</v>
      </c>
      <c r="Q38" s="23">
        <f t="shared" si="3"/>
        <v>6.7393939393939384</v>
      </c>
    </row>
    <row r="39" spans="2:17" ht="19" customHeight="1" thickBot="1">
      <c r="B39" s="19" t="s">
        <v>94</v>
      </c>
      <c r="Q39" s="23">
        <f t="shared" si="3"/>
        <v>0</v>
      </c>
    </row>
    <row r="40" spans="2:17" ht="19" customHeight="1" thickBot="1">
      <c r="B40" s="19" t="s">
        <v>95</v>
      </c>
      <c r="P40" s="21">
        <f>+'Mie11-1'!AA6</f>
        <v>0</v>
      </c>
      <c r="Q40" s="23">
        <f t="shared" si="3"/>
        <v>0</v>
      </c>
    </row>
    <row r="41" spans="2:17" ht="19" customHeight="1" thickBot="1">
      <c r="B41" s="19" t="s">
        <v>96</v>
      </c>
      <c r="P41" s="21">
        <f>+'Mie11-1'!AA8</f>
        <v>9.3545454545454536</v>
      </c>
      <c r="Q41" s="23">
        <f t="shared" si="3"/>
        <v>9.3545454545454536</v>
      </c>
    </row>
    <row r="42" spans="2:17" ht="19" customHeight="1" thickBot="1">
      <c r="B42" s="19" t="s">
        <v>97</v>
      </c>
      <c r="P42" s="21">
        <f>+'Mie11-1'!AA9</f>
        <v>10.328787878787878</v>
      </c>
      <c r="Q42" s="23">
        <f t="shared" si="3"/>
        <v>10.328787878787878</v>
      </c>
    </row>
    <row r="43" spans="2:17" ht="19" customHeight="1" thickBot="1">
      <c r="B43" s="19" t="s">
        <v>98</v>
      </c>
      <c r="P43" s="21">
        <f>+'Jue7-9'!Z8</f>
        <v>7.9045454545454534</v>
      </c>
      <c r="Q43" s="23">
        <f t="shared" si="3"/>
        <v>7.9045454545454534</v>
      </c>
    </row>
    <row r="44" spans="2:17" ht="19" customHeight="1" thickBot="1">
      <c r="B44" s="19" t="s">
        <v>99</v>
      </c>
      <c r="Q44" s="23">
        <f t="shared" si="3"/>
        <v>0</v>
      </c>
    </row>
    <row r="45" spans="2:17" ht="19" customHeight="1" thickBot="1">
      <c r="B45" s="19" t="s">
        <v>100</v>
      </c>
      <c r="P45" s="21">
        <f>+'Jue7-9'!Z10</f>
        <v>6.9060606060606053</v>
      </c>
      <c r="Q45" s="23">
        <f t="shared" si="3"/>
        <v>6.9060606060606053</v>
      </c>
    </row>
    <row r="46" spans="2:17" ht="19" customHeight="1" thickBot="1">
      <c r="B46" s="19" t="s">
        <v>101</v>
      </c>
      <c r="Q46" s="23">
        <f t="shared" si="3"/>
        <v>0</v>
      </c>
    </row>
    <row r="47" spans="2:17" ht="19" customHeight="1" thickBot="1">
      <c r="B47" s="19" t="s">
        <v>102</v>
      </c>
      <c r="P47" s="21">
        <f>+'Jue7-9'!Z11</f>
        <v>7.0393939393939382</v>
      </c>
      <c r="Q47" s="23">
        <f t="shared" si="3"/>
        <v>7.0393939393939382</v>
      </c>
    </row>
    <row r="48" spans="2:17" ht="19" customHeight="1" thickBot="1">
      <c r="B48" s="19" t="s">
        <v>103</v>
      </c>
      <c r="P48" s="21">
        <f>+'Mie11-1'!AA13</f>
        <v>8.0287878787878775</v>
      </c>
      <c r="Q48" s="23">
        <f t="shared" si="3"/>
        <v>8.0287878787878775</v>
      </c>
    </row>
    <row r="49" spans="2:17" ht="19" customHeight="1" thickBot="1">
      <c r="B49" s="19" t="s">
        <v>104</v>
      </c>
      <c r="P49" s="21">
        <f>+'Mar9-11'!Z12</f>
        <v>0.99999999999999989</v>
      </c>
      <c r="Q49" s="23">
        <f t="shared" si="3"/>
        <v>0.99999999999999989</v>
      </c>
    </row>
    <row r="50" spans="2:17" ht="19" customHeight="1" thickBot="1">
      <c r="B50" s="19" t="s">
        <v>105</v>
      </c>
      <c r="P50" s="21">
        <f>+'Mie11-1'!AA14</f>
        <v>0</v>
      </c>
      <c r="Q50" s="23">
        <f t="shared" si="3"/>
        <v>0</v>
      </c>
    </row>
    <row r="51" spans="2:17" ht="19" customHeight="1" thickBot="1">
      <c r="B51" s="19" t="s">
        <v>106</v>
      </c>
      <c r="P51" s="21">
        <f>+'Mie11-1'!AA15</f>
        <v>8.7196969696969688</v>
      </c>
      <c r="Q51" s="23">
        <f t="shared" si="3"/>
        <v>8.7196969696969688</v>
      </c>
    </row>
    <row r="52" spans="2:17" ht="19" customHeight="1" thickBot="1">
      <c r="B52" s="19" t="s">
        <v>107</v>
      </c>
      <c r="Q52" s="23">
        <f t="shared" si="3"/>
        <v>0</v>
      </c>
    </row>
    <row r="53" spans="2:17" ht="19" customHeight="1" thickBot="1">
      <c r="B53" s="19" t="s">
        <v>108</v>
      </c>
      <c r="P53" s="21">
        <f>+'Jue7-9'!Z16</f>
        <v>9.8712121212121229</v>
      </c>
      <c r="Q53" s="23">
        <f t="shared" si="3"/>
        <v>9.8712121212121229</v>
      </c>
    </row>
    <row r="54" spans="2:17" ht="19" customHeight="1" thickBot="1">
      <c r="B54" s="19" t="s">
        <v>109</v>
      </c>
      <c r="P54" s="21">
        <f>+'Mie11-1'!AA17</f>
        <v>7.4378787878787866</v>
      </c>
      <c r="Q54" s="23">
        <f t="shared" si="3"/>
        <v>7.4378787878787866</v>
      </c>
    </row>
    <row r="55" spans="2:17" ht="19" customHeight="1" thickBot="1">
      <c r="B55" s="19" t="s">
        <v>110</v>
      </c>
      <c r="P55" s="21">
        <f>+'Jue7-9'!Z19</f>
        <v>1.8484848484848484</v>
      </c>
      <c r="Q55" s="23">
        <f t="shared" si="3"/>
        <v>1.8484848484848484</v>
      </c>
    </row>
    <row r="56" spans="2:17" ht="19" customHeight="1" thickBot="1">
      <c r="B56" s="19" t="s">
        <v>111</v>
      </c>
      <c r="P56" s="21">
        <f>+'Mie11-1'!AA18</f>
        <v>16.851515151515148</v>
      </c>
      <c r="Q56" s="23">
        <f t="shared" si="3"/>
        <v>16.851515151515148</v>
      </c>
    </row>
    <row r="57" spans="2:17" ht="19" customHeight="1" thickBot="1">
      <c r="B57" s="19" t="s">
        <v>112</v>
      </c>
      <c r="P57" s="21">
        <f>+'Jue7-9'!Z20</f>
        <v>8.2363636363636363</v>
      </c>
      <c r="Q57" s="23">
        <f t="shared" si="3"/>
        <v>8.2363636363636363</v>
      </c>
    </row>
    <row r="58" spans="2:17" ht="19" customHeight="1" thickBot="1">
      <c r="B58" s="19" t="s">
        <v>113</v>
      </c>
      <c r="P58" s="21">
        <f>+'Jue7-9'!Z14</f>
        <v>9.827272727272728</v>
      </c>
      <c r="Q58" s="23">
        <f t="shared" si="3"/>
        <v>9.827272727272728</v>
      </c>
    </row>
    <row r="59" spans="2:17" ht="19" customHeight="1" thickBot="1">
      <c r="B59" s="19" t="s">
        <v>114</v>
      </c>
      <c r="Q59" s="23">
        <f t="shared" si="3"/>
        <v>0</v>
      </c>
    </row>
    <row r="60" spans="2:17" ht="19" customHeight="1"/>
    <row r="61" spans="2:17" ht="19" customHeight="1"/>
    <row r="62" spans="2:17" ht="19" customHeight="1"/>
    <row r="63" spans="2:17" ht="19" customHeight="1"/>
    <row r="64" spans="2:17" ht="19" customHeight="1"/>
    <row r="65" ht="19" customHeight="1"/>
    <row r="66" ht="19" customHeight="1"/>
    <row r="67" ht="19" customHeight="1"/>
    <row r="68" ht="19" customHeight="1"/>
    <row r="69" ht="19" customHeight="1"/>
    <row r="70" ht="19" customHeight="1"/>
    <row r="71" ht="19" customHeight="1"/>
    <row r="72" ht="19" customHeight="1"/>
    <row r="73" ht="19" customHeight="1"/>
    <row r="74" ht="19" customHeight="1"/>
    <row r="75" ht="19" customHeight="1"/>
    <row r="76" ht="19" customHeight="1"/>
    <row r="77" ht="19" customHeight="1"/>
    <row r="78" ht="19" customHeight="1"/>
    <row r="79" ht="19" customHeight="1"/>
    <row r="80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ht="19" customHeight="1"/>
    <row r="94" ht="19" customHeight="1"/>
    <row r="95" ht="19" customHeight="1"/>
    <row r="96" ht="19" customHeight="1"/>
    <row r="97" ht="19" customHeight="1"/>
    <row r="98" ht="19" customHeight="1"/>
    <row r="99" ht="19" customHeight="1"/>
    <row r="100" ht="19" customHeight="1"/>
    <row r="101" ht="19" customHeight="1"/>
    <row r="102" ht="19" customHeight="1"/>
    <row r="103" ht="19" customHeight="1"/>
    <row r="104" ht="19" customHeight="1"/>
    <row r="105" ht="19" customHeight="1"/>
  </sheetData>
  <sortState ref="B3:B48">
    <sortCondition ref="B3:B48"/>
  </sortState>
  <phoneticPr fontId="6" type="noConversion"/>
  <pageMargins left="0.75" right="0.75" top="0.69444444444444442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D44"/>
  <sheetViews>
    <sheetView topLeftCell="A14" workbookViewId="0">
      <selection activeCell="B9" sqref="B9"/>
    </sheetView>
  </sheetViews>
  <sheetFormatPr baseColWidth="10" defaultRowHeight="13"/>
  <cols>
    <col min="1" max="1" width="2.7109375" customWidth="1"/>
    <col min="2" max="2" width="27.85546875" customWidth="1"/>
    <col min="3" max="3" width="42.5703125" customWidth="1"/>
    <col min="4" max="4" width="23" customWidth="1"/>
  </cols>
  <sheetData>
    <row r="1" spans="2:4" s="4" customFormat="1">
      <c r="B1" s="4" t="s">
        <v>320</v>
      </c>
      <c r="C1" s="4" t="s">
        <v>321</v>
      </c>
      <c r="D1" s="4" t="s">
        <v>319</v>
      </c>
    </row>
    <row r="2" spans="2:4">
      <c r="B2" t="s">
        <v>401</v>
      </c>
      <c r="C2" t="s">
        <v>211</v>
      </c>
    </row>
    <row r="3" spans="2:4">
      <c r="B3" t="s">
        <v>424</v>
      </c>
      <c r="C3" t="s">
        <v>335</v>
      </c>
    </row>
    <row r="4" spans="2:4">
      <c r="B4" t="s">
        <v>250</v>
      </c>
      <c r="C4" t="s">
        <v>172</v>
      </c>
    </row>
    <row r="5" spans="2:4">
      <c r="B5" t="s">
        <v>249</v>
      </c>
      <c r="C5" t="s">
        <v>334</v>
      </c>
    </row>
    <row r="6" spans="2:4">
      <c r="B6" t="s">
        <v>252</v>
      </c>
      <c r="C6" t="s">
        <v>405</v>
      </c>
    </row>
    <row r="7" spans="2:4">
      <c r="B7" t="s">
        <v>184</v>
      </c>
    </row>
    <row r="8" spans="2:4">
      <c r="B8" t="s">
        <v>425</v>
      </c>
    </row>
    <row r="9" spans="2:4">
      <c r="B9" t="s">
        <v>260</v>
      </c>
      <c r="C9" t="s">
        <v>283</v>
      </c>
    </row>
    <row r="10" spans="2:4">
      <c r="B10" t="s">
        <v>355</v>
      </c>
    </row>
    <row r="11" spans="2:4">
      <c r="B11" t="s">
        <v>199</v>
      </c>
    </row>
    <row r="12" spans="2:4">
      <c r="B12" t="s">
        <v>240</v>
      </c>
      <c r="C12" t="s">
        <v>408</v>
      </c>
    </row>
    <row r="13" spans="2:4">
      <c r="B13" t="s">
        <v>182</v>
      </c>
      <c r="C13" t="s">
        <v>171</v>
      </c>
    </row>
    <row r="14" spans="2:4">
      <c r="B14" t="s">
        <v>154</v>
      </c>
      <c r="C14" t="s">
        <v>349</v>
      </c>
    </row>
    <row r="15" spans="2:4">
      <c r="B15" t="s">
        <v>257</v>
      </c>
      <c r="C15" t="s">
        <v>284</v>
      </c>
    </row>
    <row r="16" spans="2:4">
      <c r="B16" t="s">
        <v>390</v>
      </c>
      <c r="C16" t="s">
        <v>192</v>
      </c>
    </row>
    <row r="17" spans="2:4">
      <c r="B17" t="s">
        <v>188</v>
      </c>
      <c r="C17" t="s">
        <v>300</v>
      </c>
    </row>
    <row r="18" spans="2:4">
      <c r="B18" t="s">
        <v>426</v>
      </c>
      <c r="C18" t="s">
        <v>317</v>
      </c>
    </row>
    <row r="19" spans="2:4">
      <c r="B19" t="s">
        <v>427</v>
      </c>
      <c r="C19" t="s">
        <v>333</v>
      </c>
    </row>
    <row r="20" spans="2:4">
      <c r="B20" t="s">
        <v>186</v>
      </c>
      <c r="C20" t="s">
        <v>406</v>
      </c>
    </row>
    <row r="21" spans="2:4">
      <c r="B21" t="s">
        <v>307</v>
      </c>
    </row>
    <row r="22" spans="2:4">
      <c r="B22" t="s">
        <v>428</v>
      </c>
      <c r="C22" t="s">
        <v>332</v>
      </c>
    </row>
    <row r="23" spans="2:4">
      <c r="B23" t="s">
        <v>388</v>
      </c>
    </row>
    <row r="24" spans="2:4">
      <c r="B24" t="s">
        <v>308</v>
      </c>
      <c r="C24" t="s">
        <v>264</v>
      </c>
    </row>
    <row r="25" spans="2:4">
      <c r="B25" t="s">
        <v>215</v>
      </c>
    </row>
    <row r="26" spans="2:4">
      <c r="B26" t="s">
        <v>220</v>
      </c>
    </row>
    <row r="27" spans="2:4">
      <c r="B27" t="s">
        <v>209</v>
      </c>
    </row>
    <row r="28" spans="2:4">
      <c r="B28" t="s">
        <v>181</v>
      </c>
    </row>
    <row r="29" spans="2:4">
      <c r="B29" t="s">
        <v>277</v>
      </c>
    </row>
    <row r="30" spans="2:4">
      <c r="B30" t="s">
        <v>254</v>
      </c>
      <c r="C30" t="s">
        <v>170</v>
      </c>
      <c r="D30" t="s">
        <v>318</v>
      </c>
    </row>
    <row r="31" spans="2:4">
      <c r="B31" t="s">
        <v>200</v>
      </c>
    </row>
    <row r="32" spans="2:4">
      <c r="B32" t="s">
        <v>304</v>
      </c>
      <c r="C32" t="s">
        <v>296</v>
      </c>
    </row>
    <row r="33" spans="2:3">
      <c r="B33" t="s">
        <v>312</v>
      </c>
      <c r="C33" t="s">
        <v>331</v>
      </c>
    </row>
    <row r="34" spans="2:3">
      <c r="B34" t="s">
        <v>195</v>
      </c>
      <c r="C34" t="s">
        <v>147</v>
      </c>
    </row>
    <row r="35" spans="2:3">
      <c r="B35" t="s">
        <v>201</v>
      </c>
      <c r="C35" t="s">
        <v>120</v>
      </c>
    </row>
    <row r="36" spans="2:3">
      <c r="B36" t="s">
        <v>280</v>
      </c>
      <c r="C36" t="s">
        <v>191</v>
      </c>
    </row>
    <row r="37" spans="2:3">
      <c r="B37" t="s">
        <v>190</v>
      </c>
      <c r="C37" t="s">
        <v>403</v>
      </c>
    </row>
    <row r="38" spans="2:3">
      <c r="B38" t="s">
        <v>350</v>
      </c>
    </row>
    <row r="39" spans="2:3">
      <c r="B39" t="s">
        <v>359</v>
      </c>
      <c r="C39" t="s">
        <v>146</v>
      </c>
    </row>
    <row r="40" spans="2:3">
      <c r="B40" t="s">
        <v>140</v>
      </c>
      <c r="C40" t="s">
        <v>366</v>
      </c>
    </row>
    <row r="41" spans="2:3">
      <c r="B41" t="s">
        <v>363</v>
      </c>
    </row>
    <row r="42" spans="2:3">
      <c r="B42" t="s">
        <v>299</v>
      </c>
      <c r="C42" t="s">
        <v>282</v>
      </c>
    </row>
    <row r="43" spans="2:3">
      <c r="B43" t="s">
        <v>169</v>
      </c>
      <c r="C43" t="s">
        <v>367</v>
      </c>
    </row>
    <row r="44" spans="2:3">
      <c r="B44" t="s">
        <v>152</v>
      </c>
      <c r="C44" t="s">
        <v>407</v>
      </c>
    </row>
  </sheetData>
  <sortState ref="B3:D46">
    <sortCondition ref="B3:B46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9"/>
  <sheetViews>
    <sheetView tabSelected="1" view="pageLayout" workbookViewId="0">
      <selection activeCell="B7" sqref="B7"/>
    </sheetView>
  </sheetViews>
  <sheetFormatPr baseColWidth="10" defaultRowHeight="13"/>
  <cols>
    <col min="1" max="1" width="4.7109375" customWidth="1"/>
    <col min="2" max="2" width="49.140625" customWidth="1"/>
    <col min="3" max="3" width="17" style="27" customWidth="1"/>
  </cols>
  <sheetData>
    <row r="1" spans="1:3" s="26" customFormat="1" ht="16">
      <c r="A1" s="28"/>
      <c r="B1" s="28" t="s">
        <v>27</v>
      </c>
      <c r="C1" s="29" t="s">
        <v>57</v>
      </c>
    </row>
    <row r="2" spans="1:3" s="26" customFormat="1" ht="16">
      <c r="A2" s="28"/>
      <c r="B2" s="28"/>
      <c r="C2" s="29" t="s">
        <v>55</v>
      </c>
    </row>
    <row r="3" spans="1:3" ht="16">
      <c r="A3" s="30">
        <v>1</v>
      </c>
      <c r="B3" s="30" t="s">
        <v>1</v>
      </c>
      <c r="C3" s="31">
        <v>10.644318181818182</v>
      </c>
    </row>
    <row r="4" spans="1:3" ht="16">
      <c r="A4" s="30">
        <v>2</v>
      </c>
      <c r="B4" s="30" t="s">
        <v>2</v>
      </c>
      <c r="C4" s="31">
        <v>3.3651515151515148</v>
      </c>
    </row>
    <row r="5" spans="1:3" ht="16">
      <c r="A5" s="30">
        <v>3</v>
      </c>
      <c r="B5" s="30" t="s">
        <v>3</v>
      </c>
      <c r="C5" s="31">
        <v>14.272727272727273</v>
      </c>
    </row>
    <row r="6" spans="1:3" ht="16">
      <c r="A6" s="30">
        <v>4</v>
      </c>
      <c r="B6" s="30" t="s">
        <v>4</v>
      </c>
      <c r="C6" s="31">
        <v>0.6742424242424242</v>
      </c>
    </row>
    <row r="7" spans="1:3" ht="16">
      <c r="A7" s="30">
        <v>5</v>
      </c>
      <c r="B7" s="30" t="s">
        <v>5</v>
      </c>
      <c r="C7" s="31">
        <v>11.701893939393941</v>
      </c>
    </row>
    <row r="8" spans="1:3" ht="16">
      <c r="A8" s="30">
        <v>6</v>
      </c>
      <c r="B8" s="30" t="s">
        <v>6</v>
      </c>
      <c r="C8" s="31">
        <v>14.272348484848486</v>
      </c>
    </row>
    <row r="9" spans="1:3" ht="16">
      <c r="A9" s="30">
        <v>7</v>
      </c>
      <c r="B9" s="32" t="s">
        <v>7</v>
      </c>
      <c r="C9" s="31">
        <v>0</v>
      </c>
    </row>
    <row r="10" spans="1:3" ht="16">
      <c r="A10" s="30">
        <v>8</v>
      </c>
      <c r="B10" s="30" t="s">
        <v>8</v>
      </c>
      <c r="C10" s="31">
        <v>15.855681818181818</v>
      </c>
    </row>
    <row r="11" spans="1:3" ht="16">
      <c r="A11" s="30">
        <v>9</v>
      </c>
      <c r="B11" s="30" t="s">
        <v>9</v>
      </c>
      <c r="C11" s="31">
        <v>15.701136363636362</v>
      </c>
    </row>
    <row r="12" spans="1:3" ht="16">
      <c r="A12" s="30">
        <v>10</v>
      </c>
      <c r="B12" s="30" t="s">
        <v>10</v>
      </c>
      <c r="C12" s="31">
        <v>9.3106060606060606</v>
      </c>
    </row>
    <row r="13" spans="1:3" ht="16">
      <c r="A13" s="30">
        <v>11</v>
      </c>
      <c r="B13" s="30" t="s">
        <v>11</v>
      </c>
      <c r="C13" s="31">
        <v>11.019318181818182</v>
      </c>
    </row>
    <row r="14" spans="1:3" ht="16">
      <c r="A14" s="30">
        <v>12</v>
      </c>
      <c r="B14" s="30" t="s">
        <v>12</v>
      </c>
      <c r="C14" s="31">
        <v>1.0208333333333333</v>
      </c>
    </row>
    <row r="15" spans="1:3" ht="16">
      <c r="A15" s="30">
        <v>13</v>
      </c>
      <c r="B15" s="30" t="s">
        <v>13</v>
      </c>
      <c r="C15" s="31">
        <v>1.7992424242424243</v>
      </c>
    </row>
    <row r="16" spans="1:3" ht="16">
      <c r="A16" s="30">
        <v>14</v>
      </c>
      <c r="B16" s="30" t="s">
        <v>14</v>
      </c>
      <c r="C16" s="31">
        <v>10.018939393939394</v>
      </c>
    </row>
    <row r="17" spans="1:3" ht="16">
      <c r="A17" s="30">
        <v>15</v>
      </c>
      <c r="B17" s="30" t="s">
        <v>15</v>
      </c>
      <c r="C17" s="31">
        <v>16.121590909090909</v>
      </c>
    </row>
    <row r="18" spans="1:3" ht="16">
      <c r="A18" s="30">
        <v>16</v>
      </c>
      <c r="B18" s="30" t="s">
        <v>16</v>
      </c>
      <c r="C18" s="31">
        <v>11.147727272727273</v>
      </c>
    </row>
    <row r="19" spans="1:3" ht="16">
      <c r="A19" s="30">
        <v>17</v>
      </c>
      <c r="B19" s="30" t="s">
        <v>17</v>
      </c>
      <c r="C19" s="31">
        <v>10.735227272727272</v>
      </c>
    </row>
    <row r="20" spans="1:3" ht="16">
      <c r="A20" s="30">
        <v>18</v>
      </c>
      <c r="B20" s="30" t="s">
        <v>18</v>
      </c>
      <c r="C20" s="31">
        <v>11.593560606060606</v>
      </c>
    </row>
    <row r="21" spans="1:3" ht="16">
      <c r="A21" s="30">
        <v>19</v>
      </c>
      <c r="B21" s="30" t="s">
        <v>19</v>
      </c>
      <c r="C21" s="31">
        <v>13.314772727272729</v>
      </c>
    </row>
    <row r="22" spans="1:3" ht="16">
      <c r="A22" s="30">
        <v>20</v>
      </c>
      <c r="B22" s="30" t="s">
        <v>20</v>
      </c>
      <c r="C22" s="31">
        <v>6.8992424242424244</v>
      </c>
    </row>
    <row r="23" spans="1:3" ht="16">
      <c r="A23" s="30">
        <v>21</v>
      </c>
      <c r="B23" s="32" t="s">
        <v>21</v>
      </c>
      <c r="C23" s="31">
        <v>0</v>
      </c>
    </row>
    <row r="24" spans="1:3" ht="16">
      <c r="A24" s="30">
        <v>22</v>
      </c>
      <c r="B24" s="30" t="s">
        <v>22</v>
      </c>
      <c r="C24" s="31">
        <v>10.814772727272729</v>
      </c>
    </row>
    <row r="25" spans="1:3" ht="16">
      <c r="A25" s="30">
        <v>23</v>
      </c>
      <c r="B25" s="30" t="s">
        <v>23</v>
      </c>
      <c r="C25" s="31">
        <v>13.289015151515152</v>
      </c>
    </row>
    <row r="26" spans="1:3" ht="16">
      <c r="A26" s="30">
        <v>24</v>
      </c>
      <c r="B26" s="30" t="s">
        <v>24</v>
      </c>
      <c r="C26" s="31">
        <v>5.5325757575757581</v>
      </c>
    </row>
    <row r="27" spans="1:3" ht="16">
      <c r="A27" s="33"/>
      <c r="B27" s="30"/>
      <c r="C27" s="31"/>
    </row>
    <row r="28" spans="1:3" s="26" customFormat="1" ht="16">
      <c r="A28" s="34"/>
      <c r="B28" s="28"/>
      <c r="C28" s="29" t="s">
        <v>59</v>
      </c>
    </row>
    <row r="29" spans="1:3" s="26" customFormat="1" ht="16">
      <c r="A29" s="34"/>
      <c r="B29" s="28" t="s">
        <v>53</v>
      </c>
      <c r="C29" s="29" t="s">
        <v>55</v>
      </c>
    </row>
    <row r="30" spans="1:3" ht="16">
      <c r="A30" s="33">
        <v>1</v>
      </c>
      <c r="B30" s="33" t="s">
        <v>92</v>
      </c>
      <c r="C30" s="31">
        <v>6.1787878787878778</v>
      </c>
    </row>
    <row r="31" spans="1:3" ht="16">
      <c r="A31" s="33">
        <v>2</v>
      </c>
      <c r="B31" s="33" t="s">
        <v>93</v>
      </c>
      <c r="C31" s="31">
        <v>0</v>
      </c>
    </row>
    <row r="32" spans="1:3" ht="16">
      <c r="A32" s="33">
        <v>3</v>
      </c>
      <c r="B32" s="33" t="s">
        <v>25</v>
      </c>
      <c r="C32" s="31">
        <v>2.0909090909090908</v>
      </c>
    </row>
    <row r="33" spans="1:3" ht="16">
      <c r="A33" s="33">
        <v>4</v>
      </c>
      <c r="B33" s="33" t="s">
        <v>26</v>
      </c>
      <c r="C33" s="31">
        <v>6.7393939393939384</v>
      </c>
    </row>
    <row r="34" spans="1:3" ht="16">
      <c r="A34" s="33">
        <v>5</v>
      </c>
      <c r="B34" s="33" t="s">
        <v>94</v>
      </c>
      <c r="C34" s="31">
        <v>0</v>
      </c>
    </row>
    <row r="35" spans="1:3" ht="16">
      <c r="A35" s="33">
        <v>6</v>
      </c>
      <c r="B35" s="33" t="s">
        <v>95</v>
      </c>
      <c r="C35" s="31">
        <v>0</v>
      </c>
    </row>
    <row r="36" spans="1:3" ht="16">
      <c r="A36" s="33">
        <v>7</v>
      </c>
      <c r="B36" s="33" t="s">
        <v>96</v>
      </c>
      <c r="C36" s="31">
        <v>9.3545454545454536</v>
      </c>
    </row>
    <row r="37" spans="1:3" ht="16">
      <c r="A37" s="33">
        <v>8</v>
      </c>
      <c r="B37" s="33" t="s">
        <v>97</v>
      </c>
      <c r="C37" s="31">
        <v>10.328787878787878</v>
      </c>
    </row>
    <row r="38" spans="1:3" ht="16">
      <c r="A38" s="33">
        <v>9</v>
      </c>
      <c r="B38" s="33" t="s">
        <v>98</v>
      </c>
      <c r="C38" s="31">
        <v>7.9045454545454534</v>
      </c>
    </row>
    <row r="39" spans="1:3" ht="16">
      <c r="A39" s="33">
        <v>10</v>
      </c>
      <c r="B39" s="33" t="s">
        <v>99</v>
      </c>
      <c r="C39" s="31">
        <v>0</v>
      </c>
    </row>
    <row r="40" spans="1:3" ht="16">
      <c r="A40" s="33">
        <v>11</v>
      </c>
      <c r="B40" s="33" t="s">
        <v>100</v>
      </c>
      <c r="C40" s="31">
        <v>6.9060606060606053</v>
      </c>
    </row>
    <row r="41" spans="1:3" ht="16">
      <c r="A41" s="33">
        <v>12</v>
      </c>
      <c r="B41" s="33" t="s">
        <v>101</v>
      </c>
      <c r="C41" s="31">
        <v>0</v>
      </c>
    </row>
    <row r="42" spans="1:3" ht="16">
      <c r="A42" s="33">
        <v>13</v>
      </c>
      <c r="B42" s="33" t="s">
        <v>102</v>
      </c>
      <c r="C42" s="31">
        <v>7.0393939393939382</v>
      </c>
    </row>
    <row r="43" spans="1:3" ht="16">
      <c r="A43" s="33">
        <v>14</v>
      </c>
      <c r="B43" s="33" t="s">
        <v>103</v>
      </c>
      <c r="C43" s="31">
        <v>8.0287878787878775</v>
      </c>
    </row>
    <row r="44" spans="1:3" ht="16">
      <c r="A44" s="33">
        <v>15</v>
      </c>
      <c r="B44" s="33" t="s">
        <v>104</v>
      </c>
      <c r="C44" s="31">
        <v>0.99999999999999989</v>
      </c>
    </row>
    <row r="45" spans="1:3" ht="16">
      <c r="A45" s="33">
        <v>16</v>
      </c>
      <c r="B45" s="33" t="s">
        <v>105</v>
      </c>
      <c r="C45" s="31">
        <v>0</v>
      </c>
    </row>
    <row r="46" spans="1:3" ht="16">
      <c r="A46" s="33">
        <v>17</v>
      </c>
      <c r="B46" s="33" t="s">
        <v>106</v>
      </c>
      <c r="C46" s="31">
        <v>8.7196969696969688</v>
      </c>
    </row>
    <row r="47" spans="1:3" ht="16">
      <c r="A47" s="33">
        <v>18</v>
      </c>
      <c r="B47" s="33" t="s">
        <v>107</v>
      </c>
      <c r="C47" s="31">
        <v>0</v>
      </c>
    </row>
    <row r="48" spans="1:3" ht="16">
      <c r="A48" s="33">
        <v>19</v>
      </c>
      <c r="B48" s="33" t="s">
        <v>108</v>
      </c>
      <c r="C48" s="31">
        <v>9.8712121212121229</v>
      </c>
    </row>
    <row r="49" spans="1:3" ht="16">
      <c r="A49" s="33">
        <v>20</v>
      </c>
      <c r="B49" s="33" t="s">
        <v>109</v>
      </c>
      <c r="C49" s="31">
        <v>7.4378787878787866</v>
      </c>
    </row>
    <row r="50" spans="1:3" ht="16">
      <c r="A50" s="33">
        <v>21</v>
      </c>
      <c r="B50" s="33" t="s">
        <v>110</v>
      </c>
      <c r="C50" s="31">
        <v>1.8484848484848484</v>
      </c>
    </row>
    <row r="51" spans="1:3" ht="16">
      <c r="A51" s="33">
        <v>22</v>
      </c>
      <c r="B51" s="33" t="s">
        <v>111</v>
      </c>
      <c r="C51" s="31">
        <v>16.851515151515148</v>
      </c>
    </row>
    <row r="52" spans="1:3" ht="16">
      <c r="A52" s="33">
        <v>23</v>
      </c>
      <c r="B52" s="33" t="s">
        <v>112</v>
      </c>
      <c r="C52" s="31">
        <v>8.2363636363636363</v>
      </c>
    </row>
    <row r="53" spans="1:3" ht="16">
      <c r="A53" s="33">
        <v>24</v>
      </c>
      <c r="B53" s="33" t="s">
        <v>113</v>
      </c>
      <c r="C53" s="31">
        <v>9.827272727272728</v>
      </c>
    </row>
    <row r="54" spans="1:3" ht="16">
      <c r="A54" s="33">
        <v>25</v>
      </c>
      <c r="B54" s="33" t="s">
        <v>114</v>
      </c>
      <c r="C54" s="31">
        <v>0</v>
      </c>
    </row>
    <row r="55" spans="1:3" ht="16"/>
    <row r="56" spans="1:3" ht="16"/>
    <row r="57" spans="1:3" ht="16"/>
    <row r="58" spans="1:3" ht="16"/>
    <row r="59" spans="1:3" ht="16"/>
  </sheetData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Mar9-11</vt:lpstr>
      <vt:lpstr>Mie11-1</vt:lpstr>
      <vt:lpstr>Jue7-9</vt:lpstr>
      <vt:lpstr>Practicas B</vt:lpstr>
      <vt:lpstr>temas</vt:lpstr>
      <vt:lpstr>Notas enviadas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2015-04-14T15:11:43Z</dcterms:created>
  <dcterms:modified xsi:type="dcterms:W3CDTF">2015-08-04T22:41:13Z</dcterms:modified>
</cp:coreProperties>
</file>