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corrales/Documents/UNSA/UNSAn/Notas UNSA/"/>
    </mc:Choice>
  </mc:AlternateContent>
  <xr:revisionPtr revIDLastSave="0" documentId="13_ncr:1_{A915DE5D-76D3-2144-9C07-E7D96853400A}" xr6:coauthVersionLast="47" xr6:coauthVersionMax="47" xr10:uidLastSave="{00000000-0000-0000-0000-000000000000}"/>
  <bookViews>
    <workbookView xWindow="0" yWindow="500" windowWidth="28800" windowHeight="16340" xr2:uid="{CB5C5065-E035-0E45-8D71-A6805955BB65}"/>
  </bookViews>
  <sheets>
    <sheet name="TeoC" sheetId="1" r:id="rId1"/>
    <sheet name="LabC" sheetId="2" r:id="rId2"/>
    <sheet name="LabD" sheetId="3" r:id="rId3"/>
    <sheet name="LabE" sheetId="4" r:id="rId4"/>
    <sheet name="Rubrica y Calificacions" sheetId="5" r:id="rId5"/>
    <sheet name="Tito" sheetId="6" r:id="rId6"/>
    <sheet name="Vera" sheetId="7" r:id="rId7"/>
    <sheet name="Alegre" sheetId="9" r:id="rId8"/>
    <sheet name="Hoja1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9" l="1"/>
  <c r="B20" i="9"/>
  <c r="C20" i="9" s="1"/>
  <c r="D20" i="7"/>
  <c r="D20" i="6"/>
  <c r="B20" i="7"/>
  <c r="C20" i="7" s="1"/>
  <c r="B20" i="6"/>
  <c r="C20" i="6" s="1"/>
  <c r="B19" i="5"/>
  <c r="C19" i="5" s="1"/>
  <c r="N7" i="1"/>
  <c r="AC31" i="4" l="1"/>
  <c r="AC30" i="4"/>
  <c r="AC29" i="4"/>
  <c r="AC28" i="4"/>
  <c r="AC27" i="4"/>
  <c r="AC26" i="4"/>
  <c r="AC25" i="4"/>
  <c r="AC23" i="4"/>
  <c r="AC22" i="4"/>
  <c r="AC21" i="4"/>
  <c r="AC20" i="4"/>
  <c r="AC18" i="4"/>
  <c r="AC17" i="4"/>
  <c r="AC16" i="4"/>
  <c r="AC15" i="4"/>
  <c r="AC14" i="4"/>
  <c r="AC13" i="4"/>
  <c r="AC12" i="4"/>
  <c r="AC11" i="4"/>
  <c r="AC10" i="4"/>
  <c r="AC8" i="4"/>
  <c r="AC31" i="3"/>
  <c r="AC30" i="3"/>
  <c r="AC29" i="3"/>
  <c r="AC28" i="3"/>
  <c r="AC27" i="3"/>
  <c r="AC26" i="3"/>
  <c r="AC25" i="3"/>
  <c r="AC24" i="3"/>
  <c r="AC23" i="3"/>
  <c r="AC22" i="3"/>
  <c r="AC21" i="3"/>
  <c r="AC20" i="3"/>
  <c r="AC19" i="3"/>
  <c r="AC18" i="3"/>
  <c r="AC17" i="3"/>
  <c r="AC16" i="3"/>
  <c r="AC15" i="3"/>
  <c r="AC12" i="3"/>
  <c r="AC11" i="3"/>
  <c r="AC10" i="3"/>
  <c r="AC9" i="3"/>
  <c r="AC8" i="3"/>
  <c r="AC31" i="2" l="1"/>
  <c r="AC30" i="2"/>
  <c r="AC28" i="2"/>
  <c r="AC27" i="2"/>
  <c r="AC25" i="2"/>
  <c r="AC24" i="2"/>
  <c r="AC21" i="2"/>
  <c r="AC19" i="2"/>
  <c r="AC18" i="2"/>
  <c r="AC17" i="2"/>
  <c r="AC16" i="2"/>
  <c r="AC15" i="2"/>
  <c r="AC13" i="2"/>
  <c r="AC12" i="2"/>
  <c r="AC11" i="2"/>
  <c r="AC10" i="2"/>
  <c r="AC9" i="2"/>
  <c r="AC8" i="2"/>
  <c r="N45" i="1"/>
  <c r="N44" i="1"/>
  <c r="N43" i="1"/>
  <c r="N42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6" i="1"/>
  <c r="N25" i="1"/>
  <c r="N24" i="1"/>
  <c r="N23" i="1"/>
  <c r="N20" i="1"/>
  <c r="N19" i="1"/>
  <c r="N18" i="1"/>
  <c r="N17" i="1"/>
  <c r="N16" i="1"/>
  <c r="N15" i="1"/>
  <c r="N14" i="1"/>
  <c r="N13" i="1"/>
  <c r="N12" i="1"/>
  <c r="N10" i="1"/>
  <c r="N9" i="1"/>
  <c r="N8" i="1"/>
  <c r="R14" i="3" l="1"/>
  <c r="R13" i="3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8" i="4"/>
  <c r="R17" i="4"/>
  <c r="R16" i="4"/>
  <c r="R15" i="4"/>
  <c r="R14" i="4"/>
  <c r="R13" i="4"/>
  <c r="R12" i="4"/>
  <c r="R11" i="4"/>
  <c r="R10" i="4"/>
  <c r="R8" i="4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2" i="3"/>
  <c r="R11" i="3"/>
  <c r="R10" i="3"/>
  <c r="R9" i="3"/>
  <c r="R8" i="3"/>
  <c r="R31" i="2"/>
  <c r="R30" i="2"/>
  <c r="R28" i="2"/>
  <c r="R27" i="2"/>
  <c r="R26" i="2"/>
  <c r="R25" i="2"/>
  <c r="R24" i="2"/>
  <c r="R21" i="2"/>
  <c r="R19" i="2"/>
  <c r="R18" i="2"/>
  <c r="R17" i="2"/>
  <c r="R16" i="2"/>
  <c r="R15" i="2"/>
  <c r="R13" i="2"/>
  <c r="R12" i="2"/>
  <c r="R11" i="2"/>
  <c r="R10" i="2"/>
  <c r="R8" i="2"/>
  <c r="R9" i="2"/>
  <c r="K45" i="1" l="1"/>
  <c r="K44" i="1"/>
  <c r="K43" i="1"/>
  <c r="K42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6" i="1"/>
  <c r="K25" i="1"/>
  <c r="K24" i="1"/>
  <c r="K23" i="1"/>
  <c r="K21" i="1"/>
  <c r="K20" i="1"/>
  <c r="K19" i="1"/>
  <c r="K18" i="1"/>
  <c r="K17" i="1"/>
  <c r="K16" i="1"/>
  <c r="K15" i="1"/>
  <c r="K14" i="1"/>
  <c r="K13" i="1"/>
  <c r="K12" i="1"/>
  <c r="K10" i="1"/>
  <c r="K9" i="1"/>
  <c r="K8" i="1"/>
  <c r="K7" i="1"/>
  <c r="K32" i="3"/>
  <c r="K30" i="2" l="1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</calcChain>
</file>

<file path=xl/sharedStrings.xml><?xml version="1.0" encoding="utf-8"?>
<sst xmlns="http://schemas.openxmlformats.org/spreadsheetml/2006/main" count="695" uniqueCount="400">
  <si>
    <t>PWeb2 Seccion C</t>
  </si>
  <si>
    <t>EC1</t>
  </si>
  <si>
    <t>EX2</t>
  </si>
  <si>
    <t>EC3</t>
  </si>
  <si>
    <t>EX3</t>
  </si>
  <si>
    <t>EX1</t>
  </si>
  <si>
    <t>EC2</t>
  </si>
  <si>
    <t>20182309</t>
  </si>
  <si>
    <t>ALEGRE/LINARES, ROSARIO LOHANA</t>
  </si>
  <si>
    <t>20181704</t>
  </si>
  <si>
    <t>ALFARO/ZAPANA, ESTEFANY REYNA</t>
  </si>
  <si>
    <t>20192194</t>
  </si>
  <si>
    <t>ANAMPA/CHURA, DIEGO DAVID</t>
  </si>
  <si>
    <t>20172142</t>
  </si>
  <si>
    <t>ANCCO/RUELAS, ALEXIS DARIO</t>
  </si>
  <si>
    <t>20180556</t>
  </si>
  <si>
    <t>ANCO/AYMARA, JEAN PIERRE DARIO</t>
  </si>
  <si>
    <t>20180564</t>
  </si>
  <si>
    <t>APAZA/CALSIN, MICHAEL SECARLOS</t>
  </si>
  <si>
    <t>20192175</t>
  </si>
  <si>
    <t>BEGAZO/TICONA, JESUS</t>
  </si>
  <si>
    <t>20180570</t>
  </si>
  <si>
    <t>CALLO/CONDORI, GABRIEL</t>
  </si>
  <si>
    <t>20172138</t>
  </si>
  <si>
    <t>CASTRO/CALLE, MELVIN ELIAN</t>
  </si>
  <si>
    <t>20192178</t>
  </si>
  <si>
    <t>CHOQUENEIRA/CCASA, PAULINA MIRIAM</t>
  </si>
  <si>
    <t>20182315</t>
  </si>
  <si>
    <t>CUENCA/GUTIERREZ, JOSE LUIS</t>
  </si>
  <si>
    <t>20172136</t>
  </si>
  <si>
    <t>CUEVAS/MAMANI, LIZET MILAGROS</t>
  </si>
  <si>
    <t>20192181</t>
  </si>
  <si>
    <t>DEL CASTILLO/MONTOYA, CHRISTOPHER BRAD</t>
  </si>
  <si>
    <t>20173367</t>
  </si>
  <si>
    <t>DIAZ/TICONA, DEYSON VICTOR</t>
  </si>
  <si>
    <t>20142957</t>
  </si>
  <si>
    <t>FERNANDEZ/NINAHUAMAN, MARIA ALEJANDRA</t>
  </si>
  <si>
    <t>20153589</t>
  </si>
  <si>
    <t>FLORES/SALAMANCA, JONATAN ELMER</t>
  </si>
  <si>
    <t>20181698</t>
  </si>
  <si>
    <t>GARCIA/PUMA, AYRTON ROBINS</t>
  </si>
  <si>
    <t>20170616</t>
  </si>
  <si>
    <t>HANCCO/ZARAVIA, INDIRA PAOLA</t>
  </si>
  <si>
    <t>20140886</t>
  </si>
  <si>
    <t>LIPA/TOLEDO, ENRIQUE ZENON</t>
  </si>
  <si>
    <t>20182835</t>
  </si>
  <si>
    <t>LIZARGO/GARCIA, SAMUEL MATHEUS</t>
  </si>
  <si>
    <t>20192189</t>
  </si>
  <si>
    <t>LLAVE/APAZA, JOSE RODOLFO</t>
  </si>
  <si>
    <t>20161967</t>
  </si>
  <si>
    <t>LUCAS/BENAVIDES, JAIR LENIN</t>
  </si>
  <si>
    <t>20161966</t>
  </si>
  <si>
    <t>LUNA/QUISPE, JHON YOSET</t>
  </si>
  <si>
    <t>20111447</t>
  </si>
  <si>
    <t>MONTOYA/PINTO, SNEYDER GONZALO</t>
  </si>
  <si>
    <t>20182825</t>
  </si>
  <si>
    <t>ORDO√ëEZ/CCORICCAZA, JUAN CARLOS</t>
  </si>
  <si>
    <t>20182316</t>
  </si>
  <si>
    <t>PUMA/LARICO, CRISTHIAN WILLIANS</t>
  </si>
  <si>
    <t>20181702</t>
  </si>
  <si>
    <t>QUENTA/NINA, PATRIK RENEE</t>
  </si>
  <si>
    <t>20173376</t>
  </si>
  <si>
    <t>QUISPE/PUMA, LUIS FERNANDO</t>
  </si>
  <si>
    <t>20101650</t>
  </si>
  <si>
    <t>RODRIGUEZ/MERCADO, JOSE</t>
  </si>
  <si>
    <t>20130893</t>
  </si>
  <si>
    <t>SANCHEZ/FERIA, YELTSIN RULO</t>
  </si>
  <si>
    <t>20061529</t>
  </si>
  <si>
    <t>SANTOYO/CHALCO, RONNIE HELAMAN</t>
  </si>
  <si>
    <t>20172123</t>
  </si>
  <si>
    <t>SILVA/TORRES DE LA GALA, RICARDO PAUL</t>
  </si>
  <si>
    <t>20180579</t>
  </si>
  <si>
    <t>SUASACA/PACOMPIA, ALVARO GUSTAVO</t>
  </si>
  <si>
    <t>20181694</t>
  </si>
  <si>
    <t>SUCASAIRE/TORRES, ARNOLD ISMAEL</t>
  </si>
  <si>
    <t>20163274</t>
  </si>
  <si>
    <t>VALDEZ/AG√úERO, RONALD REYNALDO</t>
  </si>
  <si>
    <t>20182836</t>
  </si>
  <si>
    <t>VALENCIA/JARA, JORDY PEDRO</t>
  </si>
  <si>
    <t>20182325</t>
  </si>
  <si>
    <t>VERA/MAMANI, JOSE MIGUEL</t>
  </si>
  <si>
    <t>20192187</t>
  </si>
  <si>
    <t>ZAPANA/ROMERO, PEDRO LUIS CHRISTIAN</t>
  </si>
  <si>
    <t>CUI</t>
  </si>
  <si>
    <t>email</t>
  </si>
  <si>
    <t>Nombre</t>
  </si>
  <si>
    <t>B</t>
  </si>
  <si>
    <t>A</t>
  </si>
  <si>
    <t>Github</t>
  </si>
  <si>
    <t>ralegre@unsa.edu.pe</t>
  </si>
  <si>
    <t>C</t>
  </si>
  <si>
    <t>ealfaroz@unsa.edu.pe</t>
  </si>
  <si>
    <t>achacohu@unsa.edu.pe</t>
  </si>
  <si>
    <t>CHACO/HUAMANI, ALEX</t>
  </si>
  <si>
    <t>AlexChacoHuamani</t>
  </si>
  <si>
    <t>bchavezn@unsa.edu.pe</t>
  </si>
  <si>
    <t>CHAVEZ/NINA, BRAULIO ARMANDO</t>
  </si>
  <si>
    <t>Braulio20182313</t>
  </si>
  <si>
    <t>pchoqueneira@unsa.edu.pe</t>
  </si>
  <si>
    <t>PauChoqueneira/</t>
  </si>
  <si>
    <t>ecoaquiracu@unsa.edu.pe</t>
  </si>
  <si>
    <t>COAQUIRA/CUEVAS, EDITH MARICARMEN</t>
  </si>
  <si>
    <t>Maricarmen5-31</t>
  </si>
  <si>
    <t>cdelcastillo@unsa.edu.pe</t>
  </si>
  <si>
    <t>ddiazti@unsa.edu.pe</t>
  </si>
  <si>
    <t>DeysonDiaz</t>
  </si>
  <si>
    <t>sestebac@unsa.edu.pe</t>
  </si>
  <si>
    <t>ESTEBA/CRUZ, SANTOS ADILSON</t>
  </si>
  <si>
    <t>sestebac</t>
  </si>
  <si>
    <t>dfloresva@unsa.edu.pe</t>
  </si>
  <si>
    <t>FLORES/VALDIVIA, DENILSON EDGARDO</t>
  </si>
  <si>
    <t>cilachoque@unsa.edu.pe</t>
  </si>
  <si>
    <t>ILACHOQUE/HANCCOCCALLO, CHRISTIAN WILFREDO</t>
  </si>
  <si>
    <t>elipat@unsa.edu.pe</t>
  </si>
  <si>
    <t>EnriqueLT</t>
  </si>
  <si>
    <t>jllavea@unsa.edu.pe</t>
  </si>
  <si>
    <t>jlucasb@unsa.edu.pe</t>
  </si>
  <si>
    <t>jairLucas</t>
  </si>
  <si>
    <t>emamanis@unsa.edu.pe</t>
  </si>
  <si>
    <t>MAMANI/SOLORZANO, EFRAIN ALEX</t>
  </si>
  <si>
    <t>cpacori@unsa.edu.pe</t>
  </si>
  <si>
    <t>PACORI/PAUCAR, CRHISTIAN ZIEGLER</t>
  </si>
  <si>
    <t>jpaniura@unsa.edu.pe</t>
  </si>
  <si>
    <t>PANIURA/HUAMANI, JOSE MAYKOL</t>
  </si>
  <si>
    <t>jrodriguezme@unsa.edu.pe</t>
  </si>
  <si>
    <t>rsilvato@unsa.edu.pe</t>
  </si>
  <si>
    <t>asuasaca@unsa.edu.pe</t>
  </si>
  <si>
    <t>rtitod@unsa.edu.pe</t>
  </si>
  <si>
    <t>TITO/DURAND, RUDY ROBERTO</t>
  </si>
  <si>
    <t>rtitod</t>
  </si>
  <si>
    <t>ktorresaro@unsa.edu.pe</t>
  </si>
  <si>
    <t>TORRES/AROQUIPA, KARLO JOSE</t>
  </si>
  <si>
    <t>jverama@unsa.edu.pe</t>
  </si>
  <si>
    <t>JoseMiguelVM</t>
  </si>
  <si>
    <t>Teo</t>
  </si>
  <si>
    <t>danampa@unsa.edu.pe</t>
  </si>
  <si>
    <t>diegodavidpe</t>
  </si>
  <si>
    <t>jbegazoti@unsa.edu.pe</t>
  </si>
  <si>
    <t>kccorimanya@unsa.edu.pe</t>
  </si>
  <si>
    <t>CCORIMANYA/PAUCAR, KEVIN YUNIOR</t>
  </si>
  <si>
    <t>KevinCcorimanya</t>
  </si>
  <si>
    <t>jcruzga@unsa.edu.pe</t>
  </si>
  <si>
    <t>CRUZ/GALLEGOS, JEREMY JEISON</t>
  </si>
  <si>
    <t>JeremyCruzGallegos</t>
  </si>
  <si>
    <t>rdelgadoh@unsa.edu.pe</t>
  </si>
  <si>
    <t>DELGADO/HUACALLO, RENATO EDUARDO</t>
  </si>
  <si>
    <t>mfernandezn@unsa.edu.pe</t>
  </si>
  <si>
    <t>lflorezb@unsa.edu.pe</t>
  </si>
  <si>
    <t>FLOREZ/BAILON, LUIS FERNANDO</t>
  </si>
  <si>
    <t>cgallegosb@unsa.edu.pe</t>
  </si>
  <si>
    <t>GALLEGOS/BATALLANOS, CARLOS BRYAN</t>
  </si>
  <si>
    <t>agarciapu@unsa.edu.pe</t>
  </si>
  <si>
    <t>rhuamanma@unsa.edu.pe</t>
  </si>
  <si>
    <t>HUAMAN/MAQQUE, RODRIGO SEBASTIAN</t>
  </si>
  <si>
    <t>whuaracha@unsa.edu.pe</t>
  </si>
  <si>
    <t>HUARACHA/CONDORI, WALTER</t>
  </si>
  <si>
    <t>walterHC</t>
  </si>
  <si>
    <t>ajacoboc@unsa.edu.pe</t>
  </si>
  <si>
    <t>JACOBO/CASTILLO, ANDREW POLD</t>
  </si>
  <si>
    <t>smontoyap@unsa.edu.pe</t>
  </si>
  <si>
    <t>sneyder1711</t>
  </si>
  <si>
    <t>jordonezcc@unsa.edu.pe</t>
  </si>
  <si>
    <t>ORDOÑEZ/CCORICCAZA, JUAN CARLOS</t>
  </si>
  <si>
    <t>JuanCarlosOrdonezCcoriccaza</t>
  </si>
  <si>
    <t>jpinton@unsa.edu.pe</t>
  </si>
  <si>
    <t>PINTO/ÑAUPA, JEFFREY JOAN</t>
  </si>
  <si>
    <t>mramoschal@unsa.edu.pe</t>
  </si>
  <si>
    <t>RAMOS/CHALLA, MELODY MARISOL</t>
  </si>
  <si>
    <t>melody-EPIS</t>
  </si>
  <si>
    <t>jrevillat@unsa.edu.pe</t>
  </si>
  <si>
    <t>REVILLA/TELLEZ, JIMY GABRIEL</t>
  </si>
  <si>
    <t>frojasca@unsa.edu.pe</t>
  </si>
  <si>
    <t>ROJAS/CARHUAS, FATIMA GIGI</t>
  </si>
  <si>
    <t>asalcedoch@unsa.edu.pe</t>
  </si>
  <si>
    <t>SALCEDO/CHAVEZ, ALDAIR BRYAN</t>
  </si>
  <si>
    <t>AldairBryan</t>
  </si>
  <si>
    <t>rsantoyo@unsa.edu.pe</t>
  </si>
  <si>
    <t>asucasairet@unsa.edu.pe</t>
  </si>
  <si>
    <t>ArnoldSucasaireTorres</t>
  </si>
  <si>
    <t>jquispejar@unsa.edu.pe</t>
  </si>
  <si>
    <t>cvasqueza@unsa.edu.pe</t>
  </si>
  <si>
    <t>VASQUEZ/ALVAREZ, CESAR PAUL</t>
  </si>
  <si>
    <t>CesarVasquez2001</t>
  </si>
  <si>
    <t>myucrama@unsa.edu.pe</t>
  </si>
  <si>
    <t>YUCRA/MACHACCA, MARIANA GRETHEL</t>
  </si>
  <si>
    <t>MarianaYucra</t>
  </si>
  <si>
    <t>LabD</t>
  </si>
  <si>
    <t>aanccor@unsa.edu.pe</t>
  </si>
  <si>
    <t>DarioAncco</t>
  </si>
  <si>
    <t>jancoay@unsa.edu.pe</t>
  </si>
  <si>
    <t>mapazacals@unsa.edu.pe</t>
  </si>
  <si>
    <t>dbedregralp@unsa.edu.pe</t>
  </si>
  <si>
    <t>BEDREGAL/PEREZ, DANIEL</t>
  </si>
  <si>
    <t>gcallo@unsa.edu.pe</t>
  </si>
  <si>
    <t>fesoblib</t>
  </si>
  <si>
    <t>mcastrocall@unsa.edu.pe</t>
  </si>
  <si>
    <t>Melvin-Elian</t>
  </si>
  <si>
    <t>fchavezcar@unsa.edu.pe</t>
  </si>
  <si>
    <t>CHAVEZ/CARPIO, FIDEL RONALDO</t>
  </si>
  <si>
    <t>Fidel3110</t>
  </si>
  <si>
    <t>jchile@unsa.edu.pe</t>
  </si>
  <si>
    <t>CHILE/NINA, JULIAN GABRIEL</t>
  </si>
  <si>
    <t>JChile</t>
  </si>
  <si>
    <t>jcuenca@unsa.edu.pe</t>
  </si>
  <si>
    <t>JCuenca17</t>
  </si>
  <si>
    <t>lcuevas@unsa.edu.pe</t>
  </si>
  <si>
    <t>LizetMilagros</t>
  </si>
  <si>
    <t>ihancco@unsa.edu.pe</t>
  </si>
  <si>
    <t>IndiraHanccoZaravia</t>
  </si>
  <si>
    <t>dilave@unsa.edu.pe</t>
  </si>
  <si>
    <t>ILAVE/VASQUEZ, DIEGO EDUARDO</t>
  </si>
  <si>
    <t>slizargo@unsa.edu.pe</t>
  </si>
  <si>
    <t>Sansakigus</t>
  </si>
  <si>
    <t>jlunaq@unsa.edu.pe</t>
  </si>
  <si>
    <t>aperaltilla@unsa.edu.pe</t>
  </si>
  <si>
    <t>PERALTILLA/MENDOZA, ALFREDO ALEJANDRO</t>
  </si>
  <si>
    <t>AlfredoPeraltillaMendoza</t>
  </si>
  <si>
    <t>mpezo@unsa.edu.pe</t>
  </si>
  <si>
    <t>PEZO/CENTENO, MICHELL BENJAMIN</t>
  </si>
  <si>
    <t>cpumal@unsa.edu.pe</t>
  </si>
  <si>
    <t>lquispepum@unsa.edu.pe</t>
  </si>
  <si>
    <t>lquispesan@unsa.edu.pe</t>
  </si>
  <si>
    <t>QUISPE/SANOMAMANI, LUIS FERNANDO</t>
  </si>
  <si>
    <t>gramosti@unsa.edu.pe</t>
  </si>
  <si>
    <t>RAMOS/TICONA, GILBERT WIL</t>
  </si>
  <si>
    <t>ysanchezf@unsa.edu.pe</t>
  </si>
  <si>
    <t>aturpoco@unsa.edu.pe</t>
  </si>
  <si>
    <t>TURPO/COILA, ALEX RONALDO</t>
  </si>
  <si>
    <t>pzapanar@unsa.edu.pe</t>
  </si>
  <si>
    <t>azunigaca@unsa.edu.pe</t>
  </si>
  <si>
    <t>ZUÑIGA/CAUNA, ALVARO MARCELO</t>
  </si>
  <si>
    <t>azunigacauna</t>
  </si>
  <si>
    <t>Rosario-A</t>
  </si>
  <si>
    <t>Ejem1y2</t>
  </si>
  <si>
    <t>TareaAjax</t>
  </si>
  <si>
    <t>AlexRTC1997</t>
  </si>
  <si>
    <t>RodrigoSHM1999</t>
  </si>
  <si>
    <t>Michell803</t>
  </si>
  <si>
    <t>Gallegos-Batallanos-Carlos-Bryan</t>
  </si>
  <si>
    <t>dfloresva</t>
  </si>
  <si>
    <t>agarciapu</t>
  </si>
  <si>
    <t>LuisPuma-hub</t>
  </si>
  <si>
    <t>begazo-ticona-jesus</t>
  </si>
  <si>
    <t>Jordy-Pedro-Valencia-Jara</t>
  </si>
  <si>
    <t>tefa0408</t>
  </si>
  <si>
    <t>RenatoDH1</t>
  </si>
  <si>
    <t>ronnieSC</t>
  </si>
  <si>
    <t>RicardoSilvaT</t>
  </si>
  <si>
    <t>JhonYoset</t>
  </si>
  <si>
    <t>c-puma</t>
  </si>
  <si>
    <t>ChristianIlachoque</t>
  </si>
  <si>
    <t>MichaelSecarlos</t>
  </si>
  <si>
    <t>DelCastilloBrad</t>
  </si>
  <si>
    <t>andrew288</t>
  </si>
  <si>
    <t>Jose-Maykol</t>
  </si>
  <si>
    <t>jrodriguezme</t>
  </si>
  <si>
    <t>Alejandra-Fernandez</t>
  </si>
  <si>
    <t>LuisFFB</t>
  </si>
  <si>
    <t>Jeffrey-7101</t>
  </si>
  <si>
    <t>JRevilla1505</t>
  </si>
  <si>
    <t>Fatima2427</t>
  </si>
  <si>
    <t>Daniel580-U</t>
  </si>
  <si>
    <t>GilbertWil</t>
  </si>
  <si>
    <t>Yeltsin-SF</t>
  </si>
  <si>
    <t>Lab2</t>
  </si>
  <si>
    <t>Asist</t>
  </si>
  <si>
    <t>GAppScript</t>
  </si>
  <si>
    <t>Ptos Python</t>
  </si>
  <si>
    <t>Kahoot1</t>
  </si>
  <si>
    <t>cgi python</t>
  </si>
  <si>
    <t>ref bibliog</t>
  </si>
  <si>
    <t>sqlite</t>
  </si>
  <si>
    <t>avance DestTurist</t>
  </si>
  <si>
    <t>DestTuristic</t>
  </si>
  <si>
    <t>1. Inventarios</t>
  </si>
  <si>
    <t>5. Delivery</t>
  </si>
  <si>
    <t>2. Facturacion</t>
  </si>
  <si>
    <t>8. MINIMARKET: Control de ventas</t>
  </si>
  <si>
    <t>10. FARMACIAS: control de stock</t>
  </si>
  <si>
    <t>11. RESTAURANTES: Control de comandas</t>
  </si>
  <si>
    <t>3. CITAS: Citas por Paciente</t>
  </si>
  <si>
    <t>4. ALQUILER VIDEOS</t>
  </si>
  <si>
    <t>7. HISTORIAS CLINICAS</t>
  </si>
  <si>
    <t>9. SUPERMERCADO: Control de Inventario</t>
  </si>
  <si>
    <t>AB</t>
  </si>
  <si>
    <t>python en CodingBat</t>
  </si>
  <si>
    <t>1. FACTURACION: Productos</t>
  </si>
  <si>
    <t>2. RESTAURANTES: Control de comandas</t>
  </si>
  <si>
    <t>3. HISTORIAS CLINICAS</t>
  </si>
  <si>
    <t>4. DELIVERY</t>
  </si>
  <si>
    <t>5. Farmacia</t>
  </si>
  <si>
    <t>6. Colegios</t>
  </si>
  <si>
    <t>7. MINIMARKET</t>
  </si>
  <si>
    <t>8. INVENTARIOS</t>
  </si>
  <si>
    <t>9. Alquiler Videos</t>
  </si>
  <si>
    <t>2. SUPERMERCADO: Control de Inventario</t>
  </si>
  <si>
    <t>3. RESTAURANTES: Control de comandas</t>
  </si>
  <si>
    <t>6. tienda de ropa virtual</t>
  </si>
  <si>
    <t>1. Alquiler Videos</t>
  </si>
  <si>
    <t xml:space="preserve">9. inventario para una libreria </t>
  </si>
  <si>
    <t>10. CITAS: Citas por Paciente y Médico</t>
  </si>
  <si>
    <t>11. COLEGIO: Aula virtual</t>
  </si>
  <si>
    <t>8. FARMACIAS: control de stock</t>
  </si>
  <si>
    <t>4. Pedidos</t>
  </si>
  <si>
    <t>5. Inventarios empresa de import Pescados</t>
  </si>
  <si>
    <t>Crud_DT</t>
  </si>
  <si>
    <t>Avance 23Jul</t>
  </si>
  <si>
    <t>Avance 24Jul</t>
  </si>
  <si>
    <t>Avance 7 Ago</t>
  </si>
  <si>
    <t>FrontEnd(Angular, Ajax, CSS)</t>
  </si>
  <si>
    <t>Informe IEEE</t>
  </si>
  <si>
    <t>Manual Usuario y Video</t>
  </si>
  <si>
    <t>Tablas 1vsM</t>
  </si>
  <si>
    <t>pdf email</t>
  </si>
  <si>
    <t>Django</t>
  </si>
  <si>
    <t>.25*.6</t>
  </si>
  <si>
    <t>.10*.6</t>
  </si>
  <si>
    <t>.15 * .6</t>
  </si>
  <si>
    <t>.10 * .6</t>
  </si>
  <si>
    <t>.30 * .6</t>
  </si>
  <si>
    <t>Avance 6 Ago</t>
  </si>
  <si>
    <t xml:space="preserve">6. envio documentos </t>
  </si>
  <si>
    <t>5b. Farmacia</t>
  </si>
  <si>
    <t>falta github</t>
  </si>
  <si>
    <t>mejoró inventario totales</t>
  </si>
  <si>
    <t>mejoró filtros para ver peliculas</t>
  </si>
  <si>
    <t>permite cambiar contraseña, pdf, email</t>
  </si>
  <si>
    <t>La aplicación será calificada sobre 20 y deberá incluir:</t>
  </si>
  <si>
    <t>Una app independiente</t>
  </si>
  <si>
    <t>Programa cliente para hacer y consumir las consultas</t>
  </si>
  <si>
    <t>Responsabilidad: cumplió puntualmente con todo</t>
  </si>
  <si>
    <t>Proactividad: hizo más de lo que se pidió</t>
  </si>
  <si>
    <t>Aporte al grupo</t>
  </si>
  <si>
    <t>Calificó a sus compañeros (Si no lo hizo 50% de la nota de trabajo individual)</t>
  </si>
  <si>
    <t>La calificación final será un promedio entre la nota individual 40% y grupal 60%</t>
  </si>
  <si>
    <t>RUBRICA Y CALIFICACIONES PARA PROYECTO FINAL</t>
  </si>
  <si>
    <t>PTOS</t>
  </si>
  <si>
    <t>TOTAL</t>
  </si>
  <si>
    <t>URLs propios, usando reverse</t>
  </si>
  <si>
    <t xml:space="preserve">Plantillas propias de la aplicación </t>
  </si>
  <si>
    <t>Que usen widgets de manera elegante</t>
  </si>
  <si>
    <t xml:space="preserve">Vistas de Listado, Detalle, Crear, Actualizar y Borrar </t>
  </si>
  <si>
    <t xml:space="preserve">Formulario con restricciones de seguridad adicionales </t>
  </si>
  <si>
    <t xml:space="preserve">Vista de consultas que devuelva Json </t>
  </si>
  <si>
    <t xml:space="preserve">Con Ajax </t>
  </si>
  <si>
    <t xml:space="preserve">Con Framework de JavaScript </t>
  </si>
  <si>
    <t xml:space="preserve">Al menos dos modelos </t>
  </si>
  <si>
    <t xml:space="preserve">Modelo con clave externa: foreign key </t>
  </si>
  <si>
    <t xml:space="preserve">CSS o Bootstrap </t>
  </si>
  <si>
    <r>
      <t>Publicó su aplicación en el web</t>
    </r>
    <r>
      <rPr>
        <i/>
        <sz val="11"/>
        <color rgb="FF4A86E8"/>
        <rFont val="Arial"/>
        <family val="2"/>
      </rPr>
      <t xml:space="preserve"> </t>
    </r>
  </si>
  <si>
    <t xml:space="preserve">Descargar un informe como archivos pdf </t>
  </si>
  <si>
    <t xml:space="preserve">Enviar correo </t>
  </si>
  <si>
    <t>QUALIFICATIONS FOR FINAL PROJECT</t>
  </si>
  <si>
    <t>MAX</t>
  </si>
  <si>
    <t>STUDENT NAME:</t>
  </si>
  <si>
    <t>Jose Vera Mamani</t>
  </si>
  <si>
    <t>Rudy Tito Durand</t>
  </si>
  <si>
    <t>The application will be qualificated over 20 and it should contain:</t>
  </si>
  <si>
    <t>An independent application</t>
  </si>
  <si>
    <t>owns URL using "reverse"</t>
  </si>
  <si>
    <t xml:space="preserve">own Application Templates </t>
  </si>
  <si>
    <t xml:space="preserve">Use of elegant widgets </t>
  </si>
  <si>
    <t xml:space="preserve">List Views, Detail Views, Create, Update and Delete Views </t>
  </si>
  <si>
    <t xml:space="preserve">Forms with additional security restrictions </t>
  </si>
  <si>
    <t xml:space="preserve">Query Views that send back Json files </t>
  </si>
  <si>
    <t xml:space="preserve">Client program to do and consume queries </t>
  </si>
  <si>
    <t xml:space="preserve">with Ajax </t>
  </si>
  <si>
    <t xml:space="preserve">with JavaScript  Framework </t>
  </si>
  <si>
    <t xml:space="preserve">At least 2 models </t>
  </si>
  <si>
    <t xml:space="preserve">Model with foreign key </t>
  </si>
  <si>
    <t xml:space="preserve">CSS or Bootstrap </t>
  </si>
  <si>
    <r>
      <t>Publish the app in the web</t>
    </r>
    <r>
      <rPr>
        <i/>
        <sz val="11"/>
        <color rgb="FF4A86E8"/>
        <rFont val="Arial"/>
        <family val="2"/>
      </rPr>
      <t xml:space="preserve"> </t>
    </r>
  </si>
  <si>
    <t xml:space="preserve">Can download pdf files </t>
  </si>
  <si>
    <t>Can send email</t>
  </si>
  <si>
    <t>FINAL GRADE</t>
  </si>
  <si>
    <t>extra points</t>
  </si>
  <si>
    <t>Trabajo en equipo, los 20 puntos serán distribuidos de manera equitativa entre los sigs criterios:</t>
  </si>
  <si>
    <t xml:space="preserve">La nota grupal será por el producto calificado por el profesor, en base a sus avances, </t>
  </si>
  <si>
    <t xml:space="preserve">La nota individual será calificada por sus propios compañeros. Los que no califiquen a sus </t>
  </si>
  <si>
    <t xml:space="preserve">      compañeros tendrán la mitad de la nota en este componente.</t>
  </si>
  <si>
    <t xml:space="preserve">      exposición e informe.</t>
  </si>
  <si>
    <t>Item</t>
  </si>
  <si>
    <t>Ptos Maximo (Maximum grade)</t>
  </si>
  <si>
    <t>Ptos Obtenidos (Grade)</t>
  </si>
  <si>
    <t>Puntualidad (Puntuality)</t>
  </si>
  <si>
    <t>Completitud de versiones (version completeness)</t>
  </si>
  <si>
    <t>Eficiencia en algoritmos (algorithm efficiency)</t>
  </si>
  <si>
    <t>Presentacion código final (Final Code presentation)</t>
  </si>
  <si>
    <t>Exposicion (Oral presentation)</t>
  </si>
  <si>
    <t>Informe final (Final document)</t>
  </si>
  <si>
    <t>NAME:  Rosario Alegre Linares</t>
  </si>
  <si>
    <t>LAB06:  DJANGO APP STUDENT WORK</t>
  </si>
  <si>
    <t>Rosario Alegre Linares</t>
  </si>
  <si>
    <t>UNIVERSIDAD NACIONAL DE SAN AGUSTIN</t>
  </si>
  <si>
    <t>ESCUELA PROFESIONAL DE INGENIERIA DE SISTEMAS</t>
  </si>
  <si>
    <t>CURSO:  PROGRAMACION WEB 1</t>
  </si>
  <si>
    <t>SECCION:  TEORIA C</t>
  </si>
  <si>
    <t>SECCION:  LABORATORIO  C</t>
  </si>
  <si>
    <t>SECCION:  LABORATORIO  E</t>
  </si>
  <si>
    <t>SECCION:  LABORATORIO 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</si>
</sst>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Verdana"/>
      <family val="2"/>
    </font>
    <font>
      <sz val="8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ahoma"/>
      <family val="2"/>
    </font>
    <font>
      <sz val="11"/>
      <color theme="1"/>
      <name val="Arial"/>
      <family val="2"/>
    </font>
    <font>
      <sz val="10"/>
      <color rgb="FF24292E"/>
      <name val="Arial"/>
      <family val="2"/>
    </font>
    <font>
      <u/>
      <sz val="12"/>
      <color theme="1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Helvetica Neue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4A86E8"/>
      <name val="Arial"/>
      <family val="2"/>
    </font>
    <font>
      <b/>
      <i/>
      <sz val="11"/>
      <color rgb="FF4A86E8"/>
      <name val="Arial"/>
      <family val="2"/>
    </font>
    <font>
      <b/>
      <i/>
      <sz val="11"/>
      <name val="Arial"/>
      <family val="2"/>
    </font>
    <font>
      <sz val="11"/>
      <color theme="4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2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0" fontId="0" fillId="0" borderId="0" xfId="0" applyFill="1"/>
    <xf numFmtId="164" fontId="13" fillId="0" borderId="0" xfId="0" applyNumberFormat="1" applyFont="1"/>
    <xf numFmtId="164" fontId="0" fillId="0" borderId="0" xfId="0" applyNumberFormat="1" applyFill="1"/>
    <xf numFmtId="164" fontId="0" fillId="2" borderId="0" xfId="0" applyNumberFormat="1" applyFill="1"/>
    <xf numFmtId="0" fontId="5" fillId="2" borderId="0" xfId="0" applyFont="1" applyFill="1"/>
    <xf numFmtId="0" fontId="0" fillId="2" borderId="0" xfId="0" applyFill="1"/>
    <xf numFmtId="2" fontId="15" fillId="0" borderId="0" xfId="0" applyNumberFormat="1" applyFont="1"/>
    <xf numFmtId="164" fontId="15" fillId="0" borderId="0" xfId="0" applyNumberFormat="1" applyFont="1"/>
    <xf numFmtId="164" fontId="14" fillId="0" borderId="0" xfId="0" applyNumberFormat="1" applyFont="1" applyFill="1" applyAlignment="1">
      <alignment horizontal="center"/>
    </xf>
    <xf numFmtId="164" fontId="4" fillId="0" borderId="0" xfId="0" applyNumberFormat="1" applyFont="1" applyFill="1"/>
    <xf numFmtId="0" fontId="14" fillId="0" borderId="0" xfId="0" applyFont="1" applyAlignment="1">
      <alignment horizontal="center"/>
    </xf>
    <xf numFmtId="0" fontId="0" fillId="3" borderId="0" xfId="0" applyFill="1"/>
    <xf numFmtId="2" fontId="0" fillId="3" borderId="0" xfId="0" applyNumberFormat="1" applyFill="1"/>
    <xf numFmtId="0" fontId="3" fillId="3" borderId="0" xfId="0" applyFont="1" applyFill="1"/>
    <xf numFmtId="164" fontId="0" fillId="3" borderId="0" xfId="0" applyNumberFormat="1" applyFill="1"/>
    <xf numFmtId="0" fontId="0" fillId="4" borderId="0" xfId="0" applyFill="1"/>
    <xf numFmtId="0" fontId="3" fillId="4" borderId="0" xfId="0" applyFont="1" applyFill="1"/>
    <xf numFmtId="0" fontId="17" fillId="0" borderId="0" xfId="0" applyFont="1"/>
    <xf numFmtId="2" fontId="15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2" borderId="0" xfId="0" applyNumberFormat="1" applyFill="1"/>
    <xf numFmtId="2" fontId="5" fillId="2" borderId="0" xfId="0" applyNumberFormat="1" applyFont="1" applyFill="1"/>
    <xf numFmtId="164" fontId="5" fillId="2" borderId="0" xfId="0" applyNumberFormat="1" applyFont="1" applyFill="1"/>
    <xf numFmtId="0" fontId="18" fillId="0" borderId="0" xfId="0" applyFont="1"/>
    <xf numFmtId="0" fontId="18" fillId="2" borderId="0" xfId="0" applyFont="1" applyFill="1"/>
    <xf numFmtId="2" fontId="18" fillId="0" borderId="0" xfId="0" applyNumberFormat="1" applyFont="1"/>
    <xf numFmtId="164" fontId="19" fillId="3" borderId="0" xfId="0" applyNumberFormat="1" applyFont="1" applyFill="1"/>
    <xf numFmtId="164" fontId="16" fillId="3" borderId="0" xfId="0" applyNumberFormat="1" applyFont="1" applyFill="1"/>
    <xf numFmtId="164" fontId="18" fillId="0" borderId="0" xfId="0" applyNumberFormat="1" applyFont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5" fillId="0" borderId="0" xfId="0" applyFont="1" applyFill="1"/>
    <xf numFmtId="0" fontId="18" fillId="0" borderId="0" xfId="0" applyFont="1" applyFill="1"/>
    <xf numFmtId="164" fontId="19" fillId="3" borderId="0" xfId="0" applyNumberFormat="1" applyFont="1" applyFill="1" applyAlignment="1">
      <alignment horizontal="center" vertical="center"/>
    </xf>
    <xf numFmtId="0" fontId="0" fillId="0" borderId="0" xfId="0" applyFont="1"/>
    <xf numFmtId="0" fontId="3" fillId="2" borderId="0" xfId="0" applyFont="1" applyFill="1"/>
    <xf numFmtId="164" fontId="19" fillId="2" borderId="0" xfId="0" applyNumberFormat="1" applyFont="1" applyFill="1"/>
    <xf numFmtId="9" fontId="0" fillId="0" borderId="0" xfId="0" applyNumberFormat="1"/>
    <xf numFmtId="9" fontId="0" fillId="0" borderId="0" xfId="0" applyNumberFormat="1" applyAlignment="1">
      <alignment horizontal="center"/>
    </xf>
    <xf numFmtId="1" fontId="15" fillId="0" borderId="0" xfId="0" applyNumberFormat="1" applyFont="1"/>
    <xf numFmtId="0" fontId="20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2"/>
    </xf>
    <xf numFmtId="0" fontId="21" fillId="0" borderId="0" xfId="0" applyFont="1" applyAlignment="1">
      <alignment horizontal="left" vertical="center" indent="2"/>
    </xf>
    <xf numFmtId="0" fontId="23" fillId="0" borderId="0" xfId="0" applyFont="1" applyAlignment="1">
      <alignment horizontal="left" vertical="center" indent="2"/>
    </xf>
    <xf numFmtId="0" fontId="0" fillId="0" borderId="1" xfId="0" applyBorder="1"/>
    <xf numFmtId="0" fontId="20" fillId="0" borderId="1" xfId="0" applyFont="1" applyBorder="1" applyAlignment="1">
      <alignment horizontal="left" vertical="center" indent="1"/>
    </xf>
    <xf numFmtId="0" fontId="20" fillId="0" borderId="1" xfId="0" applyFont="1" applyBorder="1" applyAlignment="1">
      <alignment horizontal="left" vertical="center" indent="2"/>
    </xf>
    <xf numFmtId="0" fontId="20" fillId="0" borderId="1" xfId="0" applyFont="1" applyBorder="1" applyAlignment="1">
      <alignment horizontal="left" vertical="center" indent="3"/>
    </xf>
    <xf numFmtId="0" fontId="20" fillId="0" borderId="1" xfId="0" applyFont="1" applyBorder="1" applyAlignment="1">
      <alignment horizontal="left" vertical="center" indent="4"/>
    </xf>
    <xf numFmtId="0" fontId="24" fillId="0" borderId="1" xfId="0" applyFont="1" applyBorder="1" applyAlignment="1">
      <alignment horizontal="left" vertical="center" indent="3"/>
    </xf>
    <xf numFmtId="0" fontId="21" fillId="0" borderId="1" xfId="0" applyFont="1" applyBorder="1" applyAlignment="1">
      <alignment horizontal="left" vertical="center" indent="3"/>
    </xf>
    <xf numFmtId="0" fontId="22" fillId="0" borderId="1" xfId="0" applyFont="1" applyBorder="1" applyAlignment="1">
      <alignment horizontal="left" vertical="center" indent="2"/>
    </xf>
    <xf numFmtId="0" fontId="21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center"/>
    </xf>
    <xf numFmtId="0" fontId="23" fillId="0" borderId="1" xfId="0" applyFont="1" applyBorder="1" applyAlignment="1">
      <alignment horizontal="left" vertical="center" indent="2"/>
    </xf>
    <xf numFmtId="0" fontId="0" fillId="0" borderId="1" xfId="0" applyBorder="1" applyAlignment="1">
      <alignment wrapText="1"/>
    </xf>
    <xf numFmtId="0" fontId="26" fillId="0" borderId="2" xfId="0" applyFont="1" applyBorder="1" applyAlignment="1">
      <alignment vertical="center" wrapText="1"/>
    </xf>
    <xf numFmtId="0" fontId="26" fillId="0" borderId="3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25" fillId="0" borderId="5" xfId="0" applyFont="1" applyBorder="1" applyAlignment="1">
      <alignment horizontal="center" vertical="center" wrapText="1"/>
    </xf>
    <xf numFmtId="0" fontId="26" fillId="0" borderId="4" xfId="0" applyFont="1" applyBorder="1" applyAlignment="1">
      <alignment vertical="center" wrapText="1"/>
    </xf>
    <xf numFmtId="0" fontId="26" fillId="0" borderId="5" xfId="0" applyFont="1" applyBorder="1" applyAlignment="1">
      <alignment horizontal="center" vertical="center" wrapText="1"/>
    </xf>
    <xf numFmtId="9" fontId="16" fillId="0" borderId="0" xfId="0" applyNumberFormat="1" applyFont="1"/>
    <xf numFmtId="164" fontId="14" fillId="3" borderId="0" xfId="0" applyNumberFormat="1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airLucas" TargetMode="External"/><Relationship Id="rId13" Type="http://schemas.openxmlformats.org/officeDocument/2006/relationships/hyperlink" Target="https://github.com/jrodriguezme" TargetMode="External"/><Relationship Id="rId3" Type="http://schemas.openxmlformats.org/officeDocument/2006/relationships/hyperlink" Target="https://github.com/PauChoqueneira" TargetMode="External"/><Relationship Id="rId7" Type="http://schemas.openxmlformats.org/officeDocument/2006/relationships/hyperlink" Target="https://github.com/EnriqueLT" TargetMode="External"/><Relationship Id="rId12" Type="http://schemas.openxmlformats.org/officeDocument/2006/relationships/hyperlink" Target="https://github.com/Jose-Maykol" TargetMode="External"/><Relationship Id="rId2" Type="http://schemas.openxmlformats.org/officeDocument/2006/relationships/hyperlink" Target="https://github.com/Braulio20182313" TargetMode="External"/><Relationship Id="rId1" Type="http://schemas.openxmlformats.org/officeDocument/2006/relationships/hyperlink" Target="https://github.com/AlexChacoHuamani" TargetMode="External"/><Relationship Id="rId6" Type="http://schemas.openxmlformats.org/officeDocument/2006/relationships/hyperlink" Target="https://github.com/sestebac/Pweb2-LabC/commits?author=sestebac" TargetMode="External"/><Relationship Id="rId11" Type="http://schemas.openxmlformats.org/officeDocument/2006/relationships/hyperlink" Target="https://github.com/DelCastilloBrad" TargetMode="External"/><Relationship Id="rId5" Type="http://schemas.openxmlformats.org/officeDocument/2006/relationships/hyperlink" Target="https://github.com/DeysonDiaz" TargetMode="External"/><Relationship Id="rId10" Type="http://schemas.openxmlformats.org/officeDocument/2006/relationships/hyperlink" Target="https://github.com/Rosario-A" TargetMode="External"/><Relationship Id="rId4" Type="http://schemas.openxmlformats.org/officeDocument/2006/relationships/hyperlink" Target="https://github.com/Maricarmen5-31" TargetMode="External"/><Relationship Id="rId9" Type="http://schemas.openxmlformats.org/officeDocument/2006/relationships/hyperlink" Target="https://github.com/rtitod/Tarea1/commits?author=rtito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lejandra-Fernandez" TargetMode="External"/><Relationship Id="rId3" Type="http://schemas.openxmlformats.org/officeDocument/2006/relationships/hyperlink" Target="https://github.com/sneyder1711" TargetMode="External"/><Relationship Id="rId7" Type="http://schemas.openxmlformats.org/officeDocument/2006/relationships/hyperlink" Target="https://github.com/MarianaYucra" TargetMode="External"/><Relationship Id="rId12" Type="http://schemas.openxmlformats.org/officeDocument/2006/relationships/hyperlink" Target="https://github.com/Fatima2427" TargetMode="External"/><Relationship Id="rId2" Type="http://schemas.openxmlformats.org/officeDocument/2006/relationships/hyperlink" Target="https://github.com/KevinCcorimanya" TargetMode="External"/><Relationship Id="rId1" Type="http://schemas.openxmlformats.org/officeDocument/2006/relationships/hyperlink" Target="https://github.com/diegodavidpe" TargetMode="External"/><Relationship Id="rId6" Type="http://schemas.openxmlformats.org/officeDocument/2006/relationships/hyperlink" Target="https://github.com/ArnoldSucasaireTorres" TargetMode="External"/><Relationship Id="rId11" Type="http://schemas.openxmlformats.org/officeDocument/2006/relationships/hyperlink" Target="https://github.com/JRevilla1505" TargetMode="External"/><Relationship Id="rId5" Type="http://schemas.openxmlformats.org/officeDocument/2006/relationships/hyperlink" Target="https://github.com/AldairBryan" TargetMode="External"/><Relationship Id="rId10" Type="http://schemas.openxmlformats.org/officeDocument/2006/relationships/hyperlink" Target="https://github.com/Jeffrey-7101" TargetMode="External"/><Relationship Id="rId4" Type="http://schemas.openxmlformats.org/officeDocument/2006/relationships/hyperlink" Target="https://github.com/melody-EPIS" TargetMode="External"/><Relationship Id="rId9" Type="http://schemas.openxmlformats.org/officeDocument/2006/relationships/hyperlink" Target="https://github.com/LuisFFB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nsakigus" TargetMode="External"/><Relationship Id="rId13" Type="http://schemas.openxmlformats.org/officeDocument/2006/relationships/hyperlink" Target="https://github.com/Yeltsin-SF" TargetMode="External"/><Relationship Id="rId3" Type="http://schemas.openxmlformats.org/officeDocument/2006/relationships/hyperlink" Target="https://github.com/Melvin-Elian" TargetMode="External"/><Relationship Id="rId7" Type="http://schemas.openxmlformats.org/officeDocument/2006/relationships/hyperlink" Target="https://github.com/LizetMilagros" TargetMode="External"/><Relationship Id="rId12" Type="http://schemas.openxmlformats.org/officeDocument/2006/relationships/hyperlink" Target="https://github.com/GilbertWil" TargetMode="External"/><Relationship Id="rId2" Type="http://schemas.openxmlformats.org/officeDocument/2006/relationships/hyperlink" Target="https://github.com/fesoblib" TargetMode="External"/><Relationship Id="rId1" Type="http://schemas.openxmlformats.org/officeDocument/2006/relationships/hyperlink" Target="https://github.com/DarioAncco" TargetMode="External"/><Relationship Id="rId6" Type="http://schemas.openxmlformats.org/officeDocument/2006/relationships/hyperlink" Target="https://github.com/JCuenca17" TargetMode="External"/><Relationship Id="rId11" Type="http://schemas.openxmlformats.org/officeDocument/2006/relationships/hyperlink" Target="https://github.com/Daniel580-U" TargetMode="External"/><Relationship Id="rId5" Type="http://schemas.openxmlformats.org/officeDocument/2006/relationships/hyperlink" Target="https://github.com/JChile" TargetMode="External"/><Relationship Id="rId10" Type="http://schemas.openxmlformats.org/officeDocument/2006/relationships/hyperlink" Target="https://github.com/azunigacauna" TargetMode="External"/><Relationship Id="rId4" Type="http://schemas.openxmlformats.org/officeDocument/2006/relationships/hyperlink" Target="https://github.com/Fidel3110" TargetMode="External"/><Relationship Id="rId9" Type="http://schemas.openxmlformats.org/officeDocument/2006/relationships/hyperlink" Target="https://github.com/AlfredoPeraltillaMendo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BE9-C2C7-1642-9961-EDD353EC426B}">
  <dimension ref="A1:AX67"/>
  <sheetViews>
    <sheetView tabSelected="1" zoomScale="120" zoomScaleNormal="120" workbookViewId="0">
      <selection activeCell="A7" sqref="A7"/>
    </sheetView>
  </sheetViews>
  <sheetFormatPr baseColWidth="10" defaultRowHeight="21" x14ac:dyDescent="0.25"/>
  <cols>
    <col min="1" max="1" width="6.6640625" customWidth="1"/>
    <col min="2" max="2" width="11.83203125" bestFit="1" customWidth="1"/>
    <col min="3" max="3" width="49.6640625" customWidth="1"/>
    <col min="4" max="4" width="11.6640625" style="17" customWidth="1"/>
    <col min="5" max="5" width="16.33203125" style="14" bestFit="1" customWidth="1"/>
    <col min="7" max="7" width="11.83203125" style="29" customWidth="1"/>
    <col min="11" max="11" width="10.83203125" style="26"/>
    <col min="12" max="12" width="10.83203125" customWidth="1"/>
  </cols>
  <sheetData>
    <row r="1" spans="1:40" x14ac:dyDescent="0.25">
      <c r="A1" s="38" t="s">
        <v>393</v>
      </c>
      <c r="G1"/>
      <c r="K1"/>
    </row>
    <row r="2" spans="1:40" x14ac:dyDescent="0.25">
      <c r="A2" s="38" t="s">
        <v>394</v>
      </c>
      <c r="G2"/>
      <c r="K2"/>
    </row>
    <row r="3" spans="1:40" x14ac:dyDescent="0.25">
      <c r="A3" s="38" t="s">
        <v>395</v>
      </c>
      <c r="G3"/>
      <c r="K3"/>
    </row>
    <row r="4" spans="1:40" x14ac:dyDescent="0.25">
      <c r="A4" s="38" t="s">
        <v>396</v>
      </c>
      <c r="G4"/>
      <c r="K4"/>
    </row>
    <row r="5" spans="1:40" x14ac:dyDescent="0.25">
      <c r="D5" s="24">
        <v>0.7</v>
      </c>
      <c r="E5" s="14">
        <v>0.15</v>
      </c>
      <c r="F5" s="3">
        <v>0.1</v>
      </c>
      <c r="H5" s="3">
        <v>0.2</v>
      </c>
      <c r="I5" s="32">
        <v>0.7</v>
      </c>
      <c r="J5" s="32">
        <v>0.1</v>
      </c>
      <c r="K5" s="28"/>
      <c r="L5" s="77">
        <v>0.8</v>
      </c>
      <c r="M5" s="77">
        <v>0.2</v>
      </c>
      <c r="N5" s="50"/>
    </row>
    <row r="6" spans="1:40" x14ac:dyDescent="0.25">
      <c r="C6" s="2" t="s">
        <v>0</v>
      </c>
      <c r="D6" s="23" t="s">
        <v>5</v>
      </c>
      <c r="E6" s="16" t="s">
        <v>266</v>
      </c>
      <c r="F6" s="25" t="s">
        <v>265</v>
      </c>
      <c r="G6" s="78" t="s">
        <v>5</v>
      </c>
      <c r="H6" s="25" t="s">
        <v>268</v>
      </c>
      <c r="I6" s="25" t="s">
        <v>2</v>
      </c>
      <c r="J6" s="25" t="s">
        <v>265</v>
      </c>
      <c r="K6" s="79" t="s">
        <v>2</v>
      </c>
      <c r="L6" s="25" t="s">
        <v>4</v>
      </c>
      <c r="M6" s="25" t="s">
        <v>265</v>
      </c>
      <c r="N6" s="80" t="s">
        <v>4</v>
      </c>
    </row>
    <row r="7" spans="1:40" x14ac:dyDescent="0.25">
      <c r="A7">
        <v>1</v>
      </c>
      <c r="B7" s="3" t="s">
        <v>7</v>
      </c>
      <c r="C7" s="3" t="s">
        <v>8</v>
      </c>
      <c r="D7" s="24">
        <v>17.5</v>
      </c>
      <c r="E7" s="14">
        <v>20</v>
      </c>
      <c r="F7" s="13">
        <v>20</v>
      </c>
      <c r="G7" s="42">
        <f>+F7*0.1+D7*0.7+E7*0.2</f>
        <v>18.25</v>
      </c>
      <c r="H7" s="21">
        <v>16</v>
      </c>
      <c r="I7" s="33">
        <v>8.6999999999999993</v>
      </c>
      <c r="J7" s="22">
        <v>20</v>
      </c>
      <c r="K7" s="41">
        <f>+J7*0.1+I7*0.7+H7*0.2</f>
        <v>11.29</v>
      </c>
      <c r="L7" s="13">
        <v>9</v>
      </c>
      <c r="M7" s="54">
        <v>20</v>
      </c>
      <c r="N7" s="51">
        <f>+M7*0.2+L7*0.8</f>
        <v>11.2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8" spans="1:40" x14ac:dyDescent="0.25">
      <c r="A8">
        <v>2</v>
      </c>
      <c r="B8" s="3" t="s">
        <v>9</v>
      </c>
      <c r="C8" s="3" t="s">
        <v>10</v>
      </c>
      <c r="D8" s="24">
        <v>17</v>
      </c>
      <c r="E8" s="14">
        <v>20</v>
      </c>
      <c r="F8" s="13">
        <v>20</v>
      </c>
      <c r="G8" s="42">
        <f t="shared" ref="G8:G44" si="0">+F8*0.1+D8*0.7+E8*0.2</f>
        <v>17.899999999999999</v>
      </c>
      <c r="H8" s="21">
        <v>16</v>
      </c>
      <c r="I8" s="33">
        <v>16</v>
      </c>
      <c r="J8" s="22">
        <v>11</v>
      </c>
      <c r="K8" s="41">
        <f t="shared" ref="K8:K45" si="1">+J8*0.1+I8*0.7+H8*0.2</f>
        <v>15.5</v>
      </c>
      <c r="L8" s="13">
        <v>6</v>
      </c>
      <c r="M8" s="54">
        <v>20</v>
      </c>
      <c r="N8" s="51">
        <f t="shared" ref="N8:N45" si="2">+M8*0.2+L8*0.8</f>
        <v>8.8000000000000007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</row>
    <row r="9" spans="1:40" x14ac:dyDescent="0.25">
      <c r="A9">
        <v>3</v>
      </c>
      <c r="B9" s="3" t="s">
        <v>11</v>
      </c>
      <c r="C9" s="3" t="s">
        <v>12</v>
      </c>
      <c r="D9" s="24">
        <v>13.5</v>
      </c>
      <c r="E9" s="14">
        <v>14</v>
      </c>
      <c r="F9" s="13">
        <v>15</v>
      </c>
      <c r="G9" s="42">
        <f t="shared" si="0"/>
        <v>13.75</v>
      </c>
      <c r="H9" s="21">
        <v>6</v>
      </c>
      <c r="I9" s="33">
        <v>9.9</v>
      </c>
      <c r="J9" s="22">
        <v>16.666666666666668</v>
      </c>
      <c r="K9" s="41">
        <f t="shared" si="1"/>
        <v>9.7966666666666669</v>
      </c>
      <c r="L9" s="13">
        <v>8</v>
      </c>
      <c r="M9" s="54">
        <v>20</v>
      </c>
      <c r="N9" s="51">
        <f t="shared" si="2"/>
        <v>10.4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</row>
    <row r="10" spans="1:40" x14ac:dyDescent="0.25">
      <c r="A10">
        <v>4</v>
      </c>
      <c r="B10" s="3" t="s">
        <v>13</v>
      </c>
      <c r="C10" s="3" t="s">
        <v>14</v>
      </c>
      <c r="D10" s="24">
        <v>11.3</v>
      </c>
      <c r="E10" s="14">
        <v>15</v>
      </c>
      <c r="F10" s="13">
        <v>20</v>
      </c>
      <c r="G10" s="42">
        <f t="shared" si="0"/>
        <v>12.91</v>
      </c>
      <c r="H10" s="21">
        <v>18</v>
      </c>
      <c r="I10" s="33">
        <v>12</v>
      </c>
      <c r="J10" s="22">
        <v>20</v>
      </c>
      <c r="K10" s="41">
        <f t="shared" si="1"/>
        <v>13.999999999999998</v>
      </c>
      <c r="L10" s="13">
        <v>6</v>
      </c>
      <c r="M10" s="54">
        <v>16</v>
      </c>
      <c r="N10" s="51">
        <f t="shared" si="2"/>
        <v>8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</row>
    <row r="11" spans="1:40" x14ac:dyDescent="0.25">
      <c r="A11">
        <v>5</v>
      </c>
      <c r="B11" s="3" t="s">
        <v>15</v>
      </c>
      <c r="C11" s="3" t="s">
        <v>16</v>
      </c>
      <c r="D11" s="24">
        <v>13.5</v>
      </c>
      <c r="F11" s="13">
        <v>15</v>
      </c>
      <c r="G11" s="42">
        <f t="shared" si="0"/>
        <v>10.95</v>
      </c>
      <c r="H11" s="21"/>
      <c r="I11" s="33"/>
      <c r="J11" s="22">
        <v>0</v>
      </c>
      <c r="K11" s="48" t="s">
        <v>284</v>
      </c>
      <c r="L11" s="13"/>
      <c r="M11" s="54">
        <v>0</v>
      </c>
      <c r="N11" s="45" t="s">
        <v>284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x14ac:dyDescent="0.25">
      <c r="A12">
        <v>6</v>
      </c>
      <c r="B12" s="3" t="s">
        <v>17</v>
      </c>
      <c r="C12" s="3" t="s">
        <v>18</v>
      </c>
      <c r="D12" s="24">
        <v>18</v>
      </c>
      <c r="E12" s="14">
        <v>15</v>
      </c>
      <c r="F12" s="13">
        <v>20</v>
      </c>
      <c r="G12" s="42">
        <f t="shared" si="0"/>
        <v>17.600000000000001</v>
      </c>
      <c r="H12" s="21">
        <v>14</v>
      </c>
      <c r="I12" s="33">
        <v>11</v>
      </c>
      <c r="J12" s="22">
        <v>16.666666666666668</v>
      </c>
      <c r="K12" s="41">
        <f t="shared" si="1"/>
        <v>12.166666666666668</v>
      </c>
      <c r="L12" s="13">
        <v>14</v>
      </c>
      <c r="M12" s="54">
        <v>16</v>
      </c>
      <c r="N12" s="51">
        <f t="shared" si="2"/>
        <v>14.400000000000002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 spans="1:40" x14ac:dyDescent="0.25">
      <c r="A13">
        <v>7</v>
      </c>
      <c r="B13" s="3" t="s">
        <v>19</v>
      </c>
      <c r="C13" s="3" t="s">
        <v>20</v>
      </c>
      <c r="D13" s="24">
        <v>16.5</v>
      </c>
      <c r="E13" s="14">
        <v>15</v>
      </c>
      <c r="F13" s="13">
        <v>20</v>
      </c>
      <c r="G13" s="42">
        <f t="shared" si="0"/>
        <v>16.549999999999997</v>
      </c>
      <c r="H13" s="21">
        <v>12</v>
      </c>
      <c r="I13" s="33">
        <v>13.5</v>
      </c>
      <c r="J13" s="22">
        <v>20</v>
      </c>
      <c r="K13" s="41">
        <f t="shared" si="1"/>
        <v>13.85</v>
      </c>
      <c r="L13" s="13">
        <v>10</v>
      </c>
      <c r="M13" s="54">
        <v>20</v>
      </c>
      <c r="N13" s="51">
        <f t="shared" si="2"/>
        <v>12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spans="1:40" x14ac:dyDescent="0.25">
      <c r="A14">
        <v>8</v>
      </c>
      <c r="B14" s="3" t="s">
        <v>21</v>
      </c>
      <c r="C14" s="3" t="s">
        <v>22</v>
      </c>
      <c r="D14" s="24">
        <v>16</v>
      </c>
      <c r="E14" s="14">
        <v>20</v>
      </c>
      <c r="F14" s="13">
        <v>20</v>
      </c>
      <c r="G14" s="42">
        <f t="shared" si="0"/>
        <v>17.2</v>
      </c>
      <c r="H14" s="21"/>
      <c r="I14" s="33">
        <v>12.7</v>
      </c>
      <c r="J14" s="22">
        <v>20</v>
      </c>
      <c r="K14" s="41">
        <f t="shared" si="1"/>
        <v>10.889999999999999</v>
      </c>
      <c r="L14" s="13">
        <v>13</v>
      </c>
      <c r="M14" s="54">
        <v>16</v>
      </c>
      <c r="N14" s="51">
        <f t="shared" si="2"/>
        <v>13.600000000000001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</row>
    <row r="15" spans="1:40" x14ac:dyDescent="0.25">
      <c r="A15">
        <v>9</v>
      </c>
      <c r="B15" s="3" t="s">
        <v>23</v>
      </c>
      <c r="C15" s="3" t="s">
        <v>24</v>
      </c>
      <c r="D15" s="24">
        <v>13.3</v>
      </c>
      <c r="E15" s="14">
        <v>18</v>
      </c>
      <c r="F15" s="13">
        <v>20</v>
      </c>
      <c r="G15" s="42">
        <f t="shared" si="0"/>
        <v>14.91</v>
      </c>
      <c r="H15" s="21"/>
      <c r="I15" s="33">
        <v>13.3</v>
      </c>
      <c r="J15" s="22">
        <v>20</v>
      </c>
      <c r="K15" s="41">
        <f t="shared" si="1"/>
        <v>11.31</v>
      </c>
      <c r="L15" s="13">
        <v>9</v>
      </c>
      <c r="M15" s="54">
        <v>12</v>
      </c>
      <c r="N15" s="51">
        <f t="shared" si="2"/>
        <v>9.6000000000000014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</row>
    <row r="16" spans="1:40" x14ac:dyDescent="0.25">
      <c r="A16">
        <v>10</v>
      </c>
      <c r="B16" s="3" t="s">
        <v>25</v>
      </c>
      <c r="C16" s="3" t="s">
        <v>26</v>
      </c>
      <c r="D16" s="24">
        <v>13.5</v>
      </c>
      <c r="E16" s="14">
        <v>15</v>
      </c>
      <c r="F16" s="13">
        <v>20</v>
      </c>
      <c r="G16" s="42">
        <f t="shared" si="0"/>
        <v>14.45</v>
      </c>
      <c r="H16" s="21">
        <v>10</v>
      </c>
      <c r="I16" s="33">
        <v>14.7</v>
      </c>
      <c r="J16" s="22">
        <v>13.333333333333334</v>
      </c>
      <c r="K16" s="41">
        <f t="shared" si="1"/>
        <v>13.623333333333333</v>
      </c>
      <c r="L16" s="13">
        <v>9</v>
      </c>
      <c r="M16" s="54">
        <v>20</v>
      </c>
      <c r="N16" s="51">
        <f t="shared" si="2"/>
        <v>11.2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</row>
    <row r="17" spans="1:40" x14ac:dyDescent="0.25">
      <c r="A17">
        <v>11</v>
      </c>
      <c r="B17" s="3" t="s">
        <v>27</v>
      </c>
      <c r="C17" s="3" t="s">
        <v>28</v>
      </c>
      <c r="D17" s="24">
        <v>13.5</v>
      </c>
      <c r="E17" s="14">
        <v>12</v>
      </c>
      <c r="F17" s="13">
        <v>20</v>
      </c>
      <c r="G17" s="42">
        <f t="shared" si="0"/>
        <v>13.85</v>
      </c>
      <c r="H17" s="21">
        <v>18</v>
      </c>
      <c r="I17" s="33">
        <v>12</v>
      </c>
      <c r="J17" s="22">
        <v>16.666666666666668</v>
      </c>
      <c r="K17" s="41">
        <f t="shared" si="1"/>
        <v>13.666666666666666</v>
      </c>
      <c r="L17" s="13">
        <v>11</v>
      </c>
      <c r="M17" s="54">
        <v>12</v>
      </c>
      <c r="N17" s="51">
        <f t="shared" si="2"/>
        <v>11.200000000000001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</row>
    <row r="18" spans="1:40" x14ac:dyDescent="0.25">
      <c r="A18">
        <v>12</v>
      </c>
      <c r="B18" s="3" t="s">
        <v>29</v>
      </c>
      <c r="C18" s="3" t="s">
        <v>30</v>
      </c>
      <c r="D18" s="24">
        <v>7.5</v>
      </c>
      <c r="E18" s="14">
        <v>15</v>
      </c>
      <c r="F18" s="13">
        <v>20</v>
      </c>
      <c r="G18" s="42">
        <f t="shared" si="0"/>
        <v>10.25</v>
      </c>
      <c r="H18" s="21">
        <v>10</v>
      </c>
      <c r="I18" s="33">
        <v>10.8</v>
      </c>
      <c r="J18" s="22">
        <v>20</v>
      </c>
      <c r="K18" s="41">
        <f t="shared" si="1"/>
        <v>11.559999999999999</v>
      </c>
      <c r="L18" s="13">
        <v>15</v>
      </c>
      <c r="M18" s="54">
        <v>12</v>
      </c>
      <c r="N18" s="51">
        <f t="shared" si="2"/>
        <v>14.4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</row>
    <row r="19" spans="1:40" x14ac:dyDescent="0.25">
      <c r="A19">
        <v>13</v>
      </c>
      <c r="B19" s="3" t="s">
        <v>31</v>
      </c>
      <c r="C19" s="3" t="s">
        <v>32</v>
      </c>
      <c r="D19" s="24">
        <v>14.5</v>
      </c>
      <c r="F19" s="13">
        <v>15</v>
      </c>
      <c r="G19" s="42">
        <f t="shared" si="0"/>
        <v>11.649999999999999</v>
      </c>
      <c r="H19" s="21"/>
      <c r="I19" s="33">
        <v>10.8</v>
      </c>
      <c r="J19" s="22">
        <v>10</v>
      </c>
      <c r="K19" s="41">
        <f t="shared" si="1"/>
        <v>8.5599999999999987</v>
      </c>
      <c r="L19" s="13">
        <v>7</v>
      </c>
      <c r="M19" s="54">
        <v>4</v>
      </c>
      <c r="N19" s="51">
        <f t="shared" si="2"/>
        <v>6.4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</row>
    <row r="20" spans="1:40" x14ac:dyDescent="0.25">
      <c r="A20">
        <v>14</v>
      </c>
      <c r="B20" s="3" t="s">
        <v>33</v>
      </c>
      <c r="C20" s="3" t="s">
        <v>34</v>
      </c>
      <c r="D20" s="24">
        <v>13.5</v>
      </c>
      <c r="E20" s="14">
        <v>14</v>
      </c>
      <c r="F20" s="13">
        <v>20</v>
      </c>
      <c r="G20" s="42">
        <f t="shared" si="0"/>
        <v>14.25</v>
      </c>
      <c r="H20" s="21">
        <v>16</v>
      </c>
      <c r="I20" s="33">
        <v>12</v>
      </c>
      <c r="J20" s="22">
        <v>16.666666666666668</v>
      </c>
      <c r="K20" s="41">
        <f t="shared" si="1"/>
        <v>13.266666666666666</v>
      </c>
      <c r="L20" s="13">
        <v>14</v>
      </c>
      <c r="M20" s="54">
        <v>20</v>
      </c>
      <c r="N20" s="51">
        <f t="shared" si="2"/>
        <v>15.200000000000001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</row>
    <row r="21" spans="1:40" x14ac:dyDescent="0.25">
      <c r="A21">
        <v>15</v>
      </c>
      <c r="B21" s="3" t="s">
        <v>35</v>
      </c>
      <c r="C21" s="3" t="s">
        <v>36</v>
      </c>
      <c r="D21" s="24">
        <v>10.5</v>
      </c>
      <c r="F21" s="13">
        <v>20</v>
      </c>
      <c r="G21" s="42">
        <f t="shared" si="0"/>
        <v>9.35</v>
      </c>
      <c r="H21" s="21"/>
      <c r="I21" s="33"/>
      <c r="J21" s="22">
        <v>13.333333333333334</v>
      </c>
      <c r="K21" s="41">
        <f t="shared" si="1"/>
        <v>1.3333333333333335</v>
      </c>
      <c r="L21" s="13"/>
      <c r="M21" s="54">
        <v>0</v>
      </c>
      <c r="N21" s="45" t="s">
        <v>284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</row>
    <row r="22" spans="1:40" x14ac:dyDescent="0.25">
      <c r="A22">
        <v>16</v>
      </c>
      <c r="B22" s="3" t="s">
        <v>37</v>
      </c>
      <c r="C22" s="3" t="s">
        <v>38</v>
      </c>
      <c r="D22" s="24"/>
      <c r="F22" s="13"/>
      <c r="G22" s="42">
        <f t="shared" si="0"/>
        <v>0</v>
      </c>
      <c r="H22" s="12"/>
      <c r="I22" s="34"/>
      <c r="J22" s="22">
        <v>0</v>
      </c>
      <c r="K22" s="48" t="s">
        <v>284</v>
      </c>
      <c r="L22" s="13"/>
      <c r="M22" s="54">
        <v>0</v>
      </c>
      <c r="N22" s="45" t="s">
        <v>284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 spans="1:40" x14ac:dyDescent="0.25">
      <c r="A23">
        <v>17</v>
      </c>
      <c r="B23" s="3" t="s">
        <v>39</v>
      </c>
      <c r="C23" s="3" t="s">
        <v>40</v>
      </c>
      <c r="D23" s="24">
        <v>13</v>
      </c>
      <c r="E23" s="14">
        <v>12</v>
      </c>
      <c r="F23" s="13">
        <v>20</v>
      </c>
      <c r="G23" s="42">
        <f t="shared" si="0"/>
        <v>13.5</v>
      </c>
      <c r="H23" s="21">
        <v>10</v>
      </c>
      <c r="I23" s="33">
        <v>8.1</v>
      </c>
      <c r="J23" s="22">
        <v>20</v>
      </c>
      <c r="K23" s="41">
        <f t="shared" si="1"/>
        <v>9.6699999999999982</v>
      </c>
      <c r="L23" s="13">
        <v>10.5</v>
      </c>
      <c r="M23" s="54">
        <v>20</v>
      </c>
      <c r="N23" s="51">
        <f t="shared" si="2"/>
        <v>12.4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  <row r="24" spans="1:40" x14ac:dyDescent="0.25">
      <c r="A24">
        <v>18</v>
      </c>
      <c r="B24" s="3" t="s">
        <v>41</v>
      </c>
      <c r="C24" s="3" t="s">
        <v>42</v>
      </c>
      <c r="D24" s="24">
        <v>14.5</v>
      </c>
      <c r="E24" s="14">
        <v>15</v>
      </c>
      <c r="F24" s="13">
        <v>20</v>
      </c>
      <c r="G24" s="42">
        <f t="shared" si="0"/>
        <v>15.149999999999999</v>
      </c>
      <c r="H24" s="21">
        <v>12</v>
      </c>
      <c r="I24" s="33">
        <v>16.7</v>
      </c>
      <c r="J24" s="22">
        <v>16.666666666666668</v>
      </c>
      <c r="K24" s="41">
        <f t="shared" si="1"/>
        <v>15.756666666666666</v>
      </c>
      <c r="L24" s="13">
        <v>14</v>
      </c>
      <c r="M24" s="54">
        <v>20</v>
      </c>
      <c r="N24" s="51">
        <f t="shared" si="2"/>
        <v>15.200000000000001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</row>
    <row r="25" spans="1:40" x14ac:dyDescent="0.25">
      <c r="A25">
        <v>19</v>
      </c>
      <c r="B25" s="3" t="s">
        <v>43</v>
      </c>
      <c r="C25" s="3" t="s">
        <v>44</v>
      </c>
      <c r="D25" s="24">
        <v>11.5</v>
      </c>
      <c r="E25" s="14">
        <v>14</v>
      </c>
      <c r="F25" s="13">
        <v>20</v>
      </c>
      <c r="G25" s="42">
        <f t="shared" si="0"/>
        <v>12.85</v>
      </c>
      <c r="H25" s="21">
        <v>14</v>
      </c>
      <c r="I25" s="33">
        <v>10.7</v>
      </c>
      <c r="J25" s="22">
        <v>16.666666666666668</v>
      </c>
      <c r="K25" s="41">
        <f t="shared" si="1"/>
        <v>11.956666666666667</v>
      </c>
      <c r="L25" s="13">
        <v>12.5</v>
      </c>
      <c r="M25" s="54">
        <v>16</v>
      </c>
      <c r="N25" s="51">
        <f t="shared" si="2"/>
        <v>13.2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</row>
    <row r="26" spans="1:40" x14ac:dyDescent="0.25">
      <c r="A26">
        <v>20</v>
      </c>
      <c r="B26" s="3" t="s">
        <v>45</v>
      </c>
      <c r="C26" s="3" t="s">
        <v>46</v>
      </c>
      <c r="D26" s="24">
        <v>13</v>
      </c>
      <c r="E26" s="14">
        <v>14</v>
      </c>
      <c r="F26" s="13">
        <v>20</v>
      </c>
      <c r="G26" s="42">
        <f t="shared" si="0"/>
        <v>13.9</v>
      </c>
      <c r="H26" s="21">
        <v>20</v>
      </c>
      <c r="I26" s="33">
        <v>13.7</v>
      </c>
      <c r="J26" s="22">
        <v>20</v>
      </c>
      <c r="K26" s="41">
        <f t="shared" si="1"/>
        <v>15.589999999999998</v>
      </c>
      <c r="L26" s="13">
        <v>16.5</v>
      </c>
      <c r="M26" s="54">
        <v>16</v>
      </c>
      <c r="N26" s="51">
        <f t="shared" si="2"/>
        <v>16.400000000000002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</row>
    <row r="27" spans="1:40" x14ac:dyDescent="0.25">
      <c r="A27">
        <v>21</v>
      </c>
      <c r="B27" s="3" t="s">
        <v>47</v>
      </c>
      <c r="C27" s="3" t="s">
        <v>48</v>
      </c>
      <c r="D27" s="24"/>
      <c r="F27" s="13">
        <v>0</v>
      </c>
      <c r="G27" s="42">
        <f t="shared" si="0"/>
        <v>0</v>
      </c>
      <c r="H27" s="21"/>
      <c r="I27" s="33"/>
      <c r="J27" s="22">
        <v>0</v>
      </c>
      <c r="K27" s="48" t="s">
        <v>284</v>
      </c>
      <c r="L27" s="13"/>
      <c r="M27" s="54">
        <v>0</v>
      </c>
      <c r="N27" s="45" t="s">
        <v>284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</row>
    <row r="28" spans="1:40" x14ac:dyDescent="0.25">
      <c r="A28">
        <v>22</v>
      </c>
      <c r="B28" s="3" t="s">
        <v>49</v>
      </c>
      <c r="C28" s="3" t="s">
        <v>50</v>
      </c>
      <c r="D28" s="24">
        <v>15.5</v>
      </c>
      <c r="E28" s="14">
        <v>15</v>
      </c>
      <c r="F28" s="13">
        <v>20</v>
      </c>
      <c r="G28" s="42">
        <f t="shared" si="0"/>
        <v>15.85</v>
      </c>
      <c r="H28" s="21">
        <v>10</v>
      </c>
      <c r="I28" s="33">
        <v>17.3</v>
      </c>
      <c r="J28" s="22">
        <v>20</v>
      </c>
      <c r="K28" s="41">
        <f t="shared" si="1"/>
        <v>16.11</v>
      </c>
      <c r="L28" s="13">
        <v>10</v>
      </c>
      <c r="M28" s="54">
        <v>16</v>
      </c>
      <c r="N28" s="51">
        <f t="shared" si="2"/>
        <v>11.2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1:40" x14ac:dyDescent="0.25">
      <c r="A29">
        <v>23</v>
      </c>
      <c r="B29" s="3" t="s">
        <v>51</v>
      </c>
      <c r="C29" s="3" t="s">
        <v>52</v>
      </c>
      <c r="D29" s="24">
        <v>10</v>
      </c>
      <c r="E29" s="14">
        <v>18</v>
      </c>
      <c r="F29" s="13">
        <v>15</v>
      </c>
      <c r="G29" s="42">
        <f t="shared" si="0"/>
        <v>12.1</v>
      </c>
      <c r="H29" s="21">
        <v>18</v>
      </c>
      <c r="I29" s="33">
        <v>9.6999999999999993</v>
      </c>
      <c r="J29" s="22">
        <v>16.666666666666668</v>
      </c>
      <c r="K29" s="41">
        <f t="shared" si="1"/>
        <v>12.056666666666667</v>
      </c>
      <c r="L29" s="13">
        <v>9</v>
      </c>
      <c r="M29" s="54">
        <v>12</v>
      </c>
      <c r="N29" s="51">
        <f t="shared" si="2"/>
        <v>9.6000000000000014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</row>
    <row r="30" spans="1:40" x14ac:dyDescent="0.25">
      <c r="A30">
        <v>24</v>
      </c>
      <c r="B30" s="3" t="s">
        <v>53</v>
      </c>
      <c r="C30" s="3" t="s">
        <v>54</v>
      </c>
      <c r="D30" s="24">
        <v>15.5</v>
      </c>
      <c r="E30" s="14">
        <v>15</v>
      </c>
      <c r="F30" s="13">
        <v>15</v>
      </c>
      <c r="G30" s="42">
        <f t="shared" si="0"/>
        <v>15.35</v>
      </c>
      <c r="H30" s="21"/>
      <c r="I30" s="33">
        <v>10.3</v>
      </c>
      <c r="J30" s="22">
        <v>13.333333333333334</v>
      </c>
      <c r="K30" s="41">
        <f t="shared" si="1"/>
        <v>8.543333333333333</v>
      </c>
      <c r="L30" s="13">
        <v>11</v>
      </c>
      <c r="M30" s="54">
        <v>0</v>
      </c>
      <c r="N30" s="51">
        <f t="shared" si="2"/>
        <v>8.8000000000000007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</row>
    <row r="31" spans="1:40" x14ac:dyDescent="0.25">
      <c r="A31">
        <v>25</v>
      </c>
      <c r="B31" s="3" t="s">
        <v>55</v>
      </c>
      <c r="C31" s="3" t="s">
        <v>56</v>
      </c>
      <c r="D31" s="24">
        <v>14</v>
      </c>
      <c r="E31" s="14">
        <v>18</v>
      </c>
      <c r="F31" s="13">
        <v>5</v>
      </c>
      <c r="G31" s="42">
        <f t="shared" si="0"/>
        <v>13.899999999999999</v>
      </c>
      <c r="H31" s="21">
        <v>16</v>
      </c>
      <c r="I31" s="33">
        <v>12</v>
      </c>
      <c r="J31" s="22">
        <v>16.666666666666668</v>
      </c>
      <c r="K31" s="41">
        <f t="shared" si="1"/>
        <v>13.266666666666666</v>
      </c>
      <c r="L31" s="13">
        <v>8</v>
      </c>
      <c r="M31" s="54">
        <v>20</v>
      </c>
      <c r="N31" s="51">
        <f t="shared" si="2"/>
        <v>10.4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</row>
    <row r="32" spans="1:40" x14ac:dyDescent="0.25">
      <c r="A32">
        <v>26</v>
      </c>
      <c r="B32" s="3" t="s">
        <v>57</v>
      </c>
      <c r="C32" s="3" t="s">
        <v>58</v>
      </c>
      <c r="D32" s="24">
        <v>13.5</v>
      </c>
      <c r="E32" s="14">
        <v>20</v>
      </c>
      <c r="F32" s="13">
        <v>20</v>
      </c>
      <c r="G32" s="42">
        <f t="shared" si="0"/>
        <v>15.45</v>
      </c>
      <c r="H32" s="21"/>
      <c r="I32" s="33">
        <v>12.1</v>
      </c>
      <c r="J32" s="22">
        <v>16.666666666666668</v>
      </c>
      <c r="K32" s="41">
        <f t="shared" si="1"/>
        <v>10.136666666666667</v>
      </c>
      <c r="L32" s="13">
        <v>6.5</v>
      </c>
      <c r="M32" s="54">
        <v>12</v>
      </c>
      <c r="N32" s="51">
        <f t="shared" si="2"/>
        <v>7.6000000000000005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</row>
    <row r="33" spans="1:50" x14ac:dyDescent="0.25">
      <c r="A33">
        <v>27</v>
      </c>
      <c r="B33" s="3" t="s">
        <v>59</v>
      </c>
      <c r="C33" s="3" t="s">
        <v>60</v>
      </c>
      <c r="D33" s="24">
        <v>14</v>
      </c>
      <c r="E33" s="14">
        <v>14</v>
      </c>
      <c r="F33" s="13">
        <v>20</v>
      </c>
      <c r="G33" s="42">
        <f t="shared" si="0"/>
        <v>14.6</v>
      </c>
      <c r="H33" s="21">
        <v>18</v>
      </c>
      <c r="I33" s="33">
        <v>14.7</v>
      </c>
      <c r="J33" s="22">
        <v>20</v>
      </c>
      <c r="K33" s="41">
        <f t="shared" si="1"/>
        <v>15.889999999999999</v>
      </c>
      <c r="L33" s="13">
        <v>16</v>
      </c>
      <c r="M33" s="54">
        <v>16</v>
      </c>
      <c r="N33" s="51">
        <f t="shared" si="2"/>
        <v>16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</row>
    <row r="34" spans="1:50" x14ac:dyDescent="0.25">
      <c r="A34">
        <v>28</v>
      </c>
      <c r="B34" s="3" t="s">
        <v>61</v>
      </c>
      <c r="C34" s="3" t="s">
        <v>62</v>
      </c>
      <c r="D34" s="24">
        <v>17.5</v>
      </c>
      <c r="E34" s="14">
        <v>20</v>
      </c>
      <c r="F34" s="13">
        <v>15</v>
      </c>
      <c r="G34" s="42">
        <f t="shared" si="0"/>
        <v>17.75</v>
      </c>
      <c r="H34" s="21"/>
      <c r="I34" s="33">
        <v>16</v>
      </c>
      <c r="J34" s="22">
        <v>16.666666666666668</v>
      </c>
      <c r="K34" s="41">
        <f t="shared" si="1"/>
        <v>12.866666666666667</v>
      </c>
      <c r="L34" s="13">
        <v>7</v>
      </c>
      <c r="M34" s="54">
        <v>12</v>
      </c>
      <c r="N34" s="51">
        <f t="shared" si="2"/>
        <v>8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</row>
    <row r="35" spans="1:50" x14ac:dyDescent="0.25">
      <c r="A35">
        <v>29</v>
      </c>
      <c r="B35" s="3" t="s">
        <v>63</v>
      </c>
      <c r="C35" s="3" t="s">
        <v>64</v>
      </c>
      <c r="D35" s="24">
        <v>15.5</v>
      </c>
      <c r="F35" s="13">
        <v>20</v>
      </c>
      <c r="G35" s="42">
        <f t="shared" si="0"/>
        <v>12.85</v>
      </c>
      <c r="H35" s="21">
        <v>14</v>
      </c>
      <c r="I35" s="33">
        <v>14.7</v>
      </c>
      <c r="J35" s="22">
        <v>13.333333333333334</v>
      </c>
      <c r="K35" s="41">
        <f t="shared" si="1"/>
        <v>14.423333333333334</v>
      </c>
      <c r="L35" s="13">
        <v>11</v>
      </c>
      <c r="M35" s="54">
        <v>16</v>
      </c>
      <c r="N35" s="51">
        <f t="shared" si="2"/>
        <v>12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</row>
    <row r="36" spans="1:50" x14ac:dyDescent="0.25">
      <c r="A36">
        <v>30</v>
      </c>
      <c r="B36" s="3" t="s">
        <v>65</v>
      </c>
      <c r="C36" s="3" t="s">
        <v>66</v>
      </c>
      <c r="D36" s="24">
        <v>12.5</v>
      </c>
      <c r="E36" s="14">
        <v>15</v>
      </c>
      <c r="F36" s="13">
        <v>20</v>
      </c>
      <c r="G36" s="42">
        <f t="shared" si="0"/>
        <v>13.75</v>
      </c>
      <c r="H36" s="21">
        <v>16</v>
      </c>
      <c r="I36" s="33">
        <v>12</v>
      </c>
      <c r="J36" s="22">
        <v>20</v>
      </c>
      <c r="K36" s="41">
        <f t="shared" si="1"/>
        <v>13.599999999999998</v>
      </c>
      <c r="L36" s="13">
        <v>7</v>
      </c>
      <c r="M36" s="54">
        <v>20</v>
      </c>
      <c r="N36" s="51">
        <f t="shared" si="2"/>
        <v>9.6000000000000014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37" spans="1:50" x14ac:dyDescent="0.25">
      <c r="A37">
        <v>31</v>
      </c>
      <c r="B37" s="3" t="s">
        <v>67</v>
      </c>
      <c r="C37" s="3" t="s">
        <v>68</v>
      </c>
      <c r="D37" s="24">
        <v>14.5</v>
      </c>
      <c r="E37" s="14">
        <v>15</v>
      </c>
      <c r="F37" s="13">
        <v>20</v>
      </c>
      <c r="G37" s="42">
        <f t="shared" si="0"/>
        <v>15.149999999999999</v>
      </c>
      <c r="H37" s="21">
        <v>10</v>
      </c>
      <c r="I37" s="33">
        <v>13.3</v>
      </c>
      <c r="J37" s="22">
        <v>20</v>
      </c>
      <c r="K37" s="41">
        <f t="shared" si="1"/>
        <v>13.31</v>
      </c>
      <c r="L37" s="13">
        <v>10</v>
      </c>
      <c r="M37" s="54">
        <v>16</v>
      </c>
      <c r="N37" s="51">
        <f t="shared" si="2"/>
        <v>11.2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38" spans="1:50" x14ac:dyDescent="0.25">
      <c r="A38">
        <v>32</v>
      </c>
      <c r="B38" s="3" t="s">
        <v>69</v>
      </c>
      <c r="C38" s="3" t="s">
        <v>70</v>
      </c>
      <c r="D38" s="24">
        <v>11</v>
      </c>
      <c r="E38" s="14">
        <v>14</v>
      </c>
      <c r="F38" s="13">
        <v>15</v>
      </c>
      <c r="G38" s="42">
        <f t="shared" si="0"/>
        <v>12</v>
      </c>
      <c r="H38" s="21"/>
      <c r="I38" s="33">
        <v>6.8</v>
      </c>
      <c r="J38" s="22">
        <v>20</v>
      </c>
      <c r="K38" s="41">
        <f t="shared" si="1"/>
        <v>6.76</v>
      </c>
      <c r="L38" s="13">
        <v>5</v>
      </c>
      <c r="M38" s="54">
        <v>4</v>
      </c>
      <c r="N38" s="51">
        <f t="shared" si="2"/>
        <v>4.8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</row>
    <row r="39" spans="1:50" x14ac:dyDescent="0.25">
      <c r="A39">
        <v>33</v>
      </c>
      <c r="B39" s="3" t="s">
        <v>71</v>
      </c>
      <c r="C39" s="3" t="s">
        <v>72</v>
      </c>
      <c r="D39" s="24">
        <v>15.5</v>
      </c>
      <c r="E39" s="14">
        <v>20</v>
      </c>
      <c r="F39" s="13">
        <v>20</v>
      </c>
      <c r="G39" s="42">
        <f t="shared" si="0"/>
        <v>16.850000000000001</v>
      </c>
      <c r="H39" s="21">
        <v>10</v>
      </c>
      <c r="I39" s="33">
        <v>10.1</v>
      </c>
      <c r="J39" s="22">
        <v>13.333333333333334</v>
      </c>
      <c r="K39" s="41">
        <f t="shared" si="1"/>
        <v>10.403333333333332</v>
      </c>
      <c r="L39" s="13">
        <v>10</v>
      </c>
      <c r="M39" s="54">
        <v>8</v>
      </c>
      <c r="N39" s="51">
        <f t="shared" si="2"/>
        <v>9.6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</row>
    <row r="40" spans="1:50" x14ac:dyDescent="0.25">
      <c r="A40">
        <v>34</v>
      </c>
      <c r="B40" s="3" t="s">
        <v>73</v>
      </c>
      <c r="C40" s="3" t="s">
        <v>74</v>
      </c>
      <c r="D40" s="24">
        <v>16</v>
      </c>
      <c r="E40" s="14">
        <v>18</v>
      </c>
      <c r="F40" s="13">
        <v>20</v>
      </c>
      <c r="G40" s="42">
        <f t="shared" si="0"/>
        <v>16.8</v>
      </c>
      <c r="H40" s="21">
        <v>14</v>
      </c>
      <c r="I40" s="33">
        <v>10.7</v>
      </c>
      <c r="J40" s="22">
        <v>20</v>
      </c>
      <c r="K40" s="41">
        <f t="shared" si="1"/>
        <v>12.29</v>
      </c>
      <c r="L40" s="13">
        <v>11</v>
      </c>
      <c r="M40" s="54">
        <v>16</v>
      </c>
      <c r="N40" s="51">
        <f t="shared" si="2"/>
        <v>12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50" x14ac:dyDescent="0.25">
      <c r="A41">
        <v>35</v>
      </c>
      <c r="B41" s="3" t="s">
        <v>75</v>
      </c>
      <c r="C41" s="3" t="s">
        <v>76</v>
      </c>
      <c r="D41" s="24">
        <v>11</v>
      </c>
      <c r="F41" s="13">
        <v>20</v>
      </c>
      <c r="G41" s="42">
        <f t="shared" si="0"/>
        <v>9.6999999999999993</v>
      </c>
      <c r="H41" s="21"/>
      <c r="I41" s="33"/>
      <c r="J41" s="22">
        <v>0</v>
      </c>
      <c r="K41" s="48" t="s">
        <v>284</v>
      </c>
      <c r="L41" s="13"/>
      <c r="M41" s="54">
        <v>0</v>
      </c>
      <c r="N41" s="45" t="s">
        <v>284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</row>
    <row r="42" spans="1:50" x14ac:dyDescent="0.25">
      <c r="A42">
        <v>36</v>
      </c>
      <c r="B42" s="3" t="s">
        <v>77</v>
      </c>
      <c r="C42" s="3" t="s">
        <v>78</v>
      </c>
      <c r="D42" s="24">
        <v>12.3</v>
      </c>
      <c r="E42" s="14">
        <v>20</v>
      </c>
      <c r="F42" s="13">
        <v>20</v>
      </c>
      <c r="G42" s="42">
        <f t="shared" si="0"/>
        <v>14.61</v>
      </c>
      <c r="H42" s="21">
        <v>10</v>
      </c>
      <c r="I42" s="33">
        <v>10</v>
      </c>
      <c r="J42" s="22">
        <v>13.333333333333334</v>
      </c>
      <c r="K42" s="41">
        <f t="shared" si="1"/>
        <v>10.333333333333334</v>
      </c>
      <c r="L42" s="13">
        <v>13.5</v>
      </c>
      <c r="M42" s="54">
        <v>12</v>
      </c>
      <c r="N42" s="51">
        <f t="shared" si="2"/>
        <v>13.200000000000001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</row>
    <row r="43" spans="1:50" x14ac:dyDescent="0.25">
      <c r="A43">
        <v>37</v>
      </c>
      <c r="B43" s="3" t="s">
        <v>79</v>
      </c>
      <c r="C43" s="3" t="s">
        <v>80</v>
      </c>
      <c r="D43" s="24">
        <v>18</v>
      </c>
      <c r="E43" s="14">
        <v>20</v>
      </c>
      <c r="F43" s="13">
        <v>20</v>
      </c>
      <c r="G43" s="42">
        <f t="shared" si="0"/>
        <v>18.600000000000001</v>
      </c>
      <c r="H43" s="21">
        <v>16</v>
      </c>
      <c r="I43" s="33">
        <v>16</v>
      </c>
      <c r="J43" s="22">
        <v>20</v>
      </c>
      <c r="K43" s="41">
        <f t="shared" si="1"/>
        <v>16.399999999999999</v>
      </c>
      <c r="L43" s="13">
        <v>9</v>
      </c>
      <c r="M43" s="54">
        <v>20</v>
      </c>
      <c r="N43" s="51">
        <f t="shared" si="2"/>
        <v>11.2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</row>
    <row r="44" spans="1:50" x14ac:dyDescent="0.25">
      <c r="A44">
        <v>38</v>
      </c>
      <c r="B44" s="3" t="s">
        <v>81</v>
      </c>
      <c r="C44" s="3" t="s">
        <v>82</v>
      </c>
      <c r="D44" s="24">
        <v>10.5</v>
      </c>
      <c r="E44" s="14">
        <v>15</v>
      </c>
      <c r="F44" s="13">
        <v>20</v>
      </c>
      <c r="G44" s="42">
        <f t="shared" si="0"/>
        <v>12.35</v>
      </c>
      <c r="H44" s="21">
        <v>12</v>
      </c>
      <c r="I44" s="33">
        <v>8.8000000000000007</v>
      </c>
      <c r="J44" s="22">
        <v>10</v>
      </c>
      <c r="K44" s="41">
        <f t="shared" si="1"/>
        <v>9.56</v>
      </c>
      <c r="L44" s="13">
        <v>12</v>
      </c>
      <c r="M44" s="54">
        <v>4</v>
      </c>
      <c r="N44" s="51">
        <f t="shared" si="2"/>
        <v>10.400000000000002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spans="1:50" x14ac:dyDescent="0.25">
      <c r="C45" s="1"/>
      <c r="F45" s="13"/>
      <c r="H45" s="12">
        <v>20</v>
      </c>
      <c r="I45" s="34">
        <v>20</v>
      </c>
      <c r="J45" s="12">
        <v>20</v>
      </c>
      <c r="K45" s="41">
        <f t="shared" si="1"/>
        <v>20</v>
      </c>
      <c r="L45" s="13"/>
      <c r="M45" s="13"/>
      <c r="N45" s="51">
        <f t="shared" si="2"/>
        <v>0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spans="1:50" x14ac:dyDescent="0.25">
      <c r="C46" s="1"/>
      <c r="F46" s="13"/>
      <c r="H46" s="12"/>
      <c r="I46" s="34"/>
      <c r="J46" s="12"/>
      <c r="K46" s="27"/>
      <c r="L46" s="13"/>
      <c r="M46" s="13"/>
      <c r="N46" s="18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spans="1:50" x14ac:dyDescent="0.25">
      <c r="C47" s="1"/>
      <c r="F47" s="13"/>
      <c r="H47" s="12"/>
      <c r="I47" s="34"/>
      <c r="J47" s="12"/>
      <c r="K47" s="27"/>
      <c r="L47" s="17"/>
      <c r="M47" s="13"/>
      <c r="N47" s="18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</row>
    <row r="48" spans="1:50" x14ac:dyDescent="0.25">
      <c r="C48" s="1"/>
      <c r="F48" s="13"/>
      <c r="H48" s="12"/>
      <c r="I48" s="12"/>
      <c r="J48" s="12"/>
      <c r="K48" s="27"/>
      <c r="L48" s="17"/>
      <c r="M48" s="13"/>
      <c r="N48" s="18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</row>
    <row r="49" spans="3:50" x14ac:dyDescent="0.25">
      <c r="C49" s="1"/>
      <c r="F49" s="13"/>
      <c r="H49" s="13"/>
      <c r="I49" s="13"/>
      <c r="J49" s="13"/>
      <c r="K49" s="29"/>
      <c r="L49" s="17"/>
      <c r="M49" s="13"/>
      <c r="N49" s="18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</row>
    <row r="50" spans="3:50" x14ac:dyDescent="0.25">
      <c r="C50" s="1"/>
      <c r="F50" s="13"/>
      <c r="H50" s="30" t="s">
        <v>1</v>
      </c>
      <c r="I50" s="30" t="s">
        <v>5</v>
      </c>
      <c r="J50" s="30" t="s">
        <v>6</v>
      </c>
      <c r="K50" s="30" t="s">
        <v>2</v>
      </c>
      <c r="L50" s="30" t="s">
        <v>3</v>
      </c>
      <c r="M50" s="30" t="s">
        <v>4</v>
      </c>
      <c r="N50" s="18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</row>
    <row r="51" spans="3:50" x14ac:dyDescent="0.25">
      <c r="C51" s="1"/>
      <c r="F51" s="13"/>
      <c r="H51" s="31">
        <v>20</v>
      </c>
      <c r="I51" s="31">
        <v>13</v>
      </c>
      <c r="J51" s="31">
        <v>20</v>
      </c>
      <c r="K51" s="31">
        <v>13</v>
      </c>
      <c r="L51" s="31">
        <v>20</v>
      </c>
      <c r="M51" s="31">
        <v>14</v>
      </c>
      <c r="N51" s="18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</row>
    <row r="52" spans="3:50" x14ac:dyDescent="0.25">
      <c r="C52" s="1"/>
      <c r="F52" s="13"/>
      <c r="H52" s="13"/>
      <c r="I52" s="13"/>
      <c r="J52" s="13"/>
      <c r="K52" s="29"/>
      <c r="L52" s="17"/>
      <c r="M52" s="13"/>
      <c r="N52" s="18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</row>
    <row r="53" spans="3:50" x14ac:dyDescent="0.25">
      <c r="C53" s="1"/>
      <c r="F53" s="13"/>
      <c r="H53" s="13"/>
      <c r="I53" s="13"/>
      <c r="J53" s="13"/>
      <c r="K53" s="29"/>
      <c r="L53" s="17"/>
      <c r="M53" s="13"/>
      <c r="N53" s="18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</row>
    <row r="54" spans="3:50" x14ac:dyDescent="0.25">
      <c r="C54" s="1"/>
      <c r="L54" s="15"/>
      <c r="N54" s="20"/>
    </row>
    <row r="55" spans="3:50" x14ac:dyDescent="0.25">
      <c r="C55" s="1"/>
      <c r="L55" s="15"/>
      <c r="N55" s="20"/>
    </row>
    <row r="56" spans="3:50" x14ac:dyDescent="0.25">
      <c r="C56" s="1"/>
      <c r="L56" s="15"/>
      <c r="N56" s="20"/>
    </row>
    <row r="57" spans="3:50" x14ac:dyDescent="0.25">
      <c r="C57" s="1"/>
      <c r="L57" s="15"/>
      <c r="N57" s="20"/>
    </row>
    <row r="58" spans="3:50" x14ac:dyDescent="0.25">
      <c r="C58" s="1"/>
      <c r="L58" s="15"/>
      <c r="N58" s="20"/>
    </row>
    <row r="59" spans="3:50" x14ac:dyDescent="0.25">
      <c r="C59" s="1"/>
      <c r="L59" s="15"/>
      <c r="N59" s="20"/>
    </row>
    <row r="60" spans="3:50" x14ac:dyDescent="0.25">
      <c r="C60" s="1"/>
      <c r="L60" s="15"/>
      <c r="N60" s="20"/>
    </row>
    <row r="61" spans="3:50" x14ac:dyDescent="0.25">
      <c r="C61" s="1"/>
      <c r="L61" s="15"/>
      <c r="N61" s="20"/>
    </row>
    <row r="62" spans="3:50" x14ac:dyDescent="0.25">
      <c r="C62" s="1"/>
      <c r="L62" s="15"/>
      <c r="N62" s="20"/>
    </row>
    <row r="63" spans="3:50" x14ac:dyDescent="0.25">
      <c r="C63" s="1"/>
      <c r="N63" s="20"/>
    </row>
    <row r="64" spans="3:50" x14ac:dyDescent="0.25">
      <c r="C64" s="1"/>
      <c r="N64" s="20"/>
    </row>
    <row r="65" spans="3:14" x14ac:dyDescent="0.25">
      <c r="C65" s="1"/>
      <c r="N65" s="20"/>
    </row>
    <row r="66" spans="3:14" x14ac:dyDescent="0.25">
      <c r="C66" s="1"/>
      <c r="N66" s="20"/>
    </row>
    <row r="67" spans="3:14" x14ac:dyDescent="0.25">
      <c r="N67" s="20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56FA-CB0E-8340-8A95-A702D059A194}">
  <dimension ref="A1:AD32"/>
  <sheetViews>
    <sheetView zoomScale="120" zoomScaleNormal="120" workbookViewId="0">
      <selection activeCell="C6" sqref="C6"/>
    </sheetView>
  </sheetViews>
  <sheetFormatPr baseColWidth="10" defaultRowHeight="16" x14ac:dyDescent="0.2"/>
  <cols>
    <col min="1" max="1" width="2.83203125" customWidth="1"/>
    <col min="2" max="2" width="2.5" customWidth="1"/>
    <col min="3" max="3" width="31.33203125" customWidth="1"/>
    <col min="4" max="4" width="2.33203125" bestFit="1" customWidth="1"/>
    <col min="5" max="5" width="3.33203125" customWidth="1"/>
    <col min="6" max="8" width="6.33203125" customWidth="1"/>
    <col min="9" max="9" width="5.6640625" customWidth="1"/>
    <col min="10" max="10" width="6.33203125" customWidth="1"/>
    <col min="11" max="11" width="7" style="20" customWidth="1"/>
    <col min="12" max="12" width="6.5" style="15" customWidth="1"/>
    <col min="13" max="17" width="5.6640625" customWidth="1"/>
    <col min="18" max="18" width="6.33203125" style="35" customWidth="1"/>
    <col min="19" max="19" width="4.33203125" customWidth="1"/>
    <col min="20" max="28" width="7" customWidth="1"/>
    <col min="29" max="29" width="7.5" style="18" customWidth="1"/>
  </cols>
  <sheetData>
    <row r="1" spans="1:30" x14ac:dyDescent="0.2">
      <c r="A1" s="38" t="s">
        <v>393</v>
      </c>
    </row>
    <row r="2" spans="1:30" x14ac:dyDescent="0.2">
      <c r="A2" s="38" t="s">
        <v>394</v>
      </c>
    </row>
    <row r="3" spans="1:30" x14ac:dyDescent="0.2">
      <c r="A3" s="38" t="s">
        <v>395</v>
      </c>
    </row>
    <row r="4" spans="1:30" x14ac:dyDescent="0.2">
      <c r="A4" s="38" t="s">
        <v>397</v>
      </c>
    </row>
    <row r="6" spans="1:30" x14ac:dyDescent="0.2">
      <c r="F6">
        <v>0.25</v>
      </c>
      <c r="G6">
        <v>0.2</v>
      </c>
      <c r="H6">
        <v>0.25</v>
      </c>
      <c r="I6">
        <v>0.2</v>
      </c>
      <c r="J6">
        <v>0.1</v>
      </c>
      <c r="L6" s="15">
        <v>2</v>
      </c>
      <c r="M6">
        <v>0.05</v>
      </c>
      <c r="N6">
        <v>0.1</v>
      </c>
      <c r="O6">
        <v>0.1</v>
      </c>
      <c r="P6">
        <v>0.15</v>
      </c>
      <c r="Q6">
        <v>0.4</v>
      </c>
      <c r="T6" s="52">
        <v>0.05</v>
      </c>
      <c r="U6" s="52">
        <v>0.2</v>
      </c>
      <c r="V6" s="52">
        <v>0.15</v>
      </c>
      <c r="W6" s="53" t="s">
        <v>315</v>
      </c>
      <c r="X6" s="53" t="s">
        <v>316</v>
      </c>
      <c r="Y6" s="53" t="s">
        <v>316</v>
      </c>
      <c r="Z6" s="53" t="s">
        <v>317</v>
      </c>
      <c r="AA6" s="53" t="s">
        <v>318</v>
      </c>
      <c r="AB6" s="53" t="s">
        <v>319</v>
      </c>
    </row>
    <row r="7" spans="1:30" x14ac:dyDescent="0.2">
      <c r="A7" s="4" t="s">
        <v>83</v>
      </c>
      <c r="B7" s="4" t="s">
        <v>84</v>
      </c>
      <c r="C7" s="4" t="s">
        <v>85</v>
      </c>
      <c r="D7" s="5"/>
      <c r="E7" s="4" t="s">
        <v>88</v>
      </c>
      <c r="F7" s="4" t="s">
        <v>233</v>
      </c>
      <c r="G7" s="4" t="s">
        <v>264</v>
      </c>
      <c r="H7" s="4" t="s">
        <v>234</v>
      </c>
      <c r="I7" s="4" t="s">
        <v>267</v>
      </c>
      <c r="J7" s="4" t="s">
        <v>265</v>
      </c>
      <c r="K7" s="19" t="s">
        <v>1</v>
      </c>
      <c r="L7" s="46" t="s">
        <v>285</v>
      </c>
      <c r="M7" s="4" t="s">
        <v>269</v>
      </c>
      <c r="N7" s="4" t="s">
        <v>270</v>
      </c>
      <c r="O7" s="4" t="s">
        <v>271</v>
      </c>
      <c r="P7" s="4" t="s">
        <v>272</v>
      </c>
      <c r="Q7" s="4" t="s">
        <v>273</v>
      </c>
      <c r="R7" s="36" t="s">
        <v>6</v>
      </c>
      <c r="T7" s="4" t="s">
        <v>305</v>
      </c>
      <c r="U7" s="4" t="s">
        <v>307</v>
      </c>
      <c r="V7" s="4" t="s">
        <v>308</v>
      </c>
      <c r="W7" s="4" t="s">
        <v>309</v>
      </c>
      <c r="X7" s="4" t="s">
        <v>310</v>
      </c>
      <c r="Y7" s="4" t="s">
        <v>311</v>
      </c>
      <c r="Z7" s="4" t="s">
        <v>312</v>
      </c>
      <c r="AA7" s="4" t="s">
        <v>313</v>
      </c>
      <c r="AB7" s="4" t="s">
        <v>314</v>
      </c>
      <c r="AC7" s="37" t="s">
        <v>3</v>
      </c>
    </row>
    <row r="8" spans="1:30" x14ac:dyDescent="0.2">
      <c r="A8" s="6">
        <v>20182309</v>
      </c>
      <c r="B8" s="5" t="s">
        <v>89</v>
      </c>
      <c r="C8" s="5" t="s">
        <v>8</v>
      </c>
      <c r="D8" s="5" t="s">
        <v>90</v>
      </c>
      <c r="E8" s="7" t="s">
        <v>232</v>
      </c>
      <c r="F8" s="13">
        <v>16</v>
      </c>
      <c r="G8" s="13">
        <v>20</v>
      </c>
      <c r="H8" s="13">
        <v>16</v>
      </c>
      <c r="I8" s="13">
        <v>3</v>
      </c>
      <c r="J8" s="22">
        <v>18</v>
      </c>
      <c r="K8" s="18">
        <f t="shared" ref="K8:K30" si="0">+J8*0.1+H8*0.25+G8*0.2+F8*0.25+I8*3.5*0.2</f>
        <v>15.9</v>
      </c>
      <c r="L8" s="17">
        <v>20</v>
      </c>
      <c r="M8" s="22">
        <v>2</v>
      </c>
      <c r="N8" s="22">
        <v>2</v>
      </c>
      <c r="O8" s="22">
        <v>1.1000000000000001</v>
      </c>
      <c r="P8" s="22">
        <v>5</v>
      </c>
      <c r="Q8" s="13">
        <v>20</v>
      </c>
      <c r="R8" s="44">
        <f>+Q8*0.4+P8*4*0.15+O8*10*0.1+N8*7*0.1+M8*20*0.05+L8*0.2</f>
        <v>19.5</v>
      </c>
      <c r="S8" t="s">
        <v>286</v>
      </c>
      <c r="T8">
        <v>20</v>
      </c>
      <c r="U8">
        <v>16</v>
      </c>
      <c r="V8">
        <v>17</v>
      </c>
      <c r="W8">
        <v>20</v>
      </c>
      <c r="X8">
        <v>18</v>
      </c>
      <c r="Y8">
        <v>18</v>
      </c>
      <c r="Z8">
        <v>20</v>
      </c>
      <c r="AA8">
        <v>18</v>
      </c>
      <c r="AB8">
        <v>20</v>
      </c>
      <c r="AC8" s="18">
        <f>+T8*0.05+U8*0.2+V8*0.15+W8*0.25*0.6+X8*0.1*0.6+Y8*0.1*0.6+Z8*0.15*0.6+AA8*0.1*0.6+AB8*0.3*0.6</f>
        <v>18.39</v>
      </c>
    </row>
    <row r="9" spans="1:30" x14ac:dyDescent="0.2">
      <c r="A9" s="6">
        <v>20181704</v>
      </c>
      <c r="B9" s="5" t="s">
        <v>91</v>
      </c>
      <c r="C9" s="5" t="s">
        <v>10</v>
      </c>
      <c r="D9" s="5" t="s">
        <v>90</v>
      </c>
      <c r="E9" s="5" t="s">
        <v>244</v>
      </c>
      <c r="F9" s="13">
        <v>14</v>
      </c>
      <c r="G9" s="13">
        <v>20</v>
      </c>
      <c r="H9" s="13">
        <v>16</v>
      </c>
      <c r="I9" s="13">
        <v>7</v>
      </c>
      <c r="J9" s="22">
        <v>16</v>
      </c>
      <c r="K9" s="18">
        <f t="shared" si="0"/>
        <v>18</v>
      </c>
      <c r="L9" s="17">
        <v>20</v>
      </c>
      <c r="M9" s="22">
        <v>1</v>
      </c>
      <c r="N9" s="22">
        <v>2</v>
      </c>
      <c r="O9" s="22">
        <v>1.5</v>
      </c>
      <c r="P9" s="22">
        <v>5</v>
      </c>
      <c r="Q9" s="13">
        <v>20</v>
      </c>
      <c r="R9" s="44">
        <f>+Q9*0.4+P9*4*0.15+O9*10*0.1+N9*7*0.1+M9*20*0.05+L9*0.2</f>
        <v>18.899999999999999</v>
      </c>
      <c r="S9" t="s">
        <v>286</v>
      </c>
      <c r="T9">
        <v>19</v>
      </c>
      <c r="U9">
        <v>16</v>
      </c>
      <c r="V9">
        <v>17</v>
      </c>
      <c r="W9">
        <v>20</v>
      </c>
      <c r="X9">
        <v>18</v>
      </c>
      <c r="Y9">
        <v>18</v>
      </c>
      <c r="Z9">
        <v>20</v>
      </c>
      <c r="AA9">
        <v>18</v>
      </c>
      <c r="AB9">
        <v>20</v>
      </c>
      <c r="AC9" s="18">
        <f t="shared" ref="AC9:AC31" si="1">+T9*0.05+U9*0.2+V9*0.15+W9*0.25*0.6+X9*0.1*0.6+Y9*0.1*0.6+Z9*0.15*0.6+AA9*0.1*0.6+AB9*0.3*0.6</f>
        <v>18.34</v>
      </c>
    </row>
    <row r="10" spans="1:30" x14ac:dyDescent="0.2">
      <c r="A10" s="5"/>
      <c r="B10" s="5" t="s">
        <v>92</v>
      </c>
      <c r="C10" s="5" t="s">
        <v>93</v>
      </c>
      <c r="D10" s="5" t="s">
        <v>87</v>
      </c>
      <c r="E10" s="7" t="s">
        <v>94</v>
      </c>
      <c r="F10" s="13">
        <v>18</v>
      </c>
      <c r="G10" s="13">
        <v>20</v>
      </c>
      <c r="H10" s="13">
        <v>20</v>
      </c>
      <c r="I10" s="13"/>
      <c r="J10" s="22">
        <v>20</v>
      </c>
      <c r="K10" s="18">
        <f t="shared" si="0"/>
        <v>15.5</v>
      </c>
      <c r="L10" s="17">
        <v>19</v>
      </c>
      <c r="M10" s="22">
        <v>0</v>
      </c>
      <c r="N10" s="22">
        <v>1</v>
      </c>
      <c r="O10" s="22">
        <v>2</v>
      </c>
      <c r="P10" s="13"/>
      <c r="Q10" s="13">
        <v>15</v>
      </c>
      <c r="R10" s="44">
        <f t="shared" ref="R10:R13" si="2">+Q10*0.4+P10*4*0.15+O10*10*0.1+N10*7*0.1+M10*20*0.05+L10*0.2</f>
        <v>12.5</v>
      </c>
      <c r="S10" t="s">
        <v>292</v>
      </c>
      <c r="T10">
        <v>20</v>
      </c>
      <c r="U10">
        <v>12</v>
      </c>
      <c r="V10">
        <v>14</v>
      </c>
      <c r="W10">
        <v>16</v>
      </c>
      <c r="X10">
        <v>15</v>
      </c>
      <c r="Y10">
        <v>16</v>
      </c>
      <c r="Z10">
        <v>16</v>
      </c>
      <c r="AA10">
        <v>15</v>
      </c>
      <c r="AB10">
        <v>14</v>
      </c>
      <c r="AC10" s="18">
        <f t="shared" si="1"/>
        <v>14.620000000000001</v>
      </c>
    </row>
    <row r="11" spans="1:30" x14ac:dyDescent="0.2">
      <c r="A11" s="5"/>
      <c r="B11" s="5" t="s">
        <v>95</v>
      </c>
      <c r="C11" s="5" t="s">
        <v>96</v>
      </c>
      <c r="D11" s="5" t="s">
        <v>86</v>
      </c>
      <c r="E11" s="7" t="s">
        <v>97</v>
      </c>
      <c r="F11" s="13">
        <v>15</v>
      </c>
      <c r="G11" s="13">
        <v>20</v>
      </c>
      <c r="H11" s="13">
        <v>12</v>
      </c>
      <c r="I11" s="13"/>
      <c r="J11" s="22">
        <v>16</v>
      </c>
      <c r="K11" s="18">
        <f t="shared" si="0"/>
        <v>12.35</v>
      </c>
      <c r="L11" s="17">
        <v>19</v>
      </c>
      <c r="M11" s="22">
        <v>0</v>
      </c>
      <c r="N11" s="22">
        <v>1.5</v>
      </c>
      <c r="O11" s="22"/>
      <c r="P11" s="22">
        <v>5</v>
      </c>
      <c r="Q11" s="13">
        <v>20</v>
      </c>
      <c r="R11" s="44">
        <f t="shared" si="2"/>
        <v>15.850000000000001</v>
      </c>
      <c r="S11" t="s">
        <v>291</v>
      </c>
      <c r="T11">
        <v>18</v>
      </c>
      <c r="U11">
        <v>14</v>
      </c>
      <c r="V11">
        <v>16</v>
      </c>
      <c r="W11">
        <v>13</v>
      </c>
      <c r="X11">
        <v>15</v>
      </c>
      <c r="Y11">
        <v>17</v>
      </c>
      <c r="Z11">
        <v>14</v>
      </c>
      <c r="AB11">
        <v>14</v>
      </c>
      <c r="AC11" s="18">
        <f t="shared" si="1"/>
        <v>13.749999999999998</v>
      </c>
    </row>
    <row r="12" spans="1:30" x14ac:dyDescent="0.2">
      <c r="A12" s="5"/>
      <c r="B12" s="5" t="s">
        <v>98</v>
      </c>
      <c r="C12" s="5" t="s">
        <v>26</v>
      </c>
      <c r="D12" s="5" t="s">
        <v>90</v>
      </c>
      <c r="E12" s="7" t="s">
        <v>99</v>
      </c>
      <c r="F12" s="13">
        <v>20</v>
      </c>
      <c r="G12" s="13">
        <v>20</v>
      </c>
      <c r="H12" s="13">
        <v>20</v>
      </c>
      <c r="I12" s="13">
        <v>2</v>
      </c>
      <c r="J12" s="22">
        <v>20</v>
      </c>
      <c r="K12" s="18">
        <f t="shared" si="0"/>
        <v>17.399999999999999</v>
      </c>
      <c r="L12" s="17">
        <v>20</v>
      </c>
      <c r="M12" s="22">
        <v>1</v>
      </c>
      <c r="N12" s="22">
        <v>1</v>
      </c>
      <c r="O12" s="22">
        <v>2</v>
      </c>
      <c r="P12" s="13">
        <v>3</v>
      </c>
      <c r="Q12" s="13">
        <v>20</v>
      </c>
      <c r="R12" s="44">
        <f t="shared" si="2"/>
        <v>17.5</v>
      </c>
      <c r="S12" t="s">
        <v>287</v>
      </c>
      <c r="T12">
        <v>20</v>
      </c>
      <c r="U12">
        <v>17</v>
      </c>
      <c r="V12">
        <v>20</v>
      </c>
      <c r="W12">
        <v>20</v>
      </c>
      <c r="X12">
        <v>15</v>
      </c>
      <c r="Y12">
        <v>17</v>
      </c>
      <c r="Z12">
        <v>20</v>
      </c>
      <c r="AA12">
        <v>18</v>
      </c>
      <c r="AB12">
        <v>19</v>
      </c>
      <c r="AC12" s="18">
        <f t="shared" si="1"/>
        <v>18.62</v>
      </c>
    </row>
    <row r="13" spans="1:30" x14ac:dyDescent="0.2">
      <c r="A13" s="5"/>
      <c r="B13" s="5" t="s">
        <v>100</v>
      </c>
      <c r="C13" s="5" t="s">
        <v>101</v>
      </c>
      <c r="D13" s="5" t="s">
        <v>86</v>
      </c>
      <c r="E13" s="7" t="s">
        <v>102</v>
      </c>
      <c r="F13" s="13">
        <v>19</v>
      </c>
      <c r="G13" s="13">
        <v>20</v>
      </c>
      <c r="H13" s="13">
        <v>20</v>
      </c>
      <c r="I13" s="13"/>
      <c r="J13" s="22">
        <v>18</v>
      </c>
      <c r="K13" s="18">
        <f t="shared" si="0"/>
        <v>15.55</v>
      </c>
      <c r="L13" s="17">
        <v>17.5</v>
      </c>
      <c r="M13" s="22">
        <v>-1</v>
      </c>
      <c r="N13" s="22">
        <v>0.5</v>
      </c>
      <c r="O13" s="22"/>
      <c r="P13" s="22">
        <v>4</v>
      </c>
      <c r="Q13" s="13">
        <v>20</v>
      </c>
      <c r="R13" s="44">
        <f t="shared" si="2"/>
        <v>13.25</v>
      </c>
      <c r="S13" t="s">
        <v>293</v>
      </c>
      <c r="T13">
        <v>18</v>
      </c>
      <c r="V13">
        <v>14</v>
      </c>
      <c r="W13">
        <v>14</v>
      </c>
      <c r="X13">
        <v>16</v>
      </c>
      <c r="Y13">
        <v>18</v>
      </c>
      <c r="Z13">
        <v>20</v>
      </c>
      <c r="AA13">
        <v>15</v>
      </c>
      <c r="AB13">
        <v>20</v>
      </c>
      <c r="AC13" s="18">
        <f t="shared" si="1"/>
        <v>13.44</v>
      </c>
      <c r="AD13" t="s">
        <v>324</v>
      </c>
    </row>
    <row r="14" spans="1:30" x14ac:dyDescent="0.2">
      <c r="A14" s="5"/>
      <c r="B14" s="5" t="s">
        <v>103</v>
      </c>
      <c r="C14" s="5" t="s">
        <v>32</v>
      </c>
      <c r="D14" s="5" t="s">
        <v>90</v>
      </c>
      <c r="E14" s="7" t="s">
        <v>252</v>
      </c>
      <c r="F14" s="13">
        <v>11</v>
      </c>
      <c r="G14" s="13">
        <v>0</v>
      </c>
      <c r="H14" s="13">
        <v>0</v>
      </c>
      <c r="I14" s="13">
        <v>4</v>
      </c>
      <c r="J14" s="22">
        <v>16</v>
      </c>
      <c r="K14" s="18">
        <f t="shared" si="0"/>
        <v>7.15</v>
      </c>
      <c r="L14" s="17"/>
      <c r="M14" s="22">
        <v>-1</v>
      </c>
      <c r="N14" s="22"/>
      <c r="O14" s="22"/>
      <c r="P14" s="13"/>
      <c r="Q14" s="13">
        <v>0</v>
      </c>
      <c r="R14" s="45" t="s">
        <v>284</v>
      </c>
      <c r="AC14" s="18" t="s">
        <v>284</v>
      </c>
    </row>
    <row r="15" spans="1:30" x14ac:dyDescent="0.2">
      <c r="A15" s="6">
        <v>20173367</v>
      </c>
      <c r="B15" s="5" t="s">
        <v>104</v>
      </c>
      <c r="C15" s="5" t="s">
        <v>34</v>
      </c>
      <c r="D15" s="5" t="s">
        <v>90</v>
      </c>
      <c r="E15" s="7" t="s">
        <v>105</v>
      </c>
      <c r="F15" s="13">
        <v>17</v>
      </c>
      <c r="G15" s="13">
        <v>20</v>
      </c>
      <c r="H15" s="13">
        <v>20</v>
      </c>
      <c r="I15" s="13">
        <v>3</v>
      </c>
      <c r="J15" s="22">
        <v>18</v>
      </c>
      <c r="K15" s="18">
        <f t="shared" si="0"/>
        <v>17.150000000000002</v>
      </c>
      <c r="L15" s="17">
        <v>20</v>
      </c>
      <c r="M15" s="22">
        <v>1</v>
      </c>
      <c r="N15" s="22">
        <v>1</v>
      </c>
      <c r="O15" s="22"/>
      <c r="P15" s="22">
        <v>4.5</v>
      </c>
      <c r="Q15" s="13">
        <v>18</v>
      </c>
      <c r="R15" s="44">
        <f t="shared" ref="R15:R19" si="3">+Q15*0.4+P15*4*0.15+O15*10*0.1+N15*7*0.1+M15*20*0.05+L15*0.2</f>
        <v>15.6</v>
      </c>
      <c r="S15" t="s">
        <v>289</v>
      </c>
      <c r="T15">
        <v>18</v>
      </c>
      <c r="U15">
        <v>14</v>
      </c>
      <c r="V15">
        <v>14</v>
      </c>
      <c r="W15">
        <v>18</v>
      </c>
      <c r="X15">
        <v>20</v>
      </c>
      <c r="Y15">
        <v>18</v>
      </c>
      <c r="Z15">
        <v>15</v>
      </c>
      <c r="AB15">
        <v>17</v>
      </c>
      <c r="AC15" s="18">
        <f t="shared" si="1"/>
        <v>15.189999999999998</v>
      </c>
    </row>
    <row r="16" spans="1:30" x14ac:dyDescent="0.2">
      <c r="A16" s="5"/>
      <c r="B16" s="5" t="s">
        <v>106</v>
      </c>
      <c r="C16" s="5" t="s">
        <v>107</v>
      </c>
      <c r="D16" s="5" t="s">
        <v>86</v>
      </c>
      <c r="E16" s="7" t="s">
        <v>108</v>
      </c>
      <c r="F16" s="13">
        <v>13</v>
      </c>
      <c r="G16" s="13">
        <v>20</v>
      </c>
      <c r="H16" s="13">
        <v>0</v>
      </c>
      <c r="I16" s="13"/>
      <c r="J16" s="22">
        <v>16</v>
      </c>
      <c r="K16" s="18">
        <f t="shared" si="0"/>
        <v>8.85</v>
      </c>
      <c r="L16" s="17">
        <v>18</v>
      </c>
      <c r="M16" s="22">
        <v>1</v>
      </c>
      <c r="N16" s="22"/>
      <c r="O16" s="22"/>
      <c r="P16" s="13"/>
      <c r="Q16" s="13">
        <v>0</v>
      </c>
      <c r="R16" s="44">
        <f t="shared" si="3"/>
        <v>4.5999999999999996</v>
      </c>
      <c r="S16" t="s">
        <v>322</v>
      </c>
      <c r="T16">
        <v>0</v>
      </c>
      <c r="U16">
        <v>0</v>
      </c>
      <c r="V16">
        <v>0</v>
      </c>
      <c r="W16">
        <v>10</v>
      </c>
      <c r="X16">
        <v>12</v>
      </c>
      <c r="Y16">
        <v>12</v>
      </c>
      <c r="Z16">
        <v>10</v>
      </c>
      <c r="AA16">
        <v>0</v>
      </c>
      <c r="AB16">
        <v>10</v>
      </c>
      <c r="AC16" s="18">
        <f t="shared" si="1"/>
        <v>5.6400000000000006</v>
      </c>
    </row>
    <row r="17" spans="1:30" x14ac:dyDescent="0.2">
      <c r="A17" s="5"/>
      <c r="B17" s="5" t="s">
        <v>109</v>
      </c>
      <c r="C17" s="5" t="s">
        <v>110</v>
      </c>
      <c r="D17" s="5" t="s">
        <v>86</v>
      </c>
      <c r="E17" s="5" t="s">
        <v>239</v>
      </c>
      <c r="F17" s="13">
        <v>13</v>
      </c>
      <c r="G17" s="13">
        <v>15</v>
      </c>
      <c r="H17" s="13">
        <v>15</v>
      </c>
      <c r="I17" s="13">
        <v>5</v>
      </c>
      <c r="J17" s="22">
        <v>18</v>
      </c>
      <c r="K17" s="18">
        <f t="shared" si="0"/>
        <v>15.3</v>
      </c>
      <c r="L17" s="17">
        <v>17.5</v>
      </c>
      <c r="M17" s="22">
        <v>1</v>
      </c>
      <c r="N17" s="22">
        <v>2</v>
      </c>
      <c r="O17" s="22"/>
      <c r="P17" s="13"/>
      <c r="Q17" s="13">
        <v>15</v>
      </c>
      <c r="R17" s="44">
        <f t="shared" si="3"/>
        <v>11.9</v>
      </c>
      <c r="S17" t="s">
        <v>289</v>
      </c>
      <c r="T17">
        <v>9</v>
      </c>
      <c r="U17">
        <v>12</v>
      </c>
      <c r="V17">
        <v>14</v>
      </c>
      <c r="W17">
        <v>18</v>
      </c>
      <c r="X17">
        <v>20</v>
      </c>
      <c r="Y17">
        <v>18</v>
      </c>
      <c r="Z17">
        <v>15</v>
      </c>
      <c r="AB17">
        <v>17</v>
      </c>
      <c r="AC17" s="18">
        <f t="shared" si="1"/>
        <v>14.34</v>
      </c>
    </row>
    <row r="18" spans="1:30" x14ac:dyDescent="0.2">
      <c r="A18" s="5"/>
      <c r="B18" s="5" t="s">
        <v>111</v>
      </c>
      <c r="C18" s="5" t="s">
        <v>112</v>
      </c>
      <c r="D18" s="5" t="s">
        <v>87</v>
      </c>
      <c r="E18" s="5" t="s">
        <v>250</v>
      </c>
      <c r="F18" s="13">
        <v>17</v>
      </c>
      <c r="G18" s="13">
        <v>15</v>
      </c>
      <c r="H18" s="13">
        <v>18</v>
      </c>
      <c r="I18" s="13"/>
      <c r="J18" s="22">
        <v>16</v>
      </c>
      <c r="K18" s="18">
        <f t="shared" si="0"/>
        <v>13.35</v>
      </c>
      <c r="L18" s="17">
        <v>12.5</v>
      </c>
      <c r="M18" s="22">
        <v>-1</v>
      </c>
      <c r="N18" s="22">
        <v>1.5</v>
      </c>
      <c r="O18" s="22">
        <v>1.5</v>
      </c>
      <c r="P18" s="13">
        <v>3.5</v>
      </c>
      <c r="Q18" s="13">
        <v>18</v>
      </c>
      <c r="R18" s="44">
        <f t="shared" si="3"/>
        <v>13.350000000000001</v>
      </c>
      <c r="S18" t="s">
        <v>292</v>
      </c>
      <c r="T18">
        <v>19</v>
      </c>
      <c r="U18">
        <v>12</v>
      </c>
      <c r="V18">
        <v>14</v>
      </c>
      <c r="W18">
        <v>16</v>
      </c>
      <c r="X18">
        <v>15</v>
      </c>
      <c r="Y18">
        <v>16</v>
      </c>
      <c r="Z18">
        <v>16</v>
      </c>
      <c r="AA18">
        <v>15</v>
      </c>
      <c r="AB18">
        <v>14</v>
      </c>
      <c r="AC18" s="18">
        <f t="shared" si="1"/>
        <v>14.57</v>
      </c>
    </row>
    <row r="19" spans="1:30" x14ac:dyDescent="0.2">
      <c r="A19" s="5"/>
      <c r="B19" s="5" t="s">
        <v>113</v>
      </c>
      <c r="C19" s="5" t="s">
        <v>44</v>
      </c>
      <c r="D19" s="5" t="s">
        <v>90</v>
      </c>
      <c r="E19" s="7" t="s">
        <v>114</v>
      </c>
      <c r="F19" s="13">
        <v>17</v>
      </c>
      <c r="G19" s="13">
        <v>20</v>
      </c>
      <c r="H19" s="13">
        <v>0</v>
      </c>
      <c r="I19" s="13">
        <v>1</v>
      </c>
      <c r="J19" s="22">
        <v>12</v>
      </c>
      <c r="K19" s="18">
        <f t="shared" si="0"/>
        <v>10.149999999999999</v>
      </c>
      <c r="L19" s="17">
        <v>19</v>
      </c>
      <c r="M19" s="22">
        <v>1</v>
      </c>
      <c r="N19" s="22">
        <v>1</v>
      </c>
      <c r="O19" s="22"/>
      <c r="P19" s="13"/>
      <c r="Q19" s="13">
        <v>0</v>
      </c>
      <c r="R19" s="44">
        <f t="shared" si="3"/>
        <v>5.5</v>
      </c>
      <c r="S19" t="s">
        <v>294</v>
      </c>
      <c r="T19">
        <v>0</v>
      </c>
      <c r="U19">
        <v>0</v>
      </c>
      <c r="V19">
        <v>12</v>
      </c>
      <c r="W19">
        <v>20</v>
      </c>
      <c r="X19">
        <v>17</v>
      </c>
      <c r="Y19">
        <v>15</v>
      </c>
      <c r="Z19">
        <v>17</v>
      </c>
      <c r="AA19">
        <v>18</v>
      </c>
      <c r="AB19">
        <v>18</v>
      </c>
      <c r="AC19" s="18">
        <f t="shared" si="1"/>
        <v>12.57</v>
      </c>
      <c r="AD19" t="s">
        <v>325</v>
      </c>
    </row>
    <row r="20" spans="1:30" x14ac:dyDescent="0.2">
      <c r="A20" s="5"/>
      <c r="B20" s="5" t="s">
        <v>115</v>
      </c>
      <c r="C20" s="5" t="s">
        <v>48</v>
      </c>
      <c r="D20" s="5" t="s">
        <v>90</v>
      </c>
      <c r="E20" s="5"/>
      <c r="F20" s="13">
        <v>0</v>
      </c>
      <c r="G20" s="13">
        <v>0</v>
      </c>
      <c r="H20" s="13">
        <v>0</v>
      </c>
      <c r="I20" s="13"/>
      <c r="J20" s="22">
        <v>2</v>
      </c>
      <c r="K20" s="18">
        <f t="shared" si="0"/>
        <v>0.2</v>
      </c>
      <c r="L20" s="17">
        <v>0</v>
      </c>
      <c r="M20" s="22">
        <v>-1</v>
      </c>
      <c r="N20" s="22"/>
      <c r="O20" s="22"/>
      <c r="P20" s="13"/>
      <c r="Q20" s="13">
        <v>0</v>
      </c>
      <c r="R20" s="45" t="s">
        <v>284</v>
      </c>
      <c r="AC20" s="18" t="s">
        <v>284</v>
      </c>
    </row>
    <row r="21" spans="1:30" x14ac:dyDescent="0.2">
      <c r="A21" s="6">
        <v>20161967</v>
      </c>
      <c r="B21" s="5" t="s">
        <v>116</v>
      </c>
      <c r="C21" s="5" t="s">
        <v>50</v>
      </c>
      <c r="D21" s="5" t="s">
        <v>90</v>
      </c>
      <c r="E21" s="7" t="s">
        <v>117</v>
      </c>
      <c r="F21" s="13">
        <v>18</v>
      </c>
      <c r="G21" s="13">
        <v>20</v>
      </c>
      <c r="H21" s="13">
        <v>17</v>
      </c>
      <c r="I21" s="13">
        <v>1</v>
      </c>
      <c r="J21" s="22">
        <v>20</v>
      </c>
      <c r="K21" s="18">
        <f t="shared" si="0"/>
        <v>15.45</v>
      </c>
      <c r="L21" s="17">
        <v>19</v>
      </c>
      <c r="M21" s="22">
        <v>1</v>
      </c>
      <c r="N21" s="22">
        <v>1</v>
      </c>
      <c r="O21" s="22">
        <v>1.2</v>
      </c>
      <c r="P21" s="22">
        <v>4.5</v>
      </c>
      <c r="Q21" s="13">
        <v>19</v>
      </c>
      <c r="R21" s="44">
        <f>+Q21*0.4+P21*4*0.15+O21*10*0.1+N21*7*0.1+M21*20*0.05+L21*0.2</f>
        <v>17</v>
      </c>
      <c r="S21" t="s">
        <v>291</v>
      </c>
      <c r="T21">
        <v>18</v>
      </c>
      <c r="U21">
        <v>14</v>
      </c>
      <c r="V21">
        <v>16</v>
      </c>
      <c r="W21">
        <v>13</v>
      </c>
      <c r="X21">
        <v>15</v>
      </c>
      <c r="Y21">
        <v>17</v>
      </c>
      <c r="Z21">
        <v>14</v>
      </c>
      <c r="AB21">
        <v>14</v>
      </c>
      <c r="AC21" s="18">
        <f t="shared" si="1"/>
        <v>13.749999999999998</v>
      </c>
    </row>
    <row r="22" spans="1:30" x14ac:dyDescent="0.2">
      <c r="A22" s="5"/>
      <c r="B22" s="5" t="s">
        <v>118</v>
      </c>
      <c r="C22" s="5" t="s">
        <v>119</v>
      </c>
      <c r="D22" s="5" t="s">
        <v>87</v>
      </c>
      <c r="E22" s="5"/>
      <c r="F22" s="13">
        <v>0</v>
      </c>
      <c r="G22" s="13">
        <v>0</v>
      </c>
      <c r="H22" s="13">
        <v>0</v>
      </c>
      <c r="I22" s="13"/>
      <c r="J22" s="13"/>
      <c r="K22" s="18">
        <f t="shared" si="0"/>
        <v>0</v>
      </c>
      <c r="L22" s="17"/>
      <c r="M22" s="13">
        <v>-1</v>
      </c>
      <c r="N22" s="13"/>
      <c r="O22" s="13"/>
      <c r="P22" s="13"/>
      <c r="Q22" s="13">
        <v>0</v>
      </c>
      <c r="R22" s="45" t="s">
        <v>284</v>
      </c>
      <c r="AC22" s="18" t="s">
        <v>284</v>
      </c>
    </row>
    <row r="23" spans="1:30" x14ac:dyDescent="0.2">
      <c r="A23" s="5"/>
      <c r="B23" s="5" t="s">
        <v>120</v>
      </c>
      <c r="C23" s="5" t="s">
        <v>121</v>
      </c>
      <c r="D23" s="5" t="s">
        <v>87</v>
      </c>
      <c r="E23" s="5"/>
      <c r="F23" s="13">
        <v>0</v>
      </c>
      <c r="G23" s="13">
        <v>0</v>
      </c>
      <c r="H23" s="13">
        <v>0</v>
      </c>
      <c r="I23" s="13"/>
      <c r="J23" s="13"/>
      <c r="K23" s="18">
        <f t="shared" si="0"/>
        <v>0</v>
      </c>
      <c r="L23" s="17"/>
      <c r="M23" s="13">
        <v>-1</v>
      </c>
      <c r="N23" s="13"/>
      <c r="O23" s="13"/>
      <c r="P23" s="13"/>
      <c r="Q23" s="13">
        <v>0</v>
      </c>
      <c r="R23" s="45" t="s">
        <v>284</v>
      </c>
      <c r="AC23" s="18" t="s">
        <v>284</v>
      </c>
    </row>
    <row r="24" spans="1:30" x14ac:dyDescent="0.2">
      <c r="A24" s="5"/>
      <c r="B24" s="5" t="s">
        <v>122</v>
      </c>
      <c r="C24" s="5" t="s">
        <v>123</v>
      </c>
      <c r="D24" s="5" t="s">
        <v>87</v>
      </c>
      <c r="E24" s="7" t="s">
        <v>254</v>
      </c>
      <c r="F24" s="13">
        <v>17</v>
      </c>
      <c r="G24" s="13">
        <v>18</v>
      </c>
      <c r="H24" s="13">
        <v>15</v>
      </c>
      <c r="I24" s="13">
        <v>1</v>
      </c>
      <c r="J24" s="22">
        <v>18</v>
      </c>
      <c r="K24" s="18">
        <f t="shared" si="0"/>
        <v>14.1</v>
      </c>
      <c r="L24" s="17">
        <v>19</v>
      </c>
      <c r="M24" s="22">
        <v>-1</v>
      </c>
      <c r="N24" s="22"/>
      <c r="O24" s="22"/>
      <c r="P24" s="13"/>
      <c r="Q24" s="13">
        <v>20</v>
      </c>
      <c r="R24" s="44">
        <f t="shared" ref="R24:R28" si="4">+Q24*0.4+P24*4*0.15+O24*10*0.1+N24*7*0.1+M24*20*0.05+L24*0.2</f>
        <v>10.8</v>
      </c>
      <c r="S24" t="s">
        <v>293</v>
      </c>
      <c r="T24">
        <v>0</v>
      </c>
      <c r="V24">
        <v>14</v>
      </c>
      <c r="W24">
        <v>12</v>
      </c>
      <c r="X24">
        <v>16</v>
      </c>
      <c r="Y24">
        <v>18</v>
      </c>
      <c r="Z24">
        <v>20</v>
      </c>
      <c r="AA24">
        <v>15</v>
      </c>
      <c r="AB24">
        <v>20</v>
      </c>
      <c r="AC24" s="18">
        <f t="shared" si="1"/>
        <v>12.239999999999998</v>
      </c>
      <c r="AD24" t="s">
        <v>324</v>
      </c>
    </row>
    <row r="25" spans="1:30" x14ac:dyDescent="0.2">
      <c r="A25" s="5"/>
      <c r="B25" s="5" t="s">
        <v>124</v>
      </c>
      <c r="C25" s="5" t="s">
        <v>64</v>
      </c>
      <c r="D25" s="5" t="s">
        <v>90</v>
      </c>
      <c r="E25" s="7" t="s">
        <v>255</v>
      </c>
      <c r="F25" s="13">
        <v>17</v>
      </c>
      <c r="G25" s="13">
        <v>20</v>
      </c>
      <c r="H25" s="13">
        <v>11</v>
      </c>
      <c r="I25" s="13">
        <v>8</v>
      </c>
      <c r="J25" s="22">
        <v>14</v>
      </c>
      <c r="K25" s="18">
        <f t="shared" si="0"/>
        <v>18</v>
      </c>
      <c r="L25" s="17"/>
      <c r="M25" s="22">
        <v>1</v>
      </c>
      <c r="N25" s="22">
        <v>1</v>
      </c>
      <c r="O25" s="22">
        <v>2</v>
      </c>
      <c r="P25" s="22">
        <v>4.5</v>
      </c>
      <c r="Q25" s="13">
        <v>18</v>
      </c>
      <c r="R25" s="44">
        <f t="shared" si="4"/>
        <v>13.6</v>
      </c>
      <c r="S25" t="s">
        <v>287</v>
      </c>
      <c r="T25">
        <v>18</v>
      </c>
      <c r="U25">
        <v>16</v>
      </c>
      <c r="V25">
        <v>20</v>
      </c>
      <c r="W25">
        <v>20</v>
      </c>
      <c r="X25">
        <v>15</v>
      </c>
      <c r="Y25">
        <v>17</v>
      </c>
      <c r="Z25">
        <v>20</v>
      </c>
      <c r="AA25">
        <v>18</v>
      </c>
      <c r="AB25">
        <v>19</v>
      </c>
      <c r="AC25" s="18">
        <f t="shared" si="1"/>
        <v>18.32</v>
      </c>
    </row>
    <row r="26" spans="1:30" x14ac:dyDescent="0.2">
      <c r="A26" s="6">
        <v>20172123</v>
      </c>
      <c r="B26" s="5" t="s">
        <v>125</v>
      </c>
      <c r="C26" s="8" t="s">
        <v>70</v>
      </c>
      <c r="D26" s="5" t="s">
        <v>90</v>
      </c>
      <c r="E26" s="5" t="s">
        <v>247</v>
      </c>
      <c r="F26" s="13">
        <v>13</v>
      </c>
      <c r="G26" s="13">
        <v>20</v>
      </c>
      <c r="H26" s="13">
        <v>0</v>
      </c>
      <c r="I26" s="13">
        <v>1</v>
      </c>
      <c r="J26" s="22">
        <v>12</v>
      </c>
      <c r="K26" s="18">
        <f t="shared" si="0"/>
        <v>9.1499999999999986</v>
      </c>
      <c r="L26" s="17">
        <v>18</v>
      </c>
      <c r="M26" s="22">
        <v>1</v>
      </c>
      <c r="N26" s="22"/>
      <c r="O26" s="22"/>
      <c r="P26" s="13"/>
      <c r="Q26" s="13">
        <v>0</v>
      </c>
      <c r="R26" s="44">
        <f t="shared" si="4"/>
        <v>4.5999999999999996</v>
      </c>
      <c r="S26" t="s">
        <v>294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18" t="s">
        <v>284</v>
      </c>
    </row>
    <row r="27" spans="1:30" x14ac:dyDescent="0.2">
      <c r="A27" s="5"/>
      <c r="B27" s="5" t="s">
        <v>126</v>
      </c>
      <c r="C27" s="5" t="s">
        <v>72</v>
      </c>
      <c r="D27" s="5" t="s">
        <v>90</v>
      </c>
      <c r="E27" s="5"/>
      <c r="F27" s="13">
        <v>0</v>
      </c>
      <c r="G27" s="13">
        <v>13</v>
      </c>
      <c r="H27" s="13">
        <v>0</v>
      </c>
      <c r="I27" s="13"/>
      <c r="J27" s="22">
        <v>18</v>
      </c>
      <c r="K27" s="18">
        <f t="shared" si="0"/>
        <v>4.4000000000000004</v>
      </c>
      <c r="L27" s="17">
        <v>8.5</v>
      </c>
      <c r="M27" s="22">
        <v>-1</v>
      </c>
      <c r="N27" s="22">
        <v>-2</v>
      </c>
      <c r="O27" s="22"/>
      <c r="P27" s="22">
        <v>2.5</v>
      </c>
      <c r="Q27" s="13">
        <v>18</v>
      </c>
      <c r="R27" s="44">
        <f t="shared" si="4"/>
        <v>7.9999999999999991</v>
      </c>
      <c r="S27" s="22" t="s">
        <v>288</v>
      </c>
      <c r="T27">
        <v>0</v>
      </c>
      <c r="U27">
        <v>19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18">
        <f t="shared" si="1"/>
        <v>3.8000000000000003</v>
      </c>
    </row>
    <row r="28" spans="1:30" x14ac:dyDescent="0.2">
      <c r="A28" s="5"/>
      <c r="B28" s="5" t="s">
        <v>127</v>
      </c>
      <c r="C28" s="5" t="s">
        <v>128</v>
      </c>
      <c r="D28" s="5" t="s">
        <v>86</v>
      </c>
      <c r="E28" s="7" t="s">
        <v>129</v>
      </c>
      <c r="F28" s="13">
        <v>18</v>
      </c>
      <c r="G28" s="13">
        <v>20</v>
      </c>
      <c r="H28" s="13">
        <v>20</v>
      </c>
      <c r="I28" s="13">
        <v>5</v>
      </c>
      <c r="J28" s="22">
        <v>14</v>
      </c>
      <c r="K28" s="18">
        <f t="shared" si="0"/>
        <v>18.399999999999999</v>
      </c>
      <c r="L28" s="17">
        <v>20</v>
      </c>
      <c r="M28" s="22">
        <v>1</v>
      </c>
      <c r="N28" s="22">
        <v>2.5</v>
      </c>
      <c r="O28" s="22">
        <v>2</v>
      </c>
      <c r="P28" s="22">
        <v>4.5</v>
      </c>
      <c r="Q28" s="13">
        <v>20</v>
      </c>
      <c r="R28" s="44">
        <f t="shared" si="4"/>
        <v>19.45</v>
      </c>
      <c r="S28" t="s">
        <v>290</v>
      </c>
      <c r="T28">
        <v>20</v>
      </c>
      <c r="U28">
        <v>15</v>
      </c>
      <c r="V28">
        <v>20</v>
      </c>
      <c r="W28">
        <v>20</v>
      </c>
      <c r="X28">
        <v>20</v>
      </c>
      <c r="Y28">
        <v>20</v>
      </c>
      <c r="Z28">
        <v>20</v>
      </c>
      <c r="AA28">
        <v>20</v>
      </c>
      <c r="AB28">
        <v>20</v>
      </c>
      <c r="AC28" s="18">
        <f t="shared" si="1"/>
        <v>19</v>
      </c>
      <c r="AD28" t="s">
        <v>326</v>
      </c>
    </row>
    <row r="29" spans="1:30" x14ac:dyDescent="0.2">
      <c r="A29" s="5"/>
      <c r="B29" s="5" t="s">
        <v>130</v>
      </c>
      <c r="C29" s="5" t="s">
        <v>131</v>
      </c>
      <c r="D29" s="5" t="s">
        <v>86</v>
      </c>
      <c r="E29" s="5"/>
      <c r="F29" s="13">
        <v>0</v>
      </c>
      <c r="G29" s="13">
        <v>0</v>
      </c>
      <c r="H29" s="13">
        <v>0</v>
      </c>
      <c r="I29" s="13"/>
      <c r="J29" s="22">
        <v>12</v>
      </c>
      <c r="K29" s="18">
        <f t="shared" si="0"/>
        <v>1.2000000000000002</v>
      </c>
      <c r="L29" s="17"/>
      <c r="M29" s="22">
        <v>-1</v>
      </c>
      <c r="N29" s="22"/>
      <c r="O29" s="22"/>
      <c r="P29" s="13"/>
      <c r="Q29" s="13">
        <v>0</v>
      </c>
      <c r="R29" s="45" t="s">
        <v>284</v>
      </c>
      <c r="AC29" s="18" t="s">
        <v>284</v>
      </c>
    </row>
    <row r="30" spans="1:30" x14ac:dyDescent="0.2">
      <c r="A30" s="6">
        <v>20182325</v>
      </c>
      <c r="B30" s="5" t="s">
        <v>132</v>
      </c>
      <c r="C30" s="5" t="s">
        <v>80</v>
      </c>
      <c r="D30" s="5" t="s">
        <v>90</v>
      </c>
      <c r="E30" s="9" t="s">
        <v>133</v>
      </c>
      <c r="F30" s="13">
        <v>20</v>
      </c>
      <c r="G30" s="13">
        <v>20</v>
      </c>
      <c r="H30" s="13">
        <v>20</v>
      </c>
      <c r="I30" s="13">
        <v>6</v>
      </c>
      <c r="J30" s="22">
        <v>18</v>
      </c>
      <c r="K30" s="18">
        <f t="shared" si="0"/>
        <v>20</v>
      </c>
      <c r="L30" s="17">
        <v>20</v>
      </c>
      <c r="M30" s="22">
        <v>1</v>
      </c>
      <c r="N30" s="22">
        <v>2</v>
      </c>
      <c r="O30" s="22">
        <v>2</v>
      </c>
      <c r="P30" s="22">
        <v>5</v>
      </c>
      <c r="Q30" s="13">
        <v>20</v>
      </c>
      <c r="R30" s="44">
        <f t="shared" ref="R30:R31" si="5">+Q30*0.4+P30*4*0.15+O30*10*0.1+N30*7*0.1+M30*20*0.05+L30*0.2</f>
        <v>19.399999999999999</v>
      </c>
      <c r="S30" s="49" t="s">
        <v>288</v>
      </c>
      <c r="T30">
        <v>20</v>
      </c>
      <c r="U30">
        <v>19</v>
      </c>
      <c r="V30">
        <v>19</v>
      </c>
      <c r="W30">
        <v>20</v>
      </c>
      <c r="X30">
        <v>20</v>
      </c>
      <c r="Y30">
        <v>20</v>
      </c>
      <c r="Z30">
        <v>20</v>
      </c>
      <c r="AA30">
        <v>18</v>
      </c>
      <c r="AB30">
        <v>20</v>
      </c>
      <c r="AC30" s="18">
        <f t="shared" si="1"/>
        <v>19.529999999999998</v>
      </c>
    </row>
    <row r="31" spans="1:30" s="38" customFormat="1" x14ac:dyDescent="0.2">
      <c r="A31" s="4"/>
      <c r="B31" s="4"/>
      <c r="C31" s="4"/>
      <c r="D31" s="4"/>
      <c r="E31" s="4"/>
      <c r="K31" s="39"/>
      <c r="L31" s="17">
        <v>20</v>
      </c>
      <c r="M31" s="38">
        <v>1</v>
      </c>
      <c r="N31" s="38">
        <v>3</v>
      </c>
      <c r="O31" s="38">
        <v>2</v>
      </c>
      <c r="P31" s="38">
        <v>5</v>
      </c>
      <c r="Q31" s="38">
        <v>20</v>
      </c>
      <c r="R31" s="44">
        <f t="shared" si="5"/>
        <v>20.100000000000001</v>
      </c>
      <c r="T31" s="38">
        <v>20</v>
      </c>
      <c r="U31" s="38">
        <v>20</v>
      </c>
      <c r="V31" s="38">
        <v>20</v>
      </c>
      <c r="W31" s="38">
        <v>20</v>
      </c>
      <c r="X31" s="38">
        <v>20</v>
      </c>
      <c r="Y31" s="38">
        <v>20</v>
      </c>
      <c r="Z31" s="38">
        <v>20</v>
      </c>
      <c r="AA31" s="38">
        <v>20</v>
      </c>
      <c r="AB31" s="38">
        <v>20</v>
      </c>
      <c r="AC31" s="18">
        <f t="shared" si="1"/>
        <v>20</v>
      </c>
    </row>
    <row r="32" spans="1:30" x14ac:dyDescent="0.2">
      <c r="L32" s="47"/>
    </row>
  </sheetData>
  <hyperlinks>
    <hyperlink ref="E10" r:id="rId1" display="https://github.com/AlexChacoHuamani" xr:uid="{AEAB3E9B-3359-BE4A-BC0D-1BBCA3E3A54F}"/>
    <hyperlink ref="E11" r:id="rId2" display="https://github.com/Braulio20182313" xr:uid="{567B2BE0-FE45-824F-8A2D-11D5C49EFEE6}"/>
    <hyperlink ref="E12" r:id="rId3" display="https://github.com/PauChoqueneira" xr:uid="{751AAA48-0BE0-3240-BC7E-78E061308DD1}"/>
    <hyperlink ref="E13" r:id="rId4" display="https://github.com/Maricarmen5-31" xr:uid="{3F76C3EF-57A8-784B-A782-ED48543BEAF2}"/>
    <hyperlink ref="E15" r:id="rId5" display="https://github.com/DeysonDiaz" xr:uid="{8D1216F2-8528-574F-A5DC-A63A7421B2BE}"/>
    <hyperlink ref="E16" r:id="rId6" display="https://github.com/sestebac/Pweb2-LabC/commits?author=sestebac" xr:uid="{5B5A5F39-E5B4-5E43-9358-B2315F5C21FA}"/>
    <hyperlink ref="E19" r:id="rId7" display="https://github.com/EnriqueLT" xr:uid="{F91665E3-7070-5E43-8AA0-6337943FDEE9}"/>
    <hyperlink ref="E21" r:id="rId8" display="https://github.com/jairLucas" xr:uid="{4FB159A6-8CFC-8A4D-A28D-C6FDA293A4B9}"/>
    <hyperlink ref="E28" r:id="rId9" display="https://github.com/rtitod/Tarea1/commits?author=rtitod" xr:uid="{441D2663-0FD1-794E-B7C4-660A3E7F0E84}"/>
    <hyperlink ref="E8" r:id="rId10" display="https://github.com/Rosario-A" xr:uid="{BF7923DE-5055-824C-BCCA-8B94DFEA6C37}"/>
    <hyperlink ref="E14" r:id="rId11" display="https://github.com/DelCastilloBrad" xr:uid="{046D7772-2C26-0642-A55C-0C1ACBBE88F4}"/>
    <hyperlink ref="E24" r:id="rId12" display="https://github.com/Jose-Maykol" xr:uid="{0D4FA1F2-685E-5A44-9488-60829FD505A8}"/>
    <hyperlink ref="E25" r:id="rId13" display="https://github.com/jrodriguezme" xr:uid="{4FBD3098-C2CB-C94A-A3D9-BD786A0FB36E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E751-5C1E-9147-A317-3FC1B0BD0B8E}">
  <dimension ref="A1:AD34"/>
  <sheetViews>
    <sheetView zoomScale="113" zoomScaleNormal="110" workbookViewId="0">
      <selection activeCell="A5" sqref="A5"/>
    </sheetView>
  </sheetViews>
  <sheetFormatPr baseColWidth="10" defaultRowHeight="16" x14ac:dyDescent="0.2"/>
  <cols>
    <col min="1" max="1" width="3" customWidth="1"/>
    <col min="2" max="2" width="13.33203125" customWidth="1"/>
    <col min="3" max="3" width="29.5" customWidth="1"/>
    <col min="4" max="4" width="3.5" customWidth="1"/>
    <col min="5" max="5" width="3.83203125" customWidth="1"/>
    <col min="6" max="6" width="8.33203125" bestFit="1" customWidth="1"/>
    <col min="7" max="7" width="5.1640625" bestFit="1" customWidth="1"/>
    <col min="8" max="8" width="7.33203125" customWidth="1"/>
    <col min="9" max="9" width="5.1640625" customWidth="1"/>
    <col min="10" max="10" width="5.6640625" bestFit="1" customWidth="1"/>
    <col min="11" max="11" width="6.83203125" style="20" customWidth="1"/>
    <col min="12" max="12" width="7.5" style="15" customWidth="1"/>
    <col min="13" max="13" width="8.1640625" customWidth="1"/>
    <col min="14" max="14" width="5.33203125" customWidth="1"/>
    <col min="15" max="15" width="5" customWidth="1"/>
    <col min="16" max="16" width="7.33203125" customWidth="1"/>
    <col min="17" max="17" width="8.33203125" customWidth="1"/>
    <col min="18" max="18" width="6.6640625" style="18" customWidth="1"/>
    <col min="19" max="19" width="6" customWidth="1"/>
    <col min="20" max="28" width="6.1640625" customWidth="1"/>
    <col min="29" max="29" width="7.6640625" style="20" customWidth="1"/>
  </cols>
  <sheetData>
    <row r="1" spans="1:29" x14ac:dyDescent="0.2">
      <c r="A1" s="38" t="s">
        <v>393</v>
      </c>
      <c r="R1" s="35"/>
      <c r="AC1" s="18"/>
    </row>
    <row r="2" spans="1:29" x14ac:dyDescent="0.2">
      <c r="A2" s="38" t="s">
        <v>394</v>
      </c>
      <c r="R2" s="35"/>
      <c r="AC2" s="18"/>
    </row>
    <row r="3" spans="1:29" x14ac:dyDescent="0.2">
      <c r="A3" s="38" t="s">
        <v>395</v>
      </c>
      <c r="R3" s="35"/>
      <c r="AC3" s="18"/>
    </row>
    <row r="4" spans="1:29" x14ac:dyDescent="0.2">
      <c r="A4" s="38" t="s">
        <v>399</v>
      </c>
      <c r="R4" s="35"/>
      <c r="AC4" s="18"/>
    </row>
    <row r="6" spans="1:29" x14ac:dyDescent="0.2">
      <c r="F6">
        <v>0.25</v>
      </c>
      <c r="G6">
        <v>0.2</v>
      </c>
      <c r="H6">
        <v>0.25</v>
      </c>
      <c r="I6">
        <v>0.2</v>
      </c>
      <c r="J6">
        <v>0.1</v>
      </c>
      <c r="L6" s="15">
        <v>2</v>
      </c>
      <c r="M6">
        <v>0.05</v>
      </c>
      <c r="N6">
        <v>0.1</v>
      </c>
      <c r="O6">
        <v>0.1</v>
      </c>
      <c r="P6">
        <v>0.15</v>
      </c>
      <c r="Q6">
        <v>0.4</v>
      </c>
      <c r="T6" s="52">
        <v>0.05</v>
      </c>
      <c r="U6" s="52">
        <v>0.2</v>
      </c>
      <c r="V6" s="52">
        <v>0.15</v>
      </c>
      <c r="W6" s="53" t="s">
        <v>315</v>
      </c>
      <c r="X6" s="53" t="s">
        <v>316</v>
      </c>
      <c r="Y6" s="53" t="s">
        <v>316</v>
      </c>
      <c r="Z6" s="53" t="s">
        <v>317</v>
      </c>
      <c r="AA6" s="53" t="s">
        <v>318</v>
      </c>
      <c r="AB6" s="53" t="s">
        <v>319</v>
      </c>
      <c r="AC6" s="18"/>
    </row>
    <row r="7" spans="1:29" x14ac:dyDescent="0.2">
      <c r="A7" s="4" t="s">
        <v>186</v>
      </c>
      <c r="B7" s="4" t="s">
        <v>84</v>
      </c>
      <c r="C7" s="4" t="s">
        <v>85</v>
      </c>
      <c r="D7" s="4" t="s">
        <v>134</v>
      </c>
      <c r="E7" s="4" t="s">
        <v>88</v>
      </c>
      <c r="F7" s="4" t="s">
        <v>233</v>
      </c>
      <c r="G7" s="4" t="s">
        <v>264</v>
      </c>
      <c r="H7" s="4" t="s">
        <v>234</v>
      </c>
      <c r="I7" s="4" t="s">
        <v>267</v>
      </c>
      <c r="J7" s="4" t="s">
        <v>265</v>
      </c>
      <c r="K7" s="19" t="s">
        <v>1</v>
      </c>
      <c r="L7" s="46" t="s">
        <v>285</v>
      </c>
      <c r="M7" s="4" t="s">
        <v>269</v>
      </c>
      <c r="N7" s="4" t="s">
        <v>270</v>
      </c>
      <c r="O7" s="4" t="s">
        <v>271</v>
      </c>
      <c r="P7" s="4" t="s">
        <v>272</v>
      </c>
      <c r="Q7" s="4" t="s">
        <v>273</v>
      </c>
      <c r="R7" s="37" t="s">
        <v>6</v>
      </c>
      <c r="T7" s="4" t="s">
        <v>305</v>
      </c>
      <c r="U7" s="4" t="s">
        <v>306</v>
      </c>
      <c r="V7" s="4" t="s">
        <v>320</v>
      </c>
      <c r="W7" s="4" t="s">
        <v>309</v>
      </c>
      <c r="X7" s="4" t="s">
        <v>310</v>
      </c>
      <c r="Y7" s="4" t="s">
        <v>311</v>
      </c>
      <c r="Z7" s="4" t="s">
        <v>312</v>
      </c>
      <c r="AA7" s="4" t="s">
        <v>313</v>
      </c>
      <c r="AB7" s="4" t="s">
        <v>314</v>
      </c>
      <c r="AC7" s="37" t="s">
        <v>3</v>
      </c>
    </row>
    <row r="8" spans="1:29" x14ac:dyDescent="0.2">
      <c r="A8" s="5"/>
      <c r="B8" s="5" t="s">
        <v>135</v>
      </c>
      <c r="C8" s="5" t="s">
        <v>12</v>
      </c>
      <c r="D8" s="5" t="s">
        <v>90</v>
      </c>
      <c r="E8" s="7" t="s">
        <v>136</v>
      </c>
      <c r="F8" s="13">
        <v>19</v>
      </c>
      <c r="G8" s="13">
        <v>11</v>
      </c>
      <c r="H8" s="13">
        <v>20</v>
      </c>
      <c r="I8" s="13">
        <v>4</v>
      </c>
      <c r="J8" s="22">
        <v>18</v>
      </c>
      <c r="K8" s="18">
        <f t="shared" ref="K8:K31" si="0">+J8*0.1+H8*0.25+G8*0.2+F8*0.25+I8*3.5*0.2</f>
        <v>16.55</v>
      </c>
      <c r="L8" s="17">
        <v>19</v>
      </c>
      <c r="M8" s="22">
        <v>0</v>
      </c>
      <c r="N8" s="22">
        <v>1</v>
      </c>
      <c r="O8" s="22">
        <v>0.5</v>
      </c>
      <c r="P8" s="13">
        <v>1</v>
      </c>
      <c r="Q8" s="13">
        <v>14</v>
      </c>
      <c r="R8" s="44">
        <f>+Q8*0.4+P8*4*0.15+O8*10*0.1+N8*7*0.1+M8*20*0.05+L8*0.2</f>
        <v>11.200000000000001</v>
      </c>
      <c r="S8" t="s">
        <v>279</v>
      </c>
      <c r="T8">
        <v>0</v>
      </c>
      <c r="U8">
        <v>13</v>
      </c>
      <c r="V8">
        <v>13</v>
      </c>
      <c r="W8">
        <v>17</v>
      </c>
      <c r="X8">
        <v>15</v>
      </c>
      <c r="Y8">
        <v>15</v>
      </c>
      <c r="Z8">
        <v>17</v>
      </c>
      <c r="AA8">
        <v>16</v>
      </c>
      <c r="AB8">
        <v>16</v>
      </c>
      <c r="AC8" s="18">
        <f t="shared" ref="AC8:AC31" si="1">+T8*0.05+U8*0.2+V8*0.15+W8*0.25*0.6+X8*0.1*0.6+Y8*0.1*0.6+Z8*0.15*0.6+AA8*0.1*0.6+AB8*0.3*0.6</f>
        <v>14.27</v>
      </c>
    </row>
    <row r="9" spans="1:29" x14ac:dyDescent="0.2">
      <c r="A9" s="5"/>
      <c r="B9" s="5" t="s">
        <v>137</v>
      </c>
      <c r="C9" s="5" t="s">
        <v>20</v>
      </c>
      <c r="D9" s="5" t="s">
        <v>90</v>
      </c>
      <c r="E9" s="5" t="s">
        <v>242</v>
      </c>
      <c r="F9" s="13">
        <v>11</v>
      </c>
      <c r="G9" s="13">
        <v>13</v>
      </c>
      <c r="H9" s="13">
        <v>16</v>
      </c>
      <c r="I9" s="13"/>
      <c r="J9" s="22">
        <v>18</v>
      </c>
      <c r="K9" s="18">
        <f t="shared" si="0"/>
        <v>11.15</v>
      </c>
      <c r="L9" s="17">
        <v>20</v>
      </c>
      <c r="M9" s="22">
        <v>1</v>
      </c>
      <c r="N9" s="22">
        <v>2</v>
      </c>
      <c r="O9" s="22">
        <v>2</v>
      </c>
      <c r="P9" s="13">
        <v>4</v>
      </c>
      <c r="Q9" s="13">
        <v>17</v>
      </c>
      <c r="R9" s="44">
        <f>+Q9*0.4+P9*4*0.15+O9*10*0.1+N9*7*0.1+M9*20*0.05+L9*0.2</f>
        <v>17.600000000000001</v>
      </c>
      <c r="S9" t="s">
        <v>274</v>
      </c>
      <c r="T9">
        <v>19</v>
      </c>
      <c r="U9">
        <v>16</v>
      </c>
      <c r="V9">
        <v>17</v>
      </c>
      <c r="W9">
        <v>16</v>
      </c>
      <c r="X9">
        <v>17</v>
      </c>
      <c r="Y9">
        <v>18</v>
      </c>
      <c r="Z9">
        <v>20</v>
      </c>
      <c r="AA9">
        <v>20</v>
      </c>
      <c r="AB9">
        <v>18</v>
      </c>
      <c r="AC9" s="18">
        <f t="shared" si="1"/>
        <v>17.439999999999998</v>
      </c>
    </row>
    <row r="10" spans="1:29" x14ac:dyDescent="0.2">
      <c r="A10" s="5">
        <v>20173378</v>
      </c>
      <c r="B10" s="5" t="s">
        <v>138</v>
      </c>
      <c r="C10" s="5" t="s">
        <v>139</v>
      </c>
      <c r="D10" s="5" t="s">
        <v>86</v>
      </c>
      <c r="E10" s="7" t="s">
        <v>140</v>
      </c>
      <c r="F10" s="13">
        <v>20</v>
      </c>
      <c r="G10" s="13">
        <v>20</v>
      </c>
      <c r="H10" s="13">
        <v>13</v>
      </c>
      <c r="I10" s="13"/>
      <c r="J10" s="22">
        <v>14</v>
      </c>
      <c r="K10" s="18">
        <f t="shared" si="0"/>
        <v>13.65</v>
      </c>
      <c r="L10" s="17">
        <v>20</v>
      </c>
      <c r="M10" s="22">
        <v>1</v>
      </c>
      <c r="N10" s="22">
        <v>1</v>
      </c>
      <c r="O10" s="22"/>
      <c r="P10" s="13">
        <v>5</v>
      </c>
      <c r="Q10" s="13">
        <v>20</v>
      </c>
      <c r="R10" s="44">
        <f>+Q10*0.4+P10*4*0.15+O10*10*0.1+N10*7*0.1+M10*20*0.05+L10*0.2</f>
        <v>16.7</v>
      </c>
      <c r="S10" t="s">
        <v>275</v>
      </c>
      <c r="T10">
        <v>19</v>
      </c>
      <c r="V10">
        <v>18</v>
      </c>
      <c r="W10">
        <v>15</v>
      </c>
      <c r="X10">
        <v>18</v>
      </c>
      <c r="Y10">
        <v>20</v>
      </c>
      <c r="Z10">
        <v>15</v>
      </c>
      <c r="AB10">
        <v>15</v>
      </c>
      <c r="AC10" s="18">
        <f t="shared" si="1"/>
        <v>12.229999999999999</v>
      </c>
    </row>
    <row r="11" spans="1:29" x14ac:dyDescent="0.2">
      <c r="A11" s="5"/>
      <c r="B11" s="5" t="s">
        <v>141</v>
      </c>
      <c r="C11" s="5" t="s">
        <v>142</v>
      </c>
      <c r="D11" s="5" t="s">
        <v>86</v>
      </c>
      <c r="E11" s="10" t="s">
        <v>143</v>
      </c>
      <c r="F11" s="13">
        <v>16</v>
      </c>
      <c r="G11" s="13">
        <v>0</v>
      </c>
      <c r="H11" s="13">
        <v>0</v>
      </c>
      <c r="I11" s="13"/>
      <c r="J11" s="22">
        <v>20</v>
      </c>
      <c r="K11" s="18">
        <f t="shared" si="0"/>
        <v>6</v>
      </c>
      <c r="L11" s="17">
        <v>16</v>
      </c>
      <c r="M11" s="22">
        <v>1</v>
      </c>
      <c r="N11" s="22">
        <v>1</v>
      </c>
      <c r="O11" s="22"/>
      <c r="P11" s="13">
        <v>1</v>
      </c>
      <c r="Q11" s="13">
        <v>8</v>
      </c>
      <c r="R11" s="44">
        <f>+Q11*0.4+P11*4*0.15+O11*10*0.1+N11*7*0.1+M11*20*0.05+L11*0.2</f>
        <v>8.6999999999999993</v>
      </c>
      <c r="S11" t="s">
        <v>276</v>
      </c>
      <c r="T11">
        <v>0</v>
      </c>
      <c r="U11">
        <v>16</v>
      </c>
      <c r="V11">
        <v>15</v>
      </c>
      <c r="W11">
        <v>20</v>
      </c>
      <c r="X11">
        <v>17</v>
      </c>
      <c r="Y11">
        <v>20</v>
      </c>
      <c r="Z11">
        <v>17</v>
      </c>
      <c r="AA11">
        <v>20</v>
      </c>
      <c r="AB11">
        <v>18</v>
      </c>
      <c r="AC11" s="18">
        <f t="shared" si="1"/>
        <v>16.639999999999997</v>
      </c>
    </row>
    <row r="12" spans="1:29" x14ac:dyDescent="0.2">
      <c r="A12" s="5"/>
      <c r="B12" s="5" t="s">
        <v>144</v>
      </c>
      <c r="C12" s="5" t="s">
        <v>145</v>
      </c>
      <c r="D12" s="5" t="s">
        <v>87</v>
      </c>
      <c r="E12" s="5" t="s">
        <v>245</v>
      </c>
      <c r="F12" s="13">
        <v>17</v>
      </c>
      <c r="G12" s="13">
        <v>20</v>
      </c>
      <c r="H12" s="13">
        <v>16</v>
      </c>
      <c r="I12" s="13">
        <v>2</v>
      </c>
      <c r="J12" s="22">
        <v>18</v>
      </c>
      <c r="K12" s="18">
        <f t="shared" si="0"/>
        <v>15.450000000000001</v>
      </c>
      <c r="L12" s="17">
        <v>19</v>
      </c>
      <c r="M12" s="22">
        <v>1</v>
      </c>
      <c r="N12" s="22">
        <v>1</v>
      </c>
      <c r="O12" s="22"/>
      <c r="P12" s="13">
        <v>3.5</v>
      </c>
      <c r="Q12" s="13">
        <v>18</v>
      </c>
      <c r="R12" s="44">
        <f>+Q12*0.4+P12*4*0.15+O12*10*0.1+N12*7*0.1+M12*20*0.05+L12*0.2</f>
        <v>14.8</v>
      </c>
      <c r="S12" t="s">
        <v>275</v>
      </c>
      <c r="T12">
        <v>16</v>
      </c>
      <c r="V12">
        <v>18</v>
      </c>
      <c r="W12">
        <v>15</v>
      </c>
      <c r="X12">
        <v>18</v>
      </c>
      <c r="Y12">
        <v>20</v>
      </c>
      <c r="Z12">
        <v>15</v>
      </c>
      <c r="AB12">
        <v>15</v>
      </c>
      <c r="AC12" s="18">
        <f t="shared" si="1"/>
        <v>12.079999999999998</v>
      </c>
    </row>
    <row r="13" spans="1:29" x14ac:dyDescent="0.2">
      <c r="A13" s="5"/>
      <c r="B13" s="5" t="s">
        <v>146</v>
      </c>
      <c r="C13" s="5" t="s">
        <v>36</v>
      </c>
      <c r="D13" s="5" t="s">
        <v>90</v>
      </c>
      <c r="E13" s="7" t="s">
        <v>256</v>
      </c>
      <c r="F13" s="13">
        <v>16</v>
      </c>
      <c r="G13" s="13">
        <v>17</v>
      </c>
      <c r="H13" s="13">
        <v>0</v>
      </c>
      <c r="I13" s="13"/>
      <c r="J13" s="22">
        <v>20</v>
      </c>
      <c r="K13" s="18">
        <f t="shared" si="0"/>
        <v>9.4</v>
      </c>
      <c r="L13" s="17">
        <v>12</v>
      </c>
      <c r="M13" s="22">
        <v>-1</v>
      </c>
      <c r="N13" s="22"/>
      <c r="O13" s="22"/>
      <c r="P13" s="13">
        <v>0</v>
      </c>
      <c r="Q13" s="13">
        <v>0</v>
      </c>
      <c r="R13" s="44">
        <f t="shared" ref="R13:R14" si="2">+Q13*0.4+P13*4*0.15+O13*10*0.1+N13*7*0.1+M13*20*0.05+L13*0.2</f>
        <v>1.4000000000000004</v>
      </c>
      <c r="T13">
        <v>0</v>
      </c>
      <c r="V13">
        <v>0</v>
      </c>
      <c r="AC13" s="45" t="s">
        <v>284</v>
      </c>
    </row>
    <row r="14" spans="1:29" x14ac:dyDescent="0.2">
      <c r="A14" s="5"/>
      <c r="B14" s="5" t="s">
        <v>147</v>
      </c>
      <c r="C14" s="5" t="s">
        <v>148</v>
      </c>
      <c r="D14" s="5" t="s">
        <v>87</v>
      </c>
      <c r="E14" s="7" t="s">
        <v>257</v>
      </c>
      <c r="F14" s="13">
        <v>16</v>
      </c>
      <c r="G14" s="13">
        <v>0</v>
      </c>
      <c r="H14" s="13">
        <v>12</v>
      </c>
      <c r="I14" s="13"/>
      <c r="J14" s="22">
        <v>14</v>
      </c>
      <c r="K14" s="18">
        <f t="shared" si="0"/>
        <v>8.4</v>
      </c>
      <c r="L14" s="17">
        <v>16</v>
      </c>
      <c r="M14" s="22">
        <v>0</v>
      </c>
      <c r="N14" s="22"/>
      <c r="O14" s="22"/>
      <c r="P14" s="13">
        <v>0</v>
      </c>
      <c r="Q14" s="13">
        <v>0</v>
      </c>
      <c r="R14" s="44">
        <f t="shared" si="2"/>
        <v>3.2</v>
      </c>
      <c r="T14">
        <v>0</v>
      </c>
      <c r="V14">
        <v>0</v>
      </c>
      <c r="AC14" s="45" t="s">
        <v>284</v>
      </c>
    </row>
    <row r="15" spans="1:29" x14ac:dyDescent="0.2">
      <c r="A15" s="5"/>
      <c r="B15" s="5" t="s">
        <v>149</v>
      </c>
      <c r="C15" s="5" t="s">
        <v>150</v>
      </c>
      <c r="D15" s="5" t="s">
        <v>86</v>
      </c>
      <c r="E15" s="5" t="s">
        <v>238</v>
      </c>
      <c r="F15" s="13">
        <v>10</v>
      </c>
      <c r="G15" s="13">
        <v>0</v>
      </c>
      <c r="H15" s="13">
        <v>0</v>
      </c>
      <c r="I15" s="13"/>
      <c r="J15" s="22">
        <v>16</v>
      </c>
      <c r="K15" s="18">
        <f t="shared" si="0"/>
        <v>4.0999999999999996</v>
      </c>
      <c r="L15" s="17">
        <v>19</v>
      </c>
      <c r="M15" s="22">
        <v>1</v>
      </c>
      <c r="N15" s="22">
        <v>2</v>
      </c>
      <c r="O15" s="22"/>
      <c r="P15" s="13">
        <v>2.5</v>
      </c>
      <c r="Q15" s="13">
        <v>18</v>
      </c>
      <c r="R15" s="44">
        <f t="shared" ref="R15:R32" si="3">+Q15*0.4+P15*4*0.15+O15*10*0.1+N15*7*0.1+M15*20*0.05+L15*0.2</f>
        <v>14.9</v>
      </c>
      <c r="S15" t="s">
        <v>280</v>
      </c>
      <c r="T15">
        <v>13</v>
      </c>
      <c r="U15">
        <v>17</v>
      </c>
      <c r="V15">
        <v>17</v>
      </c>
      <c r="W15">
        <v>17</v>
      </c>
      <c r="X15">
        <v>16</v>
      </c>
      <c r="Y15">
        <v>15</v>
      </c>
      <c r="Z15">
        <v>18</v>
      </c>
      <c r="AA15">
        <v>20</v>
      </c>
      <c r="AB15">
        <v>18</v>
      </c>
      <c r="AC15" s="18">
        <f t="shared" si="1"/>
        <v>17.069999999999997</v>
      </c>
    </row>
    <row r="16" spans="1:29" x14ac:dyDescent="0.2">
      <c r="A16" s="5"/>
      <c r="B16" s="5" t="s">
        <v>151</v>
      </c>
      <c r="C16" s="5" t="s">
        <v>40</v>
      </c>
      <c r="D16" s="5" t="s">
        <v>90</v>
      </c>
      <c r="E16" s="5" t="s">
        <v>240</v>
      </c>
      <c r="F16" s="13">
        <v>17</v>
      </c>
      <c r="G16" s="13">
        <v>20</v>
      </c>
      <c r="H16" s="13">
        <v>12</v>
      </c>
      <c r="I16" s="13"/>
      <c r="J16" s="22">
        <v>20</v>
      </c>
      <c r="K16" s="18">
        <f t="shared" si="0"/>
        <v>13.25</v>
      </c>
      <c r="L16" s="17">
        <v>18</v>
      </c>
      <c r="M16" s="22">
        <v>1</v>
      </c>
      <c r="N16" s="22">
        <v>2</v>
      </c>
      <c r="O16" s="22"/>
      <c r="P16" s="13">
        <v>0</v>
      </c>
      <c r="Q16" s="13">
        <v>13</v>
      </c>
      <c r="R16" s="44">
        <f t="shared" si="3"/>
        <v>11.200000000000001</v>
      </c>
      <c r="S16" t="s">
        <v>283</v>
      </c>
      <c r="T16">
        <v>0</v>
      </c>
      <c r="V16">
        <v>11</v>
      </c>
      <c r="W16">
        <v>11</v>
      </c>
      <c r="X16">
        <v>15</v>
      </c>
      <c r="Y16">
        <v>18</v>
      </c>
      <c r="Z16">
        <v>11</v>
      </c>
      <c r="AA16">
        <v>12</v>
      </c>
      <c r="AB16">
        <v>10</v>
      </c>
      <c r="AC16" s="18">
        <f t="shared" si="1"/>
        <v>8.7899999999999991</v>
      </c>
    </row>
    <row r="17" spans="1:30" x14ac:dyDescent="0.2">
      <c r="A17" s="5"/>
      <c r="B17" s="5" t="s">
        <v>152</v>
      </c>
      <c r="C17" s="5" t="s">
        <v>153</v>
      </c>
      <c r="D17" s="5" t="s">
        <v>87</v>
      </c>
      <c r="E17" s="5" t="s">
        <v>236</v>
      </c>
      <c r="F17" s="13">
        <v>15</v>
      </c>
      <c r="G17" s="13">
        <v>0</v>
      </c>
      <c r="H17" s="13">
        <v>14</v>
      </c>
      <c r="I17" s="13">
        <v>1</v>
      </c>
      <c r="J17" s="22">
        <v>18</v>
      </c>
      <c r="K17" s="18">
        <f t="shared" si="0"/>
        <v>9.75</v>
      </c>
      <c r="L17" s="17">
        <v>18</v>
      </c>
      <c r="M17" s="22">
        <v>1</v>
      </c>
      <c r="N17" s="22"/>
      <c r="O17" s="22"/>
      <c r="P17" s="13">
        <v>0</v>
      </c>
      <c r="Q17" s="13">
        <v>10</v>
      </c>
      <c r="R17" s="44">
        <f t="shared" si="3"/>
        <v>8.6</v>
      </c>
      <c r="S17" t="s">
        <v>283</v>
      </c>
      <c r="T17">
        <v>0</v>
      </c>
      <c r="V17">
        <v>11</v>
      </c>
      <c r="W17">
        <v>11</v>
      </c>
      <c r="X17">
        <v>15</v>
      </c>
      <c r="Y17">
        <v>18</v>
      </c>
      <c r="Z17">
        <v>11</v>
      </c>
      <c r="AA17">
        <v>12</v>
      </c>
      <c r="AB17">
        <v>10</v>
      </c>
      <c r="AC17" s="18">
        <f t="shared" si="1"/>
        <v>8.7899999999999991</v>
      </c>
    </row>
    <row r="18" spans="1:30" x14ac:dyDescent="0.2">
      <c r="A18" s="5"/>
      <c r="B18" s="5" t="s">
        <v>154</v>
      </c>
      <c r="C18" s="5" t="s">
        <v>155</v>
      </c>
      <c r="D18" s="5" t="s">
        <v>87</v>
      </c>
      <c r="E18" s="10" t="s">
        <v>156</v>
      </c>
      <c r="F18" s="13">
        <v>17</v>
      </c>
      <c r="G18" s="13">
        <v>20</v>
      </c>
      <c r="H18" s="13">
        <v>18</v>
      </c>
      <c r="I18" s="13">
        <v>1</v>
      </c>
      <c r="J18" s="22">
        <v>20</v>
      </c>
      <c r="K18" s="18">
        <f t="shared" si="0"/>
        <v>15.45</v>
      </c>
      <c r="L18" s="17">
        <v>19</v>
      </c>
      <c r="M18" s="22">
        <v>1</v>
      </c>
      <c r="N18" s="22">
        <v>1</v>
      </c>
      <c r="O18" s="22"/>
      <c r="P18" s="13">
        <v>0</v>
      </c>
      <c r="Q18" s="22">
        <v>16</v>
      </c>
      <c r="R18" s="44">
        <f t="shared" si="3"/>
        <v>11.900000000000002</v>
      </c>
      <c r="S18" t="s">
        <v>277</v>
      </c>
      <c r="T18">
        <v>17</v>
      </c>
      <c r="U18">
        <v>16</v>
      </c>
      <c r="V18">
        <v>17</v>
      </c>
      <c r="W18">
        <v>14</v>
      </c>
      <c r="X18">
        <v>12</v>
      </c>
      <c r="Y18">
        <v>15</v>
      </c>
      <c r="Z18">
        <v>11</v>
      </c>
      <c r="AB18">
        <v>10</v>
      </c>
      <c r="AC18" s="18">
        <f t="shared" si="1"/>
        <v>13.110000000000003</v>
      </c>
    </row>
    <row r="19" spans="1:30" x14ac:dyDescent="0.2">
      <c r="A19" s="5"/>
      <c r="B19" s="5" t="s">
        <v>157</v>
      </c>
      <c r="C19" s="5" t="s">
        <v>158</v>
      </c>
      <c r="D19" s="5" t="s">
        <v>86</v>
      </c>
      <c r="E19" s="5" t="s">
        <v>253</v>
      </c>
      <c r="F19" s="13">
        <v>20</v>
      </c>
      <c r="G19" s="13">
        <v>20</v>
      </c>
      <c r="H19" s="13">
        <v>20</v>
      </c>
      <c r="I19" s="13">
        <v>5</v>
      </c>
      <c r="J19" s="22">
        <v>10</v>
      </c>
      <c r="K19" s="18">
        <f t="shared" si="0"/>
        <v>18.5</v>
      </c>
      <c r="L19" s="17">
        <v>19</v>
      </c>
      <c r="M19" s="22">
        <v>1</v>
      </c>
      <c r="N19" s="22">
        <v>3</v>
      </c>
      <c r="O19" s="22">
        <v>3</v>
      </c>
      <c r="P19" s="13">
        <v>3.5</v>
      </c>
      <c r="Q19" s="13">
        <v>15</v>
      </c>
      <c r="R19" s="44">
        <f t="shared" si="3"/>
        <v>18</v>
      </c>
      <c r="S19" t="s">
        <v>276</v>
      </c>
      <c r="T19">
        <v>20</v>
      </c>
      <c r="U19">
        <v>19</v>
      </c>
      <c r="V19">
        <v>19</v>
      </c>
      <c r="W19">
        <v>20</v>
      </c>
      <c r="X19">
        <v>17</v>
      </c>
      <c r="Y19">
        <v>20</v>
      </c>
      <c r="Z19">
        <v>17</v>
      </c>
      <c r="AA19">
        <v>20</v>
      </c>
      <c r="AB19">
        <v>18</v>
      </c>
      <c r="AC19" s="18">
        <f t="shared" si="1"/>
        <v>18.839999999999996</v>
      </c>
    </row>
    <row r="20" spans="1:30" x14ac:dyDescent="0.2">
      <c r="A20" s="5"/>
      <c r="B20" s="5" t="s">
        <v>159</v>
      </c>
      <c r="C20" s="5" t="s">
        <v>54</v>
      </c>
      <c r="D20" s="5" t="s">
        <v>90</v>
      </c>
      <c r="E20" s="7" t="s">
        <v>160</v>
      </c>
      <c r="F20" s="13">
        <v>18</v>
      </c>
      <c r="G20" s="13">
        <v>20</v>
      </c>
      <c r="H20" s="13">
        <v>14</v>
      </c>
      <c r="I20" s="13">
        <v>7</v>
      </c>
      <c r="J20" s="22">
        <v>18</v>
      </c>
      <c r="K20" s="18">
        <f t="shared" si="0"/>
        <v>18.700000000000003</v>
      </c>
      <c r="L20" s="17">
        <v>19</v>
      </c>
      <c r="M20" s="22">
        <v>-1</v>
      </c>
      <c r="N20" s="22">
        <v>-1</v>
      </c>
      <c r="O20" s="22"/>
      <c r="P20" s="13">
        <v>1</v>
      </c>
      <c r="Q20" s="13">
        <v>13</v>
      </c>
      <c r="R20" s="44">
        <f t="shared" si="3"/>
        <v>7.9</v>
      </c>
      <c r="S20" t="s">
        <v>281</v>
      </c>
      <c r="T20">
        <v>0</v>
      </c>
      <c r="U20">
        <v>13</v>
      </c>
      <c r="V20">
        <v>12</v>
      </c>
      <c r="W20">
        <v>13</v>
      </c>
      <c r="X20">
        <v>13</v>
      </c>
      <c r="Y20">
        <v>13</v>
      </c>
      <c r="Z20">
        <v>14</v>
      </c>
      <c r="AA20">
        <v>15</v>
      </c>
      <c r="AB20">
        <v>14</v>
      </c>
      <c r="AC20" s="18">
        <f t="shared" si="1"/>
        <v>12.590000000000002</v>
      </c>
      <c r="AD20" t="s">
        <v>323</v>
      </c>
    </row>
    <row r="21" spans="1:30" x14ac:dyDescent="0.2">
      <c r="A21" s="5"/>
      <c r="B21" s="5" t="s">
        <v>161</v>
      </c>
      <c r="C21" s="5" t="s">
        <v>162</v>
      </c>
      <c r="D21" s="5" t="s">
        <v>90</v>
      </c>
      <c r="E21" s="10" t="s">
        <v>163</v>
      </c>
      <c r="F21" s="13">
        <v>18</v>
      </c>
      <c r="G21" s="13">
        <v>12</v>
      </c>
      <c r="H21" s="13">
        <v>15</v>
      </c>
      <c r="I21" s="13">
        <v>1</v>
      </c>
      <c r="J21" s="22">
        <v>18</v>
      </c>
      <c r="K21" s="18">
        <f t="shared" si="0"/>
        <v>13.149999999999999</v>
      </c>
      <c r="L21" s="17">
        <v>20</v>
      </c>
      <c r="M21" s="22">
        <v>1</v>
      </c>
      <c r="N21" s="22">
        <v>1.5</v>
      </c>
      <c r="O21" s="22"/>
      <c r="P21" s="13">
        <v>0.5</v>
      </c>
      <c r="Q21" s="13">
        <v>8</v>
      </c>
      <c r="R21" s="44">
        <f t="shared" si="3"/>
        <v>9.5500000000000007</v>
      </c>
      <c r="S21" t="s">
        <v>321</v>
      </c>
      <c r="T21">
        <v>16</v>
      </c>
      <c r="U21">
        <v>15</v>
      </c>
      <c r="V21">
        <v>14</v>
      </c>
      <c r="W21">
        <v>14</v>
      </c>
      <c r="X21">
        <v>14</v>
      </c>
      <c r="Y21">
        <v>16</v>
      </c>
      <c r="Z21">
        <v>13</v>
      </c>
      <c r="AB21">
        <v>13</v>
      </c>
      <c r="AC21" s="18">
        <f t="shared" si="1"/>
        <v>13.31</v>
      </c>
    </row>
    <row r="22" spans="1:30" x14ac:dyDescent="0.2">
      <c r="A22" s="5"/>
      <c r="B22" s="5" t="s">
        <v>164</v>
      </c>
      <c r="C22" s="5" t="s">
        <v>165</v>
      </c>
      <c r="D22" s="5" t="s">
        <v>87</v>
      </c>
      <c r="E22" s="7" t="s">
        <v>258</v>
      </c>
      <c r="F22" s="13">
        <v>10</v>
      </c>
      <c r="G22" s="13">
        <v>20</v>
      </c>
      <c r="H22" s="13">
        <v>12</v>
      </c>
      <c r="I22" s="13">
        <v>1</v>
      </c>
      <c r="J22" s="22">
        <v>18</v>
      </c>
      <c r="K22" s="18">
        <f t="shared" si="0"/>
        <v>12</v>
      </c>
      <c r="L22" s="17">
        <v>19</v>
      </c>
      <c r="M22" s="22">
        <v>1</v>
      </c>
      <c r="N22" s="22">
        <v>-1</v>
      </c>
      <c r="O22" s="22"/>
      <c r="P22" s="13">
        <v>3.5</v>
      </c>
      <c r="Q22" s="13">
        <v>15</v>
      </c>
      <c r="R22" s="44">
        <f t="shared" si="3"/>
        <v>12.2</v>
      </c>
      <c r="S22" t="s">
        <v>281</v>
      </c>
      <c r="T22">
        <v>13</v>
      </c>
      <c r="U22">
        <v>15</v>
      </c>
      <c r="V22">
        <v>12</v>
      </c>
      <c r="W22">
        <v>13</v>
      </c>
      <c r="X22">
        <v>13</v>
      </c>
      <c r="Y22">
        <v>13</v>
      </c>
      <c r="Z22">
        <v>14</v>
      </c>
      <c r="AA22">
        <v>15</v>
      </c>
      <c r="AB22">
        <v>14</v>
      </c>
      <c r="AC22" s="18">
        <f t="shared" si="1"/>
        <v>13.639999999999999</v>
      </c>
      <c r="AD22" t="s">
        <v>323</v>
      </c>
    </row>
    <row r="23" spans="1:30" x14ac:dyDescent="0.2">
      <c r="A23" s="5"/>
      <c r="B23" s="5" t="s">
        <v>166</v>
      </c>
      <c r="C23" s="5" t="s">
        <v>167</v>
      </c>
      <c r="D23" s="5" t="s">
        <v>86</v>
      </c>
      <c r="E23" s="7" t="s">
        <v>168</v>
      </c>
      <c r="F23" s="13">
        <v>17</v>
      </c>
      <c r="G23" s="13">
        <v>20</v>
      </c>
      <c r="H23" s="13">
        <v>12</v>
      </c>
      <c r="I23" s="13">
        <v>1</v>
      </c>
      <c r="J23" s="22">
        <v>12</v>
      </c>
      <c r="K23" s="18">
        <f t="shared" si="0"/>
        <v>13.149999999999999</v>
      </c>
      <c r="L23" s="17">
        <v>18</v>
      </c>
      <c r="M23" s="22">
        <v>-1</v>
      </c>
      <c r="N23" s="22">
        <v>0</v>
      </c>
      <c r="O23" s="22"/>
      <c r="P23" s="13">
        <v>0</v>
      </c>
      <c r="Q23" s="22">
        <v>11</v>
      </c>
      <c r="R23" s="44">
        <f t="shared" si="3"/>
        <v>7</v>
      </c>
      <c r="S23" t="s">
        <v>282</v>
      </c>
      <c r="T23">
        <v>9</v>
      </c>
      <c r="U23">
        <v>13</v>
      </c>
      <c r="V23">
        <v>15</v>
      </c>
      <c r="W23">
        <v>14</v>
      </c>
      <c r="Y23">
        <v>15</v>
      </c>
      <c r="Z23">
        <v>10</v>
      </c>
      <c r="AB23">
        <v>11</v>
      </c>
      <c r="AC23" s="18">
        <f t="shared" si="1"/>
        <v>11.180000000000001</v>
      </c>
    </row>
    <row r="24" spans="1:30" x14ac:dyDescent="0.2">
      <c r="A24" s="5"/>
      <c r="B24" s="5" t="s">
        <v>169</v>
      </c>
      <c r="C24" s="5" t="s">
        <v>170</v>
      </c>
      <c r="D24" s="5" t="s">
        <v>87</v>
      </c>
      <c r="E24" s="7" t="s">
        <v>259</v>
      </c>
      <c r="F24" s="13">
        <v>14</v>
      </c>
      <c r="G24" s="13">
        <v>20</v>
      </c>
      <c r="H24" s="13">
        <v>18</v>
      </c>
      <c r="I24" s="13">
        <v>8</v>
      </c>
      <c r="J24" s="22">
        <v>12</v>
      </c>
      <c r="K24" s="18">
        <f t="shared" si="0"/>
        <v>18.8</v>
      </c>
      <c r="L24" s="17">
        <v>19</v>
      </c>
      <c r="M24" s="22">
        <v>1</v>
      </c>
      <c r="N24" s="22"/>
      <c r="O24" s="22"/>
      <c r="P24" s="13">
        <v>3.5</v>
      </c>
      <c r="Q24" s="13">
        <v>19</v>
      </c>
      <c r="R24" s="44">
        <f t="shared" si="3"/>
        <v>14.500000000000002</v>
      </c>
      <c r="S24" t="s">
        <v>280</v>
      </c>
      <c r="T24">
        <v>11</v>
      </c>
      <c r="U24">
        <v>17</v>
      </c>
      <c r="V24">
        <v>17</v>
      </c>
      <c r="W24">
        <v>17</v>
      </c>
      <c r="X24">
        <v>16</v>
      </c>
      <c r="Y24">
        <v>15</v>
      </c>
      <c r="Z24">
        <v>18</v>
      </c>
      <c r="AA24">
        <v>20</v>
      </c>
      <c r="AB24">
        <v>18</v>
      </c>
      <c r="AC24" s="18">
        <f t="shared" si="1"/>
        <v>16.97</v>
      </c>
    </row>
    <row r="25" spans="1:30" x14ac:dyDescent="0.2">
      <c r="A25" s="5">
        <v>20192183</v>
      </c>
      <c r="B25" s="5" t="s">
        <v>171</v>
      </c>
      <c r="C25" s="5" t="s">
        <v>172</v>
      </c>
      <c r="D25" s="5" t="s">
        <v>86</v>
      </c>
      <c r="E25" s="7" t="s">
        <v>260</v>
      </c>
      <c r="F25" s="13">
        <v>20</v>
      </c>
      <c r="G25" s="13">
        <v>15</v>
      </c>
      <c r="H25" s="13">
        <v>0</v>
      </c>
      <c r="I25" s="13"/>
      <c r="J25" s="22">
        <v>18</v>
      </c>
      <c r="K25" s="18">
        <f t="shared" si="0"/>
        <v>9.8000000000000007</v>
      </c>
      <c r="L25" s="17">
        <v>19</v>
      </c>
      <c r="M25" s="22">
        <v>1</v>
      </c>
      <c r="N25" s="22"/>
      <c r="O25" s="22"/>
      <c r="P25" s="13">
        <v>5</v>
      </c>
      <c r="Q25" s="13">
        <v>20</v>
      </c>
      <c r="R25" s="44">
        <f t="shared" si="3"/>
        <v>15.8</v>
      </c>
      <c r="S25" t="s">
        <v>282</v>
      </c>
      <c r="T25">
        <v>0</v>
      </c>
      <c r="U25">
        <v>14</v>
      </c>
      <c r="V25">
        <v>15</v>
      </c>
      <c r="W25">
        <v>14</v>
      </c>
      <c r="Y25">
        <v>15</v>
      </c>
      <c r="Z25">
        <v>10</v>
      </c>
      <c r="AB25">
        <v>11</v>
      </c>
      <c r="AC25" s="18">
        <f t="shared" si="1"/>
        <v>10.930000000000001</v>
      </c>
    </row>
    <row r="26" spans="1:30" x14ac:dyDescent="0.2">
      <c r="A26" s="5"/>
      <c r="B26" s="5" t="s">
        <v>173</v>
      </c>
      <c r="C26" s="5" t="s">
        <v>174</v>
      </c>
      <c r="D26" s="5" t="s">
        <v>87</v>
      </c>
      <c r="E26" s="7" t="s">
        <v>175</v>
      </c>
      <c r="F26" s="13">
        <v>20</v>
      </c>
      <c r="G26" s="13">
        <v>20</v>
      </c>
      <c r="H26" s="13">
        <v>20</v>
      </c>
      <c r="I26" s="13">
        <v>8</v>
      </c>
      <c r="J26" s="22">
        <v>20</v>
      </c>
      <c r="K26" s="18">
        <f t="shared" si="0"/>
        <v>21.6</v>
      </c>
      <c r="L26" s="17">
        <v>19</v>
      </c>
      <c r="M26" s="22">
        <v>1</v>
      </c>
      <c r="N26" s="22">
        <v>2</v>
      </c>
      <c r="O26" s="22">
        <v>3</v>
      </c>
      <c r="P26" s="13">
        <v>2.5</v>
      </c>
      <c r="Q26" s="13">
        <v>18</v>
      </c>
      <c r="R26" s="44">
        <f t="shared" si="3"/>
        <v>17.899999999999999</v>
      </c>
      <c r="S26" t="s">
        <v>278</v>
      </c>
      <c r="T26">
        <v>18</v>
      </c>
      <c r="U26">
        <v>16</v>
      </c>
      <c r="V26">
        <v>15</v>
      </c>
      <c r="W26">
        <v>14</v>
      </c>
      <c r="X26">
        <v>15</v>
      </c>
      <c r="Y26">
        <v>15</v>
      </c>
      <c r="Z26">
        <v>16</v>
      </c>
      <c r="AA26">
        <v>18</v>
      </c>
      <c r="AB26">
        <v>15</v>
      </c>
      <c r="AC26" s="18">
        <f t="shared" si="1"/>
        <v>15.47</v>
      </c>
    </row>
    <row r="27" spans="1:30" x14ac:dyDescent="0.2">
      <c r="A27" s="5"/>
      <c r="B27" s="5" t="s">
        <v>176</v>
      </c>
      <c r="C27" s="5" t="s">
        <v>68</v>
      </c>
      <c r="D27" s="5" t="s">
        <v>90</v>
      </c>
      <c r="E27" s="5" t="s">
        <v>246</v>
      </c>
      <c r="F27" s="13">
        <v>19</v>
      </c>
      <c r="G27" s="13">
        <v>20</v>
      </c>
      <c r="H27" s="13">
        <v>16</v>
      </c>
      <c r="I27" s="13"/>
      <c r="J27" s="22">
        <v>20</v>
      </c>
      <c r="K27" s="18">
        <f t="shared" si="0"/>
        <v>14.75</v>
      </c>
      <c r="L27" s="17">
        <v>19</v>
      </c>
      <c r="M27" s="22">
        <v>1</v>
      </c>
      <c r="N27" s="22"/>
      <c r="O27" s="22"/>
      <c r="P27" s="13">
        <v>5</v>
      </c>
      <c r="Q27" s="13">
        <v>20</v>
      </c>
      <c r="R27" s="44">
        <f t="shared" si="3"/>
        <v>15.8</v>
      </c>
      <c r="S27" t="s">
        <v>274</v>
      </c>
      <c r="T27">
        <v>17</v>
      </c>
      <c r="U27">
        <v>16</v>
      </c>
      <c r="V27">
        <v>17</v>
      </c>
      <c r="W27">
        <v>16</v>
      </c>
      <c r="X27">
        <v>17</v>
      </c>
      <c r="Y27">
        <v>18</v>
      </c>
      <c r="Z27">
        <v>20</v>
      </c>
      <c r="AA27">
        <v>20</v>
      </c>
      <c r="AB27">
        <v>18</v>
      </c>
      <c r="AC27" s="18">
        <f t="shared" si="1"/>
        <v>17.339999999999996</v>
      </c>
    </row>
    <row r="28" spans="1:30" x14ac:dyDescent="0.2">
      <c r="A28" s="5"/>
      <c r="B28" s="5" t="s">
        <v>177</v>
      </c>
      <c r="C28" s="5" t="s">
        <v>74</v>
      </c>
      <c r="D28" s="5" t="s">
        <v>90</v>
      </c>
      <c r="E28" s="7" t="s">
        <v>178</v>
      </c>
      <c r="F28" s="13">
        <v>19</v>
      </c>
      <c r="G28" s="13">
        <v>20</v>
      </c>
      <c r="H28" s="13">
        <v>19</v>
      </c>
      <c r="I28" s="13"/>
      <c r="J28" s="22">
        <v>20</v>
      </c>
      <c r="K28" s="18">
        <f t="shared" si="0"/>
        <v>15.5</v>
      </c>
      <c r="L28" s="17">
        <v>19</v>
      </c>
      <c r="M28" s="22">
        <v>1</v>
      </c>
      <c r="N28" s="22">
        <v>3</v>
      </c>
      <c r="O28" s="22"/>
      <c r="P28" s="13">
        <v>1</v>
      </c>
      <c r="Q28" s="13">
        <v>14</v>
      </c>
      <c r="R28" s="44">
        <f t="shared" si="3"/>
        <v>13.100000000000001</v>
      </c>
      <c r="S28" t="s">
        <v>321</v>
      </c>
      <c r="T28">
        <v>0</v>
      </c>
      <c r="U28">
        <v>15</v>
      </c>
      <c r="V28">
        <v>14</v>
      </c>
      <c r="W28">
        <v>14</v>
      </c>
      <c r="X28">
        <v>14</v>
      </c>
      <c r="Y28">
        <v>16</v>
      </c>
      <c r="Z28">
        <v>13</v>
      </c>
      <c r="AB28">
        <v>13</v>
      </c>
      <c r="AC28" s="18">
        <f t="shared" si="1"/>
        <v>12.51</v>
      </c>
    </row>
    <row r="29" spans="1:30" x14ac:dyDescent="0.2">
      <c r="A29" s="5"/>
      <c r="B29" s="5" t="s">
        <v>179</v>
      </c>
      <c r="C29" s="5" t="s">
        <v>78</v>
      </c>
      <c r="D29" s="5" t="s">
        <v>90</v>
      </c>
      <c r="E29" s="5" t="s">
        <v>243</v>
      </c>
      <c r="F29" s="13">
        <v>18</v>
      </c>
      <c r="G29" s="13">
        <v>20</v>
      </c>
      <c r="H29" s="13">
        <v>14</v>
      </c>
      <c r="I29" s="13"/>
      <c r="J29" s="22">
        <v>20</v>
      </c>
      <c r="K29" s="18">
        <f t="shared" si="0"/>
        <v>14</v>
      </c>
      <c r="L29" s="17">
        <v>19</v>
      </c>
      <c r="M29" s="22">
        <v>1</v>
      </c>
      <c r="N29" s="22"/>
      <c r="O29" s="22"/>
      <c r="P29" s="13">
        <v>1</v>
      </c>
      <c r="Q29" s="13">
        <v>17</v>
      </c>
      <c r="R29" s="44">
        <f t="shared" si="3"/>
        <v>12.200000000000001</v>
      </c>
      <c r="S29" t="s">
        <v>279</v>
      </c>
      <c r="T29">
        <v>18</v>
      </c>
      <c r="U29">
        <v>13</v>
      </c>
      <c r="V29">
        <v>16</v>
      </c>
      <c r="W29">
        <v>17</v>
      </c>
      <c r="X29">
        <v>15</v>
      </c>
      <c r="Y29">
        <v>15</v>
      </c>
      <c r="Z29">
        <v>17</v>
      </c>
      <c r="AA29">
        <v>16</v>
      </c>
      <c r="AB29">
        <v>16</v>
      </c>
      <c r="AC29" s="18">
        <f t="shared" si="1"/>
        <v>15.619999999999997</v>
      </c>
    </row>
    <row r="30" spans="1:30" x14ac:dyDescent="0.2">
      <c r="A30" s="5"/>
      <c r="B30" s="5" t="s">
        <v>180</v>
      </c>
      <c r="C30" s="5" t="s">
        <v>181</v>
      </c>
      <c r="D30" s="5" t="s">
        <v>87</v>
      </c>
      <c r="E30" s="10" t="s">
        <v>182</v>
      </c>
      <c r="F30" s="13">
        <v>18</v>
      </c>
      <c r="G30" s="13">
        <v>20</v>
      </c>
      <c r="H30" s="13">
        <v>20</v>
      </c>
      <c r="I30" s="13">
        <v>4</v>
      </c>
      <c r="J30" s="22">
        <v>20</v>
      </c>
      <c r="K30" s="18">
        <f t="shared" si="0"/>
        <v>18.3</v>
      </c>
      <c r="L30" s="17">
        <v>20</v>
      </c>
      <c r="M30" s="22">
        <v>1</v>
      </c>
      <c r="N30" s="22">
        <v>3</v>
      </c>
      <c r="O30" s="22">
        <v>2</v>
      </c>
      <c r="P30" s="13">
        <v>5</v>
      </c>
      <c r="Q30" s="13">
        <v>20</v>
      </c>
      <c r="R30" s="44">
        <f t="shared" si="3"/>
        <v>20.100000000000001</v>
      </c>
      <c r="S30" t="s">
        <v>278</v>
      </c>
      <c r="T30">
        <v>19</v>
      </c>
      <c r="U30">
        <v>16</v>
      </c>
      <c r="V30">
        <v>15</v>
      </c>
      <c r="W30">
        <v>14</v>
      </c>
      <c r="X30">
        <v>15</v>
      </c>
      <c r="Y30">
        <v>15</v>
      </c>
      <c r="Z30">
        <v>16</v>
      </c>
      <c r="AA30">
        <v>18</v>
      </c>
      <c r="AB30">
        <v>15</v>
      </c>
      <c r="AC30" s="18">
        <f t="shared" si="1"/>
        <v>15.52</v>
      </c>
    </row>
    <row r="31" spans="1:30" x14ac:dyDescent="0.2">
      <c r="A31" s="5"/>
      <c r="B31" s="5" t="s">
        <v>183</v>
      </c>
      <c r="C31" s="5" t="s">
        <v>184</v>
      </c>
      <c r="D31" s="5" t="s">
        <v>87</v>
      </c>
      <c r="E31" s="7" t="s">
        <v>185</v>
      </c>
      <c r="F31" s="13">
        <v>20</v>
      </c>
      <c r="G31" s="13">
        <v>20</v>
      </c>
      <c r="H31" s="13">
        <v>20</v>
      </c>
      <c r="I31" s="13">
        <v>4</v>
      </c>
      <c r="J31" s="22">
        <v>20</v>
      </c>
      <c r="K31" s="18">
        <f t="shared" si="0"/>
        <v>18.8</v>
      </c>
      <c r="L31" s="17">
        <v>20</v>
      </c>
      <c r="M31" s="22">
        <v>1</v>
      </c>
      <c r="N31" s="22">
        <v>1.5</v>
      </c>
      <c r="O31" s="22">
        <v>3</v>
      </c>
      <c r="P31" s="13">
        <v>5</v>
      </c>
      <c r="Q31" s="13">
        <v>20</v>
      </c>
      <c r="R31" s="44">
        <f t="shared" si="3"/>
        <v>20.05</v>
      </c>
      <c r="S31" t="s">
        <v>277</v>
      </c>
      <c r="T31">
        <v>18</v>
      </c>
      <c r="U31">
        <v>16</v>
      </c>
      <c r="V31">
        <v>17</v>
      </c>
      <c r="W31">
        <v>14</v>
      </c>
      <c r="X31">
        <v>12</v>
      </c>
      <c r="Y31">
        <v>15</v>
      </c>
      <c r="Z31">
        <v>11</v>
      </c>
      <c r="AB31">
        <v>10</v>
      </c>
      <c r="AC31" s="18">
        <f t="shared" si="1"/>
        <v>13.16</v>
      </c>
    </row>
    <row r="32" spans="1:30" s="38" customFormat="1" x14ac:dyDescent="0.2">
      <c r="F32" s="38">
        <v>20</v>
      </c>
      <c r="G32" s="38">
        <v>20</v>
      </c>
      <c r="H32" s="38">
        <v>20</v>
      </c>
      <c r="I32" s="38">
        <v>6</v>
      </c>
      <c r="J32" s="38">
        <v>20</v>
      </c>
      <c r="K32" s="18">
        <f>+J32*0.1+H32*0.25+G32*0.2+F32*0.25+I32*3.5*0.2</f>
        <v>20.2</v>
      </c>
      <c r="L32" s="47">
        <v>20</v>
      </c>
      <c r="M32" s="43">
        <v>1</v>
      </c>
      <c r="N32" s="43">
        <v>3</v>
      </c>
      <c r="O32" s="43">
        <v>2</v>
      </c>
      <c r="P32" s="43">
        <v>5</v>
      </c>
      <c r="Q32" s="43">
        <v>20</v>
      </c>
      <c r="R32" s="44">
        <f t="shared" si="3"/>
        <v>20.100000000000001</v>
      </c>
      <c r="AC32" s="39"/>
    </row>
    <row r="33" spans="13:16" x14ac:dyDescent="0.2">
      <c r="M33" s="12"/>
      <c r="N33" s="12"/>
      <c r="O33" s="12"/>
      <c r="P33" s="12"/>
    </row>
    <row r="34" spans="13:16" x14ac:dyDescent="0.2">
      <c r="M34" s="12"/>
      <c r="N34" s="12"/>
      <c r="O34" s="12"/>
      <c r="P34" s="12"/>
    </row>
  </sheetData>
  <hyperlinks>
    <hyperlink ref="E8" r:id="rId1" display="https://github.com/diegodavidpe" xr:uid="{1C67C35A-CF7F-B64A-9AD0-55546E55E195}"/>
    <hyperlink ref="E10" r:id="rId2" display="https://github.com/KevinCcorimanya" xr:uid="{F9072CC9-DE8B-A14A-893F-CEC77C19CE21}"/>
    <hyperlink ref="E20" r:id="rId3" display="https://github.com/sneyder1711" xr:uid="{EFDC6670-6039-F346-BCBE-422F8126489C}"/>
    <hyperlink ref="E23" r:id="rId4" display="https://github.com/melody-EPIS" xr:uid="{DBC2E1F6-CF66-9D49-8ED3-4AB8A57471D4}"/>
    <hyperlink ref="E26" r:id="rId5" display="https://github.com/AldairBryan" xr:uid="{01EF78EE-BBA4-0740-9865-1CC4B891D12C}"/>
    <hyperlink ref="E28" r:id="rId6" display="https://github.com/ArnoldSucasaireTorres" xr:uid="{2181FF65-B69E-3041-B3D6-A6258E593794}"/>
    <hyperlink ref="E31" r:id="rId7" display="https://github.com/MarianaYucra" xr:uid="{B4DA84A7-7014-634B-8C3A-85D2E2B42309}"/>
    <hyperlink ref="E13" r:id="rId8" display="https://github.com/Alejandra-Fernandez" xr:uid="{1AD3207F-54C6-1E45-B292-7CCDD9538B90}"/>
    <hyperlink ref="E14" r:id="rId9" display="https://github.com/LuisFFB" xr:uid="{E661D235-2CE1-EE48-A6B5-CA3D6969EC4C}"/>
    <hyperlink ref="E22" r:id="rId10" display="https://github.com/Jeffrey-7101" xr:uid="{480AE8F3-2495-494B-91B4-6C954F8BB3FD}"/>
    <hyperlink ref="E24" r:id="rId11" display="https://github.com/JRevilla1505" xr:uid="{74DE2DBE-1AEA-0A4B-A656-845D22975DE7}"/>
    <hyperlink ref="E25" r:id="rId12" display="https://github.com/Fatima2427" xr:uid="{4EBE4DB8-8D22-CF49-A4C5-F2C6BE6A610B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9B35-099F-D348-AC1B-D03796E85A43}">
  <dimension ref="A1:AC32"/>
  <sheetViews>
    <sheetView zoomScale="110" zoomScaleNormal="110" workbookViewId="0">
      <selection activeCell="A5" sqref="A5"/>
    </sheetView>
  </sheetViews>
  <sheetFormatPr baseColWidth="10" defaultRowHeight="16" x14ac:dyDescent="0.2"/>
  <cols>
    <col min="1" max="1" width="4.33203125" customWidth="1"/>
    <col min="2" max="2" width="10.6640625" customWidth="1"/>
    <col min="3" max="3" width="28.6640625" customWidth="1"/>
    <col min="4" max="4" width="4.1640625" bestFit="1" customWidth="1"/>
    <col min="5" max="5" width="11.1640625" customWidth="1"/>
    <col min="6" max="6" width="8.5" bestFit="1" customWidth="1"/>
    <col min="7" max="7" width="5.6640625" bestFit="1" customWidth="1"/>
    <col min="8" max="8" width="7.5" customWidth="1"/>
    <col min="9" max="9" width="8.83203125" bestFit="1" customWidth="1"/>
    <col min="10" max="10" width="5.33203125" bestFit="1" customWidth="1"/>
    <col min="11" max="11" width="7.5" style="20" customWidth="1"/>
    <col min="12" max="12" width="5.83203125" style="15" customWidth="1"/>
    <col min="13" max="17" width="5.83203125" customWidth="1"/>
    <col min="18" max="18" width="8" style="18" customWidth="1"/>
    <col min="20" max="28" width="5.1640625" customWidth="1"/>
    <col min="29" max="29" width="8" style="20" customWidth="1"/>
  </cols>
  <sheetData>
    <row r="1" spans="1:29" x14ac:dyDescent="0.2">
      <c r="A1" s="38" t="s">
        <v>393</v>
      </c>
      <c r="R1" s="35"/>
      <c r="AC1" s="18"/>
    </row>
    <row r="2" spans="1:29" x14ac:dyDescent="0.2">
      <c r="A2" s="38" t="s">
        <v>394</v>
      </c>
      <c r="R2" s="35"/>
      <c r="AC2" s="18"/>
    </row>
    <row r="3" spans="1:29" x14ac:dyDescent="0.2">
      <c r="A3" s="38" t="s">
        <v>395</v>
      </c>
      <c r="R3" s="35"/>
      <c r="AC3" s="18"/>
    </row>
    <row r="4" spans="1:29" x14ac:dyDescent="0.2">
      <c r="A4" s="38" t="s">
        <v>398</v>
      </c>
      <c r="R4" s="35"/>
      <c r="AC4" s="18"/>
    </row>
    <row r="6" spans="1:29" x14ac:dyDescent="0.2">
      <c r="F6">
        <v>0.25</v>
      </c>
      <c r="G6">
        <v>0.2</v>
      </c>
      <c r="H6">
        <v>0.25</v>
      </c>
      <c r="I6">
        <v>0.2</v>
      </c>
      <c r="J6">
        <v>0.1</v>
      </c>
      <c r="L6" s="15">
        <v>2</v>
      </c>
      <c r="M6">
        <v>0.05</v>
      </c>
      <c r="N6">
        <v>0.1</v>
      </c>
      <c r="O6">
        <v>0.1</v>
      </c>
      <c r="P6">
        <v>0.15</v>
      </c>
      <c r="Q6">
        <v>0.4</v>
      </c>
      <c r="T6" s="52">
        <v>0.05</v>
      </c>
      <c r="U6" s="52">
        <v>0.2</v>
      </c>
      <c r="V6" s="52">
        <v>0.15</v>
      </c>
      <c r="W6" s="53" t="s">
        <v>315</v>
      </c>
      <c r="X6" s="53" t="s">
        <v>316</v>
      </c>
      <c r="Y6" s="53" t="s">
        <v>316</v>
      </c>
      <c r="Z6" s="53" t="s">
        <v>317</v>
      </c>
      <c r="AA6" s="53" t="s">
        <v>318</v>
      </c>
      <c r="AB6" s="53" t="s">
        <v>319</v>
      </c>
      <c r="AC6" s="18"/>
    </row>
    <row r="7" spans="1:29" x14ac:dyDescent="0.2">
      <c r="A7" s="4" t="s">
        <v>83</v>
      </c>
      <c r="B7" s="4" t="s">
        <v>84</v>
      </c>
      <c r="C7" s="4" t="s">
        <v>85</v>
      </c>
      <c r="D7" s="4" t="s">
        <v>134</v>
      </c>
      <c r="E7" s="4" t="s">
        <v>88</v>
      </c>
      <c r="F7" s="4" t="s">
        <v>233</v>
      </c>
      <c r="G7" s="4" t="s">
        <v>264</v>
      </c>
      <c r="H7" s="4" t="s">
        <v>234</v>
      </c>
      <c r="I7" s="4" t="s">
        <v>267</v>
      </c>
      <c r="J7" s="4" t="s">
        <v>265</v>
      </c>
      <c r="K7" s="19" t="s">
        <v>1</v>
      </c>
      <c r="L7" s="46" t="s">
        <v>285</v>
      </c>
      <c r="M7" s="4" t="s">
        <v>269</v>
      </c>
      <c r="N7" s="4" t="s">
        <v>270</v>
      </c>
      <c r="O7" s="4" t="s">
        <v>271</v>
      </c>
      <c r="P7" s="4" t="s">
        <v>272</v>
      </c>
      <c r="Q7" s="4" t="s">
        <v>273</v>
      </c>
      <c r="R7" s="37" t="s">
        <v>6</v>
      </c>
      <c r="T7" s="4" t="s">
        <v>305</v>
      </c>
      <c r="U7" s="4" t="s">
        <v>307</v>
      </c>
      <c r="V7" s="4" t="s">
        <v>308</v>
      </c>
      <c r="W7" s="4" t="s">
        <v>309</v>
      </c>
      <c r="X7" s="4" t="s">
        <v>310</v>
      </c>
      <c r="Y7" s="4" t="s">
        <v>311</v>
      </c>
      <c r="Z7" s="4" t="s">
        <v>312</v>
      </c>
      <c r="AA7" s="4" t="s">
        <v>313</v>
      </c>
      <c r="AB7" s="4" t="s">
        <v>314</v>
      </c>
      <c r="AC7" s="37" t="s">
        <v>3</v>
      </c>
    </row>
    <row r="8" spans="1:29" x14ac:dyDescent="0.2">
      <c r="A8" s="5"/>
      <c r="B8" s="5" t="s">
        <v>187</v>
      </c>
      <c r="C8" s="5" t="s">
        <v>14</v>
      </c>
      <c r="D8" s="5" t="s">
        <v>90</v>
      </c>
      <c r="E8" s="7" t="s">
        <v>188</v>
      </c>
      <c r="F8" s="13">
        <v>13</v>
      </c>
      <c r="G8" s="13">
        <v>20</v>
      </c>
      <c r="H8" s="13">
        <v>20</v>
      </c>
      <c r="I8" s="13">
        <v>5</v>
      </c>
      <c r="J8" s="22">
        <v>20</v>
      </c>
      <c r="K8" s="18">
        <f>+J8*0.1+H8*0.25+G8*0.2+F8*0.25+I8*3.5*0.2</f>
        <v>17.75</v>
      </c>
      <c r="L8" s="17">
        <v>19</v>
      </c>
      <c r="M8" s="22">
        <v>0</v>
      </c>
      <c r="N8" s="22">
        <v>1.5</v>
      </c>
      <c r="O8" s="22">
        <v>1.5</v>
      </c>
      <c r="P8" s="22">
        <v>5</v>
      </c>
      <c r="Q8" s="13">
        <v>20</v>
      </c>
      <c r="R8" s="44">
        <f>+Q8*0.4+P8*4*0.15+O8*10*0.1+N8*7*0.1+M8*20*0.05+L8*0.2</f>
        <v>17.350000000000001</v>
      </c>
      <c r="S8" t="s">
        <v>298</v>
      </c>
      <c r="T8">
        <v>20</v>
      </c>
      <c r="U8">
        <v>15</v>
      </c>
      <c r="V8">
        <v>18</v>
      </c>
      <c r="W8">
        <v>19</v>
      </c>
      <c r="X8">
        <v>16</v>
      </c>
      <c r="Y8">
        <v>17</v>
      </c>
      <c r="Z8">
        <v>18</v>
      </c>
      <c r="AA8">
        <v>18</v>
      </c>
      <c r="AB8">
        <v>20</v>
      </c>
      <c r="AC8" s="18">
        <f t="shared" ref="AC8:AC31" si="0">+T8*0.05+U8*0.2+V8*0.15+W8*0.25*0.6+X8*0.1*0.6+Y8*0.1*0.6+Z8*0.15*0.6+AA8*0.1*0.6+AB8*0.3*0.6</f>
        <v>17.829999999999998</v>
      </c>
    </row>
    <row r="9" spans="1:29" x14ac:dyDescent="0.2">
      <c r="A9" s="5"/>
      <c r="B9" s="5" t="s">
        <v>189</v>
      </c>
      <c r="C9" s="5" t="s">
        <v>16</v>
      </c>
      <c r="D9" s="5" t="s">
        <v>90</v>
      </c>
      <c r="E9" s="5"/>
      <c r="F9" s="13">
        <v>0</v>
      </c>
      <c r="G9" s="13">
        <v>0</v>
      </c>
      <c r="H9" s="13">
        <v>0</v>
      </c>
      <c r="I9" s="13"/>
      <c r="J9" s="22">
        <v>8</v>
      </c>
      <c r="K9" s="18">
        <f t="shared" ref="K9:K31" si="1">+J9*0.1+H9*0.25+G9*0.2+F9*0.25+I9*3.5*0.2</f>
        <v>0.8</v>
      </c>
      <c r="L9" s="17"/>
      <c r="M9" s="22">
        <v>-1</v>
      </c>
      <c r="N9" s="22"/>
      <c r="O9" s="22"/>
      <c r="P9" s="13"/>
      <c r="Q9" s="13">
        <v>0</v>
      </c>
      <c r="R9" s="45" t="s">
        <v>284</v>
      </c>
      <c r="AC9" s="45" t="s">
        <v>284</v>
      </c>
    </row>
    <row r="10" spans="1:29" x14ac:dyDescent="0.2">
      <c r="A10" s="5"/>
      <c r="B10" s="5" t="s">
        <v>190</v>
      </c>
      <c r="C10" s="5" t="s">
        <v>18</v>
      </c>
      <c r="D10" s="5" t="s">
        <v>90</v>
      </c>
      <c r="E10" s="5" t="s">
        <v>251</v>
      </c>
      <c r="F10" s="13">
        <v>19</v>
      </c>
      <c r="G10" s="13">
        <v>20</v>
      </c>
      <c r="H10" s="13">
        <v>20</v>
      </c>
      <c r="I10" s="13">
        <v>5</v>
      </c>
      <c r="J10" s="22">
        <v>20</v>
      </c>
      <c r="K10" s="18">
        <f t="shared" si="1"/>
        <v>19.25</v>
      </c>
      <c r="L10" s="17">
        <v>19</v>
      </c>
      <c r="M10" s="22">
        <v>1</v>
      </c>
      <c r="N10" s="22">
        <v>1.5</v>
      </c>
      <c r="O10" s="22">
        <v>2</v>
      </c>
      <c r="P10" s="22">
        <v>4.5</v>
      </c>
      <c r="Q10" s="13">
        <v>18</v>
      </c>
      <c r="R10" s="44">
        <f t="shared" ref="R10:R18" si="2">+Q10*0.4+P10*4*0.15+O10*10*0.1+N10*7*0.1+M10*20*0.05+L10*0.2</f>
        <v>17.75</v>
      </c>
      <c r="S10" t="s">
        <v>298</v>
      </c>
      <c r="T10">
        <v>20</v>
      </c>
      <c r="U10">
        <v>15</v>
      </c>
      <c r="V10">
        <v>18</v>
      </c>
      <c r="W10">
        <v>19</v>
      </c>
      <c r="X10">
        <v>16</v>
      </c>
      <c r="Y10">
        <v>17</v>
      </c>
      <c r="Z10">
        <v>18</v>
      </c>
      <c r="AA10">
        <v>18</v>
      </c>
      <c r="AB10">
        <v>20</v>
      </c>
      <c r="AC10" s="18">
        <f t="shared" si="0"/>
        <v>17.829999999999998</v>
      </c>
    </row>
    <row r="11" spans="1:29" x14ac:dyDescent="0.2">
      <c r="A11" s="5">
        <v>20193188</v>
      </c>
      <c r="B11" s="5" t="s">
        <v>191</v>
      </c>
      <c r="C11" s="5" t="s">
        <v>192</v>
      </c>
      <c r="D11" s="5" t="s">
        <v>86</v>
      </c>
      <c r="E11" s="7" t="s">
        <v>261</v>
      </c>
      <c r="F11" s="13">
        <v>17</v>
      </c>
      <c r="G11" s="13">
        <v>20</v>
      </c>
      <c r="H11" s="13">
        <v>15</v>
      </c>
      <c r="I11" s="13">
        <v>3</v>
      </c>
      <c r="J11" s="22">
        <v>10</v>
      </c>
      <c r="K11" s="18">
        <f t="shared" si="1"/>
        <v>15.1</v>
      </c>
      <c r="L11" s="17">
        <v>18</v>
      </c>
      <c r="M11" s="22">
        <v>1</v>
      </c>
      <c r="N11" s="22">
        <v>3</v>
      </c>
      <c r="O11" s="22"/>
      <c r="P11" s="13"/>
      <c r="Q11" s="13">
        <v>16</v>
      </c>
      <c r="R11" s="44">
        <f t="shared" si="2"/>
        <v>13.1</v>
      </c>
      <c r="S11" t="s">
        <v>301</v>
      </c>
      <c r="T11">
        <v>0</v>
      </c>
      <c r="V11">
        <v>16</v>
      </c>
      <c r="W11">
        <v>18</v>
      </c>
      <c r="X11">
        <v>20</v>
      </c>
      <c r="Y11">
        <v>20</v>
      </c>
      <c r="Z11">
        <v>20</v>
      </c>
      <c r="AA11">
        <v>18</v>
      </c>
      <c r="AB11">
        <v>20</v>
      </c>
      <c r="AC11" s="18">
        <f t="shared" si="0"/>
        <v>13.98</v>
      </c>
    </row>
    <row r="12" spans="1:29" x14ac:dyDescent="0.2">
      <c r="A12" s="5"/>
      <c r="B12" s="5" t="s">
        <v>193</v>
      </c>
      <c r="C12" s="5" t="s">
        <v>22</v>
      </c>
      <c r="D12" s="5" t="s">
        <v>90</v>
      </c>
      <c r="E12" s="7" t="s">
        <v>194</v>
      </c>
      <c r="F12" s="13">
        <v>14</v>
      </c>
      <c r="G12" s="13">
        <v>20</v>
      </c>
      <c r="H12" s="13">
        <v>15</v>
      </c>
      <c r="I12" s="13"/>
      <c r="J12" s="22">
        <v>20</v>
      </c>
      <c r="K12" s="18">
        <f t="shared" si="1"/>
        <v>13.25</v>
      </c>
      <c r="L12" s="17">
        <v>19</v>
      </c>
      <c r="M12" s="22">
        <v>1</v>
      </c>
      <c r="N12" s="22">
        <v>2</v>
      </c>
      <c r="O12" s="22"/>
      <c r="P12" s="13"/>
      <c r="Q12" s="13">
        <v>15</v>
      </c>
      <c r="R12" s="44">
        <f t="shared" si="2"/>
        <v>12.200000000000001</v>
      </c>
      <c r="S12" t="s">
        <v>282</v>
      </c>
      <c r="T12">
        <v>20</v>
      </c>
      <c r="U12">
        <v>15</v>
      </c>
      <c r="V12">
        <v>14</v>
      </c>
      <c r="W12">
        <v>18</v>
      </c>
      <c r="X12">
        <v>16</v>
      </c>
      <c r="Y12">
        <v>14</v>
      </c>
      <c r="Z12">
        <v>17</v>
      </c>
      <c r="AA12">
        <v>20</v>
      </c>
      <c r="AB12">
        <v>19</v>
      </c>
      <c r="AC12" s="18">
        <f t="shared" si="0"/>
        <v>16.749999999999996</v>
      </c>
    </row>
    <row r="13" spans="1:29" x14ac:dyDescent="0.2">
      <c r="A13" s="5"/>
      <c r="B13" s="5" t="s">
        <v>195</v>
      </c>
      <c r="C13" s="5" t="s">
        <v>24</v>
      </c>
      <c r="D13" s="5" t="s">
        <v>90</v>
      </c>
      <c r="E13" s="7" t="s">
        <v>196</v>
      </c>
      <c r="F13" s="13">
        <v>17</v>
      </c>
      <c r="G13" s="13">
        <v>20</v>
      </c>
      <c r="H13" s="13">
        <v>13</v>
      </c>
      <c r="I13" s="13">
        <v>1</v>
      </c>
      <c r="J13" s="22">
        <v>20</v>
      </c>
      <c r="K13" s="18">
        <f t="shared" si="1"/>
        <v>14.2</v>
      </c>
      <c r="L13" s="17">
        <v>16</v>
      </c>
      <c r="M13" s="22">
        <v>-1</v>
      </c>
      <c r="N13" s="22"/>
      <c r="O13" s="22"/>
      <c r="P13" s="13"/>
      <c r="Q13" s="13">
        <v>0</v>
      </c>
      <c r="R13" s="44">
        <f t="shared" si="2"/>
        <v>2.2000000000000002</v>
      </c>
      <c r="S13" t="s">
        <v>299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18">
        <f t="shared" si="0"/>
        <v>0.75</v>
      </c>
    </row>
    <row r="14" spans="1:29" x14ac:dyDescent="0.2">
      <c r="A14" s="5"/>
      <c r="B14" s="5" t="s">
        <v>197</v>
      </c>
      <c r="C14" s="5" t="s">
        <v>198</v>
      </c>
      <c r="D14" s="5" t="s">
        <v>86</v>
      </c>
      <c r="E14" s="7" t="s">
        <v>199</v>
      </c>
      <c r="F14" s="13">
        <v>20</v>
      </c>
      <c r="G14" s="13">
        <v>20</v>
      </c>
      <c r="H14" s="13">
        <v>15</v>
      </c>
      <c r="I14" s="13">
        <v>8</v>
      </c>
      <c r="J14" s="22">
        <v>14</v>
      </c>
      <c r="K14" s="18">
        <f t="shared" si="1"/>
        <v>19.75</v>
      </c>
      <c r="L14" s="17">
        <v>19</v>
      </c>
      <c r="M14" s="22">
        <v>-1</v>
      </c>
      <c r="N14" s="22">
        <v>2</v>
      </c>
      <c r="O14" s="22">
        <v>1.5</v>
      </c>
      <c r="P14" s="22">
        <v>3.5</v>
      </c>
      <c r="Q14" s="13">
        <v>18</v>
      </c>
      <c r="R14" s="44">
        <f t="shared" si="2"/>
        <v>15.000000000000002</v>
      </c>
      <c r="S14" t="s">
        <v>299</v>
      </c>
      <c r="T14">
        <v>16</v>
      </c>
      <c r="V14">
        <v>11</v>
      </c>
      <c r="W14">
        <v>15</v>
      </c>
      <c r="X14">
        <v>12</v>
      </c>
      <c r="Y14">
        <v>0</v>
      </c>
      <c r="Z14">
        <v>11</v>
      </c>
      <c r="AA14">
        <v>16</v>
      </c>
      <c r="AB14">
        <v>13</v>
      </c>
      <c r="AC14" s="18">
        <f t="shared" si="0"/>
        <v>9.7100000000000009</v>
      </c>
    </row>
    <row r="15" spans="1:29" x14ac:dyDescent="0.2">
      <c r="A15" s="5"/>
      <c r="B15" s="5" t="s">
        <v>200</v>
      </c>
      <c r="C15" s="5" t="s">
        <v>201</v>
      </c>
      <c r="D15" s="5" t="s">
        <v>87</v>
      </c>
      <c r="E15" s="7" t="s">
        <v>202</v>
      </c>
      <c r="F15" s="13">
        <v>20</v>
      </c>
      <c r="G15" s="13">
        <v>20</v>
      </c>
      <c r="H15" s="13">
        <v>20</v>
      </c>
      <c r="I15" s="13"/>
      <c r="J15" s="22">
        <v>16</v>
      </c>
      <c r="K15" s="18">
        <f t="shared" si="1"/>
        <v>15.6</v>
      </c>
      <c r="L15" s="17">
        <v>19</v>
      </c>
      <c r="M15" s="22">
        <v>-1</v>
      </c>
      <c r="N15" s="22">
        <v>1.5</v>
      </c>
      <c r="O15" s="22">
        <v>1.5</v>
      </c>
      <c r="P15" s="22">
        <v>4.5</v>
      </c>
      <c r="Q15" s="13">
        <v>18</v>
      </c>
      <c r="R15" s="44">
        <f t="shared" si="2"/>
        <v>15.250000000000002</v>
      </c>
      <c r="S15" t="s">
        <v>295</v>
      </c>
      <c r="T15">
        <v>20</v>
      </c>
      <c r="U15">
        <v>20</v>
      </c>
      <c r="V15">
        <v>16</v>
      </c>
      <c r="W15">
        <v>15</v>
      </c>
      <c r="X15">
        <v>17</v>
      </c>
      <c r="Y15">
        <v>18</v>
      </c>
      <c r="Z15">
        <v>20</v>
      </c>
      <c r="AA15">
        <v>18</v>
      </c>
      <c r="AB15">
        <v>18</v>
      </c>
      <c r="AC15" s="18">
        <f t="shared" si="0"/>
        <v>17.87</v>
      </c>
    </row>
    <row r="16" spans="1:29" x14ac:dyDescent="0.2">
      <c r="A16" s="5"/>
      <c r="B16" s="5" t="s">
        <v>203</v>
      </c>
      <c r="C16" s="5" t="s">
        <v>28</v>
      </c>
      <c r="D16" s="5" t="s">
        <v>90</v>
      </c>
      <c r="E16" s="7" t="s">
        <v>204</v>
      </c>
      <c r="F16" s="13">
        <v>15</v>
      </c>
      <c r="G16" s="13">
        <v>20</v>
      </c>
      <c r="H16" s="13">
        <v>13</v>
      </c>
      <c r="I16" s="13">
        <v>5</v>
      </c>
      <c r="J16" s="22">
        <v>18</v>
      </c>
      <c r="K16" s="18">
        <f t="shared" si="1"/>
        <v>16.3</v>
      </c>
      <c r="L16" s="17">
        <v>15</v>
      </c>
      <c r="M16" s="22">
        <v>1</v>
      </c>
      <c r="N16" s="22">
        <v>1</v>
      </c>
      <c r="O16" s="22">
        <v>1</v>
      </c>
      <c r="P16" s="22">
        <v>4</v>
      </c>
      <c r="Q16" s="13">
        <v>19</v>
      </c>
      <c r="R16" s="44">
        <f t="shared" si="2"/>
        <v>15.7</v>
      </c>
      <c r="S16" t="s">
        <v>303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 s="18">
        <f t="shared" si="0"/>
        <v>20</v>
      </c>
    </row>
    <row r="17" spans="1:29" x14ac:dyDescent="0.2">
      <c r="A17" s="5"/>
      <c r="B17" s="5" t="s">
        <v>205</v>
      </c>
      <c r="C17" s="5" t="s">
        <v>30</v>
      </c>
      <c r="D17" s="5" t="s">
        <v>90</v>
      </c>
      <c r="E17" s="7" t="s">
        <v>206</v>
      </c>
      <c r="F17" s="13">
        <v>20</v>
      </c>
      <c r="G17" s="13">
        <v>20</v>
      </c>
      <c r="H17" s="13">
        <v>17</v>
      </c>
      <c r="I17" s="13">
        <v>3</v>
      </c>
      <c r="J17" s="22">
        <v>14</v>
      </c>
      <c r="K17" s="18">
        <f t="shared" si="1"/>
        <v>16.75</v>
      </c>
      <c r="L17" s="17">
        <v>19</v>
      </c>
      <c r="M17" s="22">
        <v>1</v>
      </c>
      <c r="N17" s="22">
        <v>2</v>
      </c>
      <c r="O17" s="22">
        <v>1</v>
      </c>
      <c r="P17" s="22">
        <v>3.5</v>
      </c>
      <c r="Q17" s="13">
        <v>18</v>
      </c>
      <c r="R17" s="44">
        <f t="shared" si="2"/>
        <v>16.5</v>
      </c>
      <c r="S17" t="s">
        <v>302</v>
      </c>
      <c r="T17">
        <v>17</v>
      </c>
      <c r="U17">
        <v>17</v>
      </c>
      <c r="V17">
        <v>20</v>
      </c>
      <c r="W17">
        <v>18</v>
      </c>
      <c r="X17">
        <v>16</v>
      </c>
      <c r="Y17">
        <v>18</v>
      </c>
      <c r="Z17">
        <v>15</v>
      </c>
      <c r="AA17">
        <v>12</v>
      </c>
      <c r="AB17">
        <v>17</v>
      </c>
      <c r="AC17" s="18">
        <f t="shared" si="0"/>
        <v>17.12</v>
      </c>
    </row>
    <row r="18" spans="1:29" x14ac:dyDescent="0.2">
      <c r="A18" s="5"/>
      <c r="B18" s="5" t="s">
        <v>207</v>
      </c>
      <c r="C18" s="5" t="s">
        <v>42</v>
      </c>
      <c r="D18" s="5" t="s">
        <v>90</v>
      </c>
      <c r="E18" s="11" t="s">
        <v>208</v>
      </c>
      <c r="F18" s="13">
        <v>20</v>
      </c>
      <c r="G18" s="13">
        <v>20</v>
      </c>
      <c r="H18" s="13">
        <v>20</v>
      </c>
      <c r="I18" s="13"/>
      <c r="J18" s="22">
        <v>14</v>
      </c>
      <c r="K18" s="18">
        <f t="shared" si="1"/>
        <v>15.4</v>
      </c>
      <c r="L18" s="17">
        <v>20</v>
      </c>
      <c r="M18" s="22">
        <v>1</v>
      </c>
      <c r="N18" s="22">
        <v>2</v>
      </c>
      <c r="O18" s="22">
        <v>2</v>
      </c>
      <c r="P18" s="22">
        <v>4.5</v>
      </c>
      <c r="Q18" s="13">
        <v>20</v>
      </c>
      <c r="R18" s="44">
        <f t="shared" si="2"/>
        <v>19.100000000000001</v>
      </c>
      <c r="S18" t="s">
        <v>302</v>
      </c>
      <c r="T18">
        <v>20</v>
      </c>
      <c r="U18">
        <v>17</v>
      </c>
      <c r="V18">
        <v>20</v>
      </c>
      <c r="W18">
        <v>19</v>
      </c>
      <c r="X18">
        <v>16</v>
      </c>
      <c r="Y18">
        <v>18</v>
      </c>
      <c r="Z18">
        <v>18</v>
      </c>
      <c r="AA18">
        <v>12</v>
      </c>
      <c r="AB18">
        <v>17</v>
      </c>
      <c r="AC18" s="18">
        <f t="shared" si="0"/>
        <v>17.690000000000001</v>
      </c>
    </row>
    <row r="19" spans="1:29" x14ac:dyDescent="0.2">
      <c r="A19" s="5"/>
      <c r="B19" s="5" t="s">
        <v>209</v>
      </c>
      <c r="C19" s="5" t="s">
        <v>210</v>
      </c>
      <c r="D19" s="5" t="s">
        <v>86</v>
      </c>
      <c r="E19" s="5"/>
      <c r="F19" s="13">
        <v>0</v>
      </c>
      <c r="G19" s="13">
        <v>0</v>
      </c>
      <c r="H19" s="13">
        <v>0</v>
      </c>
      <c r="I19" s="13"/>
      <c r="J19" s="13"/>
      <c r="K19" s="18">
        <f t="shared" si="1"/>
        <v>0</v>
      </c>
      <c r="L19" s="17"/>
      <c r="M19" s="13">
        <v>-1</v>
      </c>
      <c r="N19" s="13"/>
      <c r="O19" s="13"/>
      <c r="P19" s="13"/>
      <c r="Q19" s="13">
        <v>0</v>
      </c>
      <c r="R19" s="45" t="s">
        <v>284</v>
      </c>
      <c r="AC19" s="45" t="s">
        <v>284</v>
      </c>
    </row>
    <row r="20" spans="1:29" x14ac:dyDescent="0.2">
      <c r="A20" s="5"/>
      <c r="B20" s="5" t="s">
        <v>211</v>
      </c>
      <c r="C20" s="5" t="s">
        <v>46</v>
      </c>
      <c r="D20" s="5" t="s">
        <v>90</v>
      </c>
      <c r="E20" s="7" t="s">
        <v>212</v>
      </c>
      <c r="F20" s="13">
        <v>14</v>
      </c>
      <c r="G20" s="13">
        <v>20</v>
      </c>
      <c r="H20" s="13">
        <v>19</v>
      </c>
      <c r="I20" s="13">
        <v>1</v>
      </c>
      <c r="J20" s="22">
        <v>16</v>
      </c>
      <c r="K20" s="18">
        <f t="shared" si="1"/>
        <v>14.549999999999999</v>
      </c>
      <c r="L20" s="17">
        <v>19</v>
      </c>
      <c r="M20" s="22">
        <v>1</v>
      </c>
      <c r="N20" s="22">
        <v>1.5</v>
      </c>
      <c r="O20" s="22">
        <v>1.5</v>
      </c>
      <c r="P20" s="22">
        <v>4.5</v>
      </c>
      <c r="Q20" s="13">
        <v>19</v>
      </c>
      <c r="R20" s="44">
        <f t="shared" ref="R20:R32" si="3">+Q20*0.4+P20*4*0.15+O20*10*0.1+N20*7*0.1+M20*20*0.05+L20*0.2</f>
        <v>17.650000000000002</v>
      </c>
      <c r="S20" t="s">
        <v>282</v>
      </c>
      <c r="T20">
        <v>17</v>
      </c>
      <c r="U20">
        <v>15</v>
      </c>
      <c r="V20">
        <v>15</v>
      </c>
      <c r="W20">
        <v>18</v>
      </c>
      <c r="X20">
        <v>16</v>
      </c>
      <c r="Y20">
        <v>14</v>
      </c>
      <c r="Z20">
        <v>17</v>
      </c>
      <c r="AA20">
        <v>20</v>
      </c>
      <c r="AB20">
        <v>19</v>
      </c>
      <c r="AC20" s="18">
        <f t="shared" si="0"/>
        <v>16.749999999999996</v>
      </c>
    </row>
    <row r="21" spans="1:29" x14ac:dyDescent="0.2">
      <c r="A21" s="5"/>
      <c r="B21" s="5" t="s">
        <v>213</v>
      </c>
      <c r="C21" s="5" t="s">
        <v>52</v>
      </c>
      <c r="D21" s="5" t="s">
        <v>90</v>
      </c>
      <c r="E21" s="5" t="s">
        <v>248</v>
      </c>
      <c r="F21" s="13">
        <v>12</v>
      </c>
      <c r="G21" s="13">
        <v>20</v>
      </c>
      <c r="H21" s="13">
        <v>13</v>
      </c>
      <c r="I21" s="13">
        <v>3</v>
      </c>
      <c r="J21" s="22">
        <v>12</v>
      </c>
      <c r="K21" s="18">
        <f t="shared" si="1"/>
        <v>13.549999999999999</v>
      </c>
      <c r="L21" s="17">
        <v>16</v>
      </c>
      <c r="M21" s="22">
        <v>1</v>
      </c>
      <c r="N21" s="22">
        <v>0</v>
      </c>
      <c r="O21" s="22"/>
      <c r="P21" s="13"/>
      <c r="Q21" s="13">
        <v>0</v>
      </c>
      <c r="R21" s="44">
        <f t="shared" si="3"/>
        <v>4.2</v>
      </c>
      <c r="S21" t="s">
        <v>300</v>
      </c>
      <c r="T21">
        <v>0</v>
      </c>
      <c r="V21">
        <v>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18">
        <f t="shared" si="0"/>
        <v>1.05</v>
      </c>
    </row>
    <row r="22" spans="1:29" x14ac:dyDescent="0.2">
      <c r="A22" s="5"/>
      <c r="B22" s="5" t="s">
        <v>214</v>
      </c>
      <c r="C22" s="5" t="s">
        <v>215</v>
      </c>
      <c r="D22" s="5" t="s">
        <v>87</v>
      </c>
      <c r="E22" s="7" t="s">
        <v>216</v>
      </c>
      <c r="F22" s="13">
        <v>17</v>
      </c>
      <c r="G22" s="13">
        <v>20</v>
      </c>
      <c r="H22" s="13">
        <v>9</v>
      </c>
      <c r="I22" s="13">
        <v>5</v>
      </c>
      <c r="J22" s="22">
        <v>14</v>
      </c>
      <c r="K22" s="18">
        <f t="shared" si="1"/>
        <v>15.4</v>
      </c>
      <c r="L22" s="17">
        <v>18</v>
      </c>
      <c r="M22" s="22">
        <v>0</v>
      </c>
      <c r="N22" s="22">
        <v>2</v>
      </c>
      <c r="O22" s="22"/>
      <c r="P22" s="13">
        <v>2.5</v>
      </c>
      <c r="Q22" s="13">
        <v>14</v>
      </c>
      <c r="R22" s="44">
        <f t="shared" si="3"/>
        <v>12.1</v>
      </c>
      <c r="S22" t="s">
        <v>303</v>
      </c>
      <c r="T22">
        <v>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s="18">
        <f t="shared" si="0"/>
        <v>19</v>
      </c>
    </row>
    <row r="23" spans="1:29" x14ac:dyDescent="0.2">
      <c r="A23" s="5"/>
      <c r="B23" s="5" t="s">
        <v>217</v>
      </c>
      <c r="C23" s="5" t="s">
        <v>218</v>
      </c>
      <c r="D23" s="5" t="s">
        <v>86</v>
      </c>
      <c r="E23" s="5" t="s">
        <v>237</v>
      </c>
      <c r="F23" s="13">
        <v>15</v>
      </c>
      <c r="G23" s="13">
        <v>20</v>
      </c>
      <c r="H23" s="13">
        <v>15</v>
      </c>
      <c r="I23" s="13">
        <v>1</v>
      </c>
      <c r="J23" s="22">
        <v>16</v>
      </c>
      <c r="K23" s="18">
        <f t="shared" si="1"/>
        <v>13.799999999999999</v>
      </c>
      <c r="L23" s="17">
        <v>19</v>
      </c>
      <c r="M23" s="22">
        <v>1</v>
      </c>
      <c r="N23" s="22">
        <v>1.5</v>
      </c>
      <c r="O23" s="22"/>
      <c r="P23" s="13"/>
      <c r="Q23" s="13">
        <v>15</v>
      </c>
      <c r="R23" s="44">
        <f t="shared" si="3"/>
        <v>11.850000000000001</v>
      </c>
      <c r="S23" t="s">
        <v>304</v>
      </c>
      <c r="T23">
        <v>16</v>
      </c>
      <c r="U23">
        <v>17</v>
      </c>
      <c r="V23">
        <v>16</v>
      </c>
      <c r="W23">
        <v>16</v>
      </c>
      <c r="X23">
        <v>16</v>
      </c>
      <c r="Y23">
        <v>17</v>
      </c>
      <c r="Z23">
        <v>15</v>
      </c>
      <c r="AA23">
        <v>0</v>
      </c>
      <c r="AB23">
        <v>15</v>
      </c>
      <c r="AC23" s="18">
        <f t="shared" si="0"/>
        <v>15.03</v>
      </c>
    </row>
    <row r="24" spans="1:29" x14ac:dyDescent="0.2">
      <c r="A24" s="5"/>
      <c r="B24" s="5" t="s">
        <v>219</v>
      </c>
      <c r="C24" s="5" t="s">
        <v>58</v>
      </c>
      <c r="D24" s="5" t="s">
        <v>90</v>
      </c>
      <c r="E24" s="5" t="s">
        <v>249</v>
      </c>
      <c r="F24" s="13">
        <v>15</v>
      </c>
      <c r="G24" s="13">
        <v>16</v>
      </c>
      <c r="H24" s="13">
        <v>11</v>
      </c>
      <c r="I24" s="13"/>
      <c r="J24" s="22">
        <v>20</v>
      </c>
      <c r="K24" s="18">
        <f t="shared" si="1"/>
        <v>11.7</v>
      </c>
      <c r="L24" s="17">
        <v>16</v>
      </c>
      <c r="M24" s="22">
        <v>1</v>
      </c>
      <c r="N24" s="22"/>
      <c r="O24" s="22"/>
      <c r="P24" s="13"/>
      <c r="Q24" s="13">
        <v>0</v>
      </c>
      <c r="R24" s="44">
        <f t="shared" si="3"/>
        <v>4.2</v>
      </c>
      <c r="S24" t="s">
        <v>300</v>
      </c>
      <c r="T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45" t="s">
        <v>284</v>
      </c>
    </row>
    <row r="25" spans="1:29" x14ac:dyDescent="0.2">
      <c r="A25" s="5"/>
      <c r="B25" s="5" t="s">
        <v>220</v>
      </c>
      <c r="C25" s="5" t="s">
        <v>62</v>
      </c>
      <c r="D25" s="5" t="s">
        <v>90</v>
      </c>
      <c r="E25" s="5" t="s">
        <v>241</v>
      </c>
      <c r="F25" s="13">
        <v>14</v>
      </c>
      <c r="G25" s="13">
        <v>20</v>
      </c>
      <c r="H25" s="13">
        <v>20</v>
      </c>
      <c r="I25" s="13">
        <v>2</v>
      </c>
      <c r="J25" s="22">
        <v>18</v>
      </c>
      <c r="K25" s="18">
        <f t="shared" si="1"/>
        <v>15.700000000000001</v>
      </c>
      <c r="L25" s="17">
        <v>19</v>
      </c>
      <c r="M25" s="22">
        <v>1</v>
      </c>
      <c r="N25" s="22">
        <v>0</v>
      </c>
      <c r="O25" s="22">
        <v>2</v>
      </c>
      <c r="P25" s="13"/>
      <c r="Q25" s="13">
        <v>19</v>
      </c>
      <c r="R25" s="44">
        <f t="shared" si="3"/>
        <v>14.400000000000002</v>
      </c>
      <c r="S25" t="s">
        <v>297</v>
      </c>
      <c r="T25">
        <v>19</v>
      </c>
      <c r="U25">
        <v>15</v>
      </c>
      <c r="V25">
        <v>14</v>
      </c>
      <c r="W25">
        <v>17</v>
      </c>
      <c r="X25">
        <v>15</v>
      </c>
      <c r="Y25">
        <v>15</v>
      </c>
      <c r="Z25">
        <v>17</v>
      </c>
      <c r="AA25">
        <v>17</v>
      </c>
      <c r="AB25">
        <v>16</v>
      </c>
      <c r="AC25" s="18">
        <f t="shared" si="0"/>
        <v>15.830000000000002</v>
      </c>
    </row>
    <row r="26" spans="1:29" x14ac:dyDescent="0.2">
      <c r="A26" s="5"/>
      <c r="B26" s="5" t="s">
        <v>221</v>
      </c>
      <c r="C26" s="5" t="s">
        <v>222</v>
      </c>
      <c r="D26" s="5" t="s">
        <v>87</v>
      </c>
      <c r="E26" s="5"/>
      <c r="F26" s="13">
        <v>0</v>
      </c>
      <c r="G26" s="13">
        <v>0</v>
      </c>
      <c r="H26" s="13">
        <v>0</v>
      </c>
      <c r="I26" s="13"/>
      <c r="J26" s="22">
        <v>10</v>
      </c>
      <c r="K26" s="18">
        <f t="shared" si="1"/>
        <v>1</v>
      </c>
      <c r="L26" s="17">
        <v>16</v>
      </c>
      <c r="M26" s="22">
        <v>1</v>
      </c>
      <c r="N26" s="22">
        <v>0.5</v>
      </c>
      <c r="O26" s="22">
        <v>2</v>
      </c>
      <c r="P26" s="13"/>
      <c r="Q26" s="13">
        <v>20</v>
      </c>
      <c r="R26" s="44">
        <f t="shared" si="3"/>
        <v>14.55</v>
      </c>
      <c r="S26" t="s">
        <v>296</v>
      </c>
      <c r="T26">
        <v>18</v>
      </c>
      <c r="V26">
        <v>16</v>
      </c>
      <c r="W26">
        <v>18</v>
      </c>
      <c r="X26">
        <v>17</v>
      </c>
      <c r="Y26">
        <v>17</v>
      </c>
      <c r="Z26">
        <v>17</v>
      </c>
      <c r="AA26">
        <v>20</v>
      </c>
      <c r="AB26">
        <v>18</v>
      </c>
      <c r="AC26" s="18">
        <f t="shared" si="0"/>
        <v>14.009999999999998</v>
      </c>
    </row>
    <row r="27" spans="1:29" x14ac:dyDescent="0.2">
      <c r="A27" s="5"/>
      <c r="B27" s="5" t="s">
        <v>223</v>
      </c>
      <c r="C27" s="5" t="s">
        <v>224</v>
      </c>
      <c r="D27" s="5" t="s">
        <v>86</v>
      </c>
      <c r="E27" s="7" t="s">
        <v>262</v>
      </c>
      <c r="F27" s="13">
        <v>14</v>
      </c>
      <c r="G27" s="13">
        <v>20</v>
      </c>
      <c r="H27" s="13">
        <v>15</v>
      </c>
      <c r="I27" s="13">
        <v>1</v>
      </c>
      <c r="J27" s="22">
        <v>20</v>
      </c>
      <c r="K27" s="18">
        <f t="shared" si="1"/>
        <v>13.95</v>
      </c>
      <c r="L27" s="17">
        <v>20</v>
      </c>
      <c r="M27" s="22">
        <v>1</v>
      </c>
      <c r="N27" s="22">
        <v>2</v>
      </c>
      <c r="O27" s="22"/>
      <c r="P27" s="22">
        <v>5</v>
      </c>
      <c r="Q27" s="13">
        <v>20</v>
      </c>
      <c r="R27" s="44">
        <f t="shared" si="3"/>
        <v>17.399999999999999</v>
      </c>
      <c r="S27" s="22" t="s">
        <v>295</v>
      </c>
      <c r="T27">
        <v>20</v>
      </c>
      <c r="U27">
        <v>20</v>
      </c>
      <c r="V27">
        <v>16</v>
      </c>
      <c r="W27">
        <v>15</v>
      </c>
      <c r="X27">
        <v>17</v>
      </c>
      <c r="Y27">
        <v>18</v>
      </c>
      <c r="Z27">
        <v>20</v>
      </c>
      <c r="AA27">
        <v>18</v>
      </c>
      <c r="AB27">
        <v>18</v>
      </c>
      <c r="AC27" s="18">
        <f t="shared" si="0"/>
        <v>17.87</v>
      </c>
    </row>
    <row r="28" spans="1:29" x14ac:dyDescent="0.2">
      <c r="A28" s="5"/>
      <c r="B28" s="5" t="s">
        <v>225</v>
      </c>
      <c r="C28" s="5" t="s">
        <v>66</v>
      </c>
      <c r="D28" s="5" t="s">
        <v>90</v>
      </c>
      <c r="E28" s="7" t="s">
        <v>263</v>
      </c>
      <c r="F28" s="13">
        <v>13</v>
      </c>
      <c r="G28" s="13">
        <v>0</v>
      </c>
      <c r="H28" s="13">
        <v>13</v>
      </c>
      <c r="I28" s="13">
        <v>2</v>
      </c>
      <c r="J28" s="22">
        <v>20</v>
      </c>
      <c r="K28" s="18">
        <f t="shared" si="1"/>
        <v>9.9</v>
      </c>
      <c r="L28" s="17">
        <v>16</v>
      </c>
      <c r="M28" s="22">
        <v>1</v>
      </c>
      <c r="N28" s="22">
        <v>1</v>
      </c>
      <c r="O28" s="22">
        <v>1</v>
      </c>
      <c r="P28" s="13"/>
      <c r="Q28" s="13">
        <v>11.5</v>
      </c>
      <c r="R28" s="44">
        <f t="shared" si="3"/>
        <v>10.5</v>
      </c>
      <c r="S28" t="s">
        <v>296</v>
      </c>
      <c r="T28">
        <v>19</v>
      </c>
      <c r="V28">
        <v>16</v>
      </c>
      <c r="W28">
        <v>18</v>
      </c>
      <c r="X28">
        <v>17</v>
      </c>
      <c r="Y28">
        <v>17</v>
      </c>
      <c r="Z28">
        <v>17</v>
      </c>
      <c r="AA28">
        <v>20</v>
      </c>
      <c r="AB28">
        <v>18</v>
      </c>
      <c r="AC28" s="18">
        <f t="shared" si="0"/>
        <v>14.059999999999999</v>
      </c>
    </row>
    <row r="29" spans="1:29" x14ac:dyDescent="0.2">
      <c r="A29" s="5"/>
      <c r="B29" s="5" t="s">
        <v>226</v>
      </c>
      <c r="C29" s="5" t="s">
        <v>227</v>
      </c>
      <c r="D29" s="5" t="s">
        <v>87</v>
      </c>
      <c r="E29" s="5" t="s">
        <v>235</v>
      </c>
      <c r="F29" s="13">
        <v>19</v>
      </c>
      <c r="G29" s="13">
        <v>20</v>
      </c>
      <c r="H29" s="13">
        <v>20</v>
      </c>
      <c r="I29" s="13">
        <v>1</v>
      </c>
      <c r="J29" s="22">
        <v>20</v>
      </c>
      <c r="K29" s="18">
        <f t="shared" si="1"/>
        <v>16.45</v>
      </c>
      <c r="L29" s="17">
        <v>19</v>
      </c>
      <c r="M29" s="22">
        <v>1</v>
      </c>
      <c r="N29" s="22">
        <v>1</v>
      </c>
      <c r="O29" s="22">
        <v>2</v>
      </c>
      <c r="P29" s="22">
        <v>4.5</v>
      </c>
      <c r="Q29" s="13">
        <v>20</v>
      </c>
      <c r="R29" s="44">
        <f t="shared" si="3"/>
        <v>18.2</v>
      </c>
      <c r="S29" t="s">
        <v>301</v>
      </c>
      <c r="T29">
        <v>20</v>
      </c>
      <c r="V29">
        <v>18</v>
      </c>
      <c r="W29">
        <v>18</v>
      </c>
      <c r="X29">
        <v>20</v>
      </c>
      <c r="Y29">
        <v>20</v>
      </c>
      <c r="Z29">
        <v>20</v>
      </c>
      <c r="AA29">
        <v>18</v>
      </c>
      <c r="AB29">
        <v>20</v>
      </c>
      <c r="AC29" s="18">
        <f t="shared" si="0"/>
        <v>15.279999999999998</v>
      </c>
    </row>
    <row r="30" spans="1:29" x14ac:dyDescent="0.2">
      <c r="A30" s="5"/>
      <c r="B30" s="5" t="s">
        <v>228</v>
      </c>
      <c r="C30" s="5" t="s">
        <v>82</v>
      </c>
      <c r="D30" s="5" t="s">
        <v>90</v>
      </c>
      <c r="E30" s="5"/>
      <c r="F30" s="13">
        <v>14</v>
      </c>
      <c r="G30" s="13">
        <v>0</v>
      </c>
      <c r="H30" s="13">
        <v>13</v>
      </c>
      <c r="I30" s="13">
        <v>1</v>
      </c>
      <c r="J30" s="22">
        <v>18</v>
      </c>
      <c r="K30" s="18">
        <f t="shared" si="1"/>
        <v>9.25</v>
      </c>
      <c r="L30" s="17">
        <v>16</v>
      </c>
      <c r="M30" s="22">
        <v>-1</v>
      </c>
      <c r="N30" s="22">
        <v>0.5</v>
      </c>
      <c r="O30" s="22"/>
      <c r="P30" s="13"/>
      <c r="Q30" s="13">
        <v>0</v>
      </c>
      <c r="R30" s="44">
        <f t="shared" si="3"/>
        <v>2.5500000000000003</v>
      </c>
      <c r="S30" t="s">
        <v>297</v>
      </c>
      <c r="T30">
        <v>17</v>
      </c>
      <c r="U30">
        <v>15</v>
      </c>
      <c r="V30">
        <v>15</v>
      </c>
      <c r="W30">
        <v>17</v>
      </c>
      <c r="X30">
        <v>15</v>
      </c>
      <c r="Y30">
        <v>15</v>
      </c>
      <c r="Z30">
        <v>17</v>
      </c>
      <c r="AA30">
        <v>17</v>
      </c>
      <c r="AB30">
        <v>16</v>
      </c>
      <c r="AC30" s="18">
        <f t="shared" si="0"/>
        <v>15.879999999999999</v>
      </c>
    </row>
    <row r="31" spans="1:29" x14ac:dyDescent="0.2">
      <c r="A31" s="5"/>
      <c r="B31" s="5" t="s">
        <v>229</v>
      </c>
      <c r="C31" s="5" t="s">
        <v>230</v>
      </c>
      <c r="D31" s="5" t="s">
        <v>86</v>
      </c>
      <c r="E31" s="7" t="s">
        <v>231</v>
      </c>
      <c r="F31" s="13">
        <v>20</v>
      </c>
      <c r="G31" s="13">
        <v>20</v>
      </c>
      <c r="H31" s="13">
        <v>18</v>
      </c>
      <c r="I31" s="13"/>
      <c r="J31" s="22">
        <v>20</v>
      </c>
      <c r="K31" s="18">
        <f t="shared" si="1"/>
        <v>15.5</v>
      </c>
      <c r="L31" s="17">
        <v>19</v>
      </c>
      <c r="M31" s="22">
        <v>0</v>
      </c>
      <c r="N31" s="22">
        <v>1.5</v>
      </c>
      <c r="O31" s="22"/>
      <c r="P31" s="22">
        <v>4</v>
      </c>
      <c r="Q31" s="13">
        <v>18</v>
      </c>
      <c r="R31" s="44">
        <f t="shared" si="3"/>
        <v>14.450000000000001</v>
      </c>
      <c r="S31" t="s">
        <v>304</v>
      </c>
      <c r="T31">
        <v>19</v>
      </c>
      <c r="U31">
        <v>17</v>
      </c>
      <c r="V31">
        <v>16</v>
      </c>
      <c r="W31">
        <v>18</v>
      </c>
      <c r="X31">
        <v>16</v>
      </c>
      <c r="Y31">
        <v>17</v>
      </c>
      <c r="Z31">
        <v>15</v>
      </c>
      <c r="AA31">
        <v>0</v>
      </c>
      <c r="AB31">
        <v>16</v>
      </c>
      <c r="AC31" s="18">
        <f t="shared" si="0"/>
        <v>15.66</v>
      </c>
    </row>
    <row r="32" spans="1:29" s="38" customFormat="1" x14ac:dyDescent="0.2">
      <c r="K32" s="39"/>
      <c r="L32" s="47"/>
      <c r="M32" s="40">
        <v>1</v>
      </c>
      <c r="N32" s="40">
        <v>3</v>
      </c>
      <c r="O32" s="40">
        <v>2</v>
      </c>
      <c r="P32" s="40">
        <v>5</v>
      </c>
      <c r="Q32" s="40">
        <v>20</v>
      </c>
      <c r="R32" s="44">
        <f t="shared" si="3"/>
        <v>16.100000000000001</v>
      </c>
      <c r="AC32" s="39"/>
    </row>
  </sheetData>
  <hyperlinks>
    <hyperlink ref="E8" r:id="rId1" display="https://github.com/DarioAncco" xr:uid="{C4DCFB20-3356-F245-AA4D-9BED4FDCDF77}"/>
    <hyperlink ref="E12" r:id="rId2" display="https://github.com/fesoblib" xr:uid="{B79ADA49-B807-3D4A-BE6D-79815DDCA3B4}"/>
    <hyperlink ref="E13" r:id="rId3" display="https://github.com/Melvin-Elian" xr:uid="{9519FA7E-ED28-A248-B0B6-99D8C90627D6}"/>
    <hyperlink ref="E14" r:id="rId4" display="https://github.com/Fidel3110" xr:uid="{2F5418AB-6CA1-9B4C-BA1E-23B589448744}"/>
    <hyperlink ref="E15" r:id="rId5" display="https://github.com/JChile" xr:uid="{0ADA6D06-A8B2-B64C-AC34-C17F5DDD7097}"/>
    <hyperlink ref="E16" r:id="rId6" display="https://github.com/JCuenca17" xr:uid="{9D89C537-7BC8-2F42-AC8F-34F626EB2CAA}"/>
    <hyperlink ref="E17" r:id="rId7" display="https://github.com/LizetMilagros" xr:uid="{513BCD67-AAA4-1D41-85DA-F1C1E6557A64}"/>
    <hyperlink ref="E20" r:id="rId8" display="https://github.com/Sansakigus" xr:uid="{6994906E-2C50-C74F-91B3-2143110A0A89}"/>
    <hyperlink ref="E22" r:id="rId9" display="https://github.com/AlfredoPeraltillaMendoza" xr:uid="{79D2A7A3-8A53-1C41-A920-59102456BF9B}"/>
    <hyperlink ref="E31" r:id="rId10" display="https://github.com/azunigacauna" xr:uid="{80A73C9F-F034-6E4E-8240-DF8DC308ED94}"/>
    <hyperlink ref="E11" r:id="rId11" display="https://github.com/Daniel580-U" xr:uid="{5B2AE179-B947-2A40-A97F-D1700790E656}"/>
    <hyperlink ref="E27" r:id="rId12" display="https://github.com/GilbertWil" xr:uid="{C2F0DDC6-4A64-1644-B58A-37A93B3EB41B}"/>
    <hyperlink ref="E28" r:id="rId13" display="https://github.com/Yeltsin-SF" xr:uid="{2F5DADF9-8207-E447-9856-5509C271361D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725D-A03F-D749-972A-88C36A2419EA}">
  <dimension ref="A1:D30"/>
  <sheetViews>
    <sheetView workbookViewId="0">
      <selection sqref="A1:E30"/>
    </sheetView>
  </sheetViews>
  <sheetFormatPr baseColWidth="10" defaultRowHeight="16" x14ac:dyDescent="0.2"/>
  <cols>
    <col min="1" max="1" width="50.5" customWidth="1"/>
    <col min="2" max="2" width="5.5" bestFit="1" customWidth="1"/>
    <col min="3" max="3" width="5.33203125" customWidth="1"/>
    <col min="4" max="4" width="5.5" customWidth="1"/>
    <col min="6" max="6" width="2.6640625" customWidth="1"/>
  </cols>
  <sheetData>
    <row r="1" spans="1:4" x14ac:dyDescent="0.2">
      <c r="A1" s="38" t="s">
        <v>335</v>
      </c>
    </row>
    <row r="2" spans="1:4" x14ac:dyDescent="0.2">
      <c r="A2" s="60" t="s">
        <v>327</v>
      </c>
      <c r="B2" s="59" t="s">
        <v>336</v>
      </c>
      <c r="C2" s="59"/>
      <c r="D2" s="59"/>
    </row>
    <row r="3" spans="1:4" x14ac:dyDescent="0.2">
      <c r="A3" s="61" t="s">
        <v>328</v>
      </c>
      <c r="B3" s="59"/>
      <c r="C3" s="59"/>
      <c r="D3" s="59"/>
    </row>
    <row r="4" spans="1:4" x14ac:dyDescent="0.2">
      <c r="A4" s="62" t="s">
        <v>338</v>
      </c>
      <c r="B4" s="59">
        <v>2</v>
      </c>
      <c r="C4" s="59"/>
      <c r="D4" s="59"/>
    </row>
    <row r="5" spans="1:4" x14ac:dyDescent="0.2">
      <c r="A5" s="62" t="s">
        <v>339</v>
      </c>
      <c r="B5" s="59">
        <v>1</v>
      </c>
      <c r="C5" s="59"/>
      <c r="D5" s="59"/>
    </row>
    <row r="6" spans="1:4" x14ac:dyDescent="0.2">
      <c r="A6" s="63" t="s">
        <v>340</v>
      </c>
      <c r="B6" s="59">
        <v>1</v>
      </c>
      <c r="C6" s="59"/>
      <c r="D6" s="59"/>
    </row>
    <row r="7" spans="1:4" x14ac:dyDescent="0.2">
      <c r="A7" s="61" t="s">
        <v>341</v>
      </c>
      <c r="B7" s="59">
        <v>4</v>
      </c>
      <c r="C7" s="59"/>
      <c r="D7" s="59"/>
    </row>
    <row r="8" spans="1:4" x14ac:dyDescent="0.2">
      <c r="A8" s="62" t="s">
        <v>342</v>
      </c>
      <c r="B8" s="59"/>
      <c r="C8" s="59">
        <v>2</v>
      </c>
      <c r="D8" s="59"/>
    </row>
    <row r="9" spans="1:4" x14ac:dyDescent="0.2">
      <c r="A9" s="61" t="s">
        <v>343</v>
      </c>
      <c r="B9" s="59">
        <v>3</v>
      </c>
      <c r="C9" s="59"/>
      <c r="D9" s="59"/>
    </row>
    <row r="10" spans="1:4" x14ac:dyDescent="0.2">
      <c r="A10" s="62" t="s">
        <v>329</v>
      </c>
      <c r="B10" s="59"/>
      <c r="C10" s="59"/>
      <c r="D10" s="59"/>
    </row>
    <row r="11" spans="1:4" x14ac:dyDescent="0.2">
      <c r="A11" s="63" t="s">
        <v>344</v>
      </c>
      <c r="B11" s="59">
        <v>2</v>
      </c>
      <c r="C11" s="59"/>
      <c r="D11" s="59"/>
    </row>
    <row r="12" spans="1:4" x14ac:dyDescent="0.2">
      <c r="A12" s="63" t="s">
        <v>345</v>
      </c>
      <c r="B12" s="59">
        <v>3</v>
      </c>
      <c r="C12" s="59"/>
      <c r="D12" s="59"/>
    </row>
    <row r="13" spans="1:4" x14ac:dyDescent="0.2">
      <c r="A13" s="61" t="s">
        <v>346</v>
      </c>
      <c r="B13" s="59">
        <v>2</v>
      </c>
      <c r="C13" s="59"/>
      <c r="D13" s="59"/>
    </row>
    <row r="14" spans="1:4" x14ac:dyDescent="0.2">
      <c r="A14" s="65" t="s">
        <v>347</v>
      </c>
      <c r="B14" s="59"/>
      <c r="C14" s="59">
        <v>2</v>
      </c>
      <c r="D14" s="59"/>
    </row>
    <row r="15" spans="1:4" x14ac:dyDescent="0.2">
      <c r="A15" s="61" t="s">
        <v>348</v>
      </c>
      <c r="B15" s="59">
        <v>2</v>
      </c>
      <c r="C15" s="59"/>
      <c r="D15" s="59"/>
    </row>
    <row r="16" spans="1:4" x14ac:dyDescent="0.2">
      <c r="A16" s="66" t="s">
        <v>349</v>
      </c>
      <c r="B16" s="59"/>
      <c r="C16" s="59">
        <v>3</v>
      </c>
      <c r="D16" s="59"/>
    </row>
    <row r="17" spans="1:4" x14ac:dyDescent="0.2">
      <c r="A17" s="67" t="s">
        <v>350</v>
      </c>
      <c r="B17" s="59"/>
      <c r="C17" s="59">
        <v>2</v>
      </c>
      <c r="D17" s="59"/>
    </row>
    <row r="18" spans="1:4" x14ac:dyDescent="0.2">
      <c r="A18" s="67" t="s">
        <v>351</v>
      </c>
      <c r="B18" s="59"/>
      <c r="C18" s="59">
        <v>2</v>
      </c>
      <c r="D18" s="59"/>
    </row>
    <row r="19" spans="1:4" x14ac:dyDescent="0.2">
      <c r="A19" s="69" t="s">
        <v>337</v>
      </c>
      <c r="B19" s="59">
        <f>SUM(B3:B18)</f>
        <v>20</v>
      </c>
      <c r="C19" s="59">
        <f>SUM(C3:C18)+B19</f>
        <v>31</v>
      </c>
      <c r="D19" s="59"/>
    </row>
    <row r="20" spans="1:4" x14ac:dyDescent="0.2">
      <c r="A20" s="57"/>
    </row>
    <row r="21" spans="1:4" x14ac:dyDescent="0.2">
      <c r="A21" s="55" t="s">
        <v>376</v>
      </c>
    </row>
    <row r="22" spans="1:4" x14ac:dyDescent="0.2">
      <c r="A22" s="56" t="s">
        <v>330</v>
      </c>
    </row>
    <row r="23" spans="1:4" x14ac:dyDescent="0.2">
      <c r="A23" s="56" t="s">
        <v>331</v>
      </c>
    </row>
    <row r="24" spans="1:4" x14ac:dyDescent="0.2">
      <c r="A24" s="56" t="s">
        <v>332</v>
      </c>
    </row>
    <row r="25" spans="1:4" x14ac:dyDescent="0.2">
      <c r="A25" s="56" t="s">
        <v>333</v>
      </c>
    </row>
    <row r="26" spans="1:4" x14ac:dyDescent="0.2">
      <c r="A26" s="55" t="s">
        <v>334</v>
      </c>
    </row>
    <row r="27" spans="1:4" x14ac:dyDescent="0.2">
      <c r="A27" s="56" t="s">
        <v>377</v>
      </c>
    </row>
    <row r="28" spans="1:4" x14ac:dyDescent="0.2">
      <c r="A28" s="56" t="s">
        <v>380</v>
      </c>
    </row>
    <row r="29" spans="1:4" x14ac:dyDescent="0.2">
      <c r="A29" s="56" t="s">
        <v>378</v>
      </c>
    </row>
    <row r="30" spans="1:4" x14ac:dyDescent="0.2">
      <c r="A30" s="56" t="s">
        <v>379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4D1F-CCBC-9145-A15F-EEE78A200789}">
  <dimension ref="A1:D20"/>
  <sheetViews>
    <sheetView zoomScale="120" zoomScaleNormal="120" workbookViewId="0">
      <selection activeCell="C22" sqref="C22"/>
    </sheetView>
  </sheetViews>
  <sheetFormatPr baseColWidth="10" defaultRowHeight="16" x14ac:dyDescent="0.2"/>
  <cols>
    <col min="1" max="1" width="51.1640625" customWidth="1"/>
    <col min="2" max="2" width="7.33203125" customWidth="1"/>
    <col min="3" max="4" width="6.5" customWidth="1"/>
  </cols>
  <sheetData>
    <row r="1" spans="1:4" x14ac:dyDescent="0.2">
      <c r="A1" s="38" t="s">
        <v>352</v>
      </c>
    </row>
    <row r="2" spans="1:4" x14ac:dyDescent="0.2">
      <c r="A2" s="59" t="s">
        <v>354</v>
      </c>
      <c r="B2" s="68" t="s">
        <v>356</v>
      </c>
      <c r="C2" s="68"/>
      <c r="D2" s="68"/>
    </row>
    <row r="3" spans="1:4" ht="29" customHeight="1" x14ac:dyDescent="0.2">
      <c r="A3" s="60" t="s">
        <v>357</v>
      </c>
      <c r="B3" s="70" t="s">
        <v>353</v>
      </c>
      <c r="C3" s="70" t="s">
        <v>375</v>
      </c>
      <c r="D3" s="70" t="s">
        <v>374</v>
      </c>
    </row>
    <row r="4" spans="1:4" x14ac:dyDescent="0.2">
      <c r="A4" s="61" t="s">
        <v>358</v>
      </c>
      <c r="B4" s="59"/>
      <c r="C4" s="59"/>
      <c r="D4" s="59"/>
    </row>
    <row r="5" spans="1:4" x14ac:dyDescent="0.2">
      <c r="A5" s="62" t="s">
        <v>359</v>
      </c>
      <c r="B5" s="59">
        <v>2</v>
      </c>
      <c r="C5" s="59"/>
      <c r="D5" s="59">
        <v>2</v>
      </c>
    </row>
    <row r="6" spans="1:4" x14ac:dyDescent="0.2">
      <c r="A6" s="62" t="s">
        <v>360</v>
      </c>
      <c r="B6" s="59">
        <v>1</v>
      </c>
      <c r="C6" s="59"/>
      <c r="D6" s="59">
        <v>1</v>
      </c>
    </row>
    <row r="7" spans="1:4" x14ac:dyDescent="0.2">
      <c r="A7" s="63" t="s">
        <v>361</v>
      </c>
      <c r="B7" s="59">
        <v>1</v>
      </c>
      <c r="C7" s="59"/>
      <c r="D7" s="59">
        <v>1</v>
      </c>
    </row>
    <row r="8" spans="1:4" x14ac:dyDescent="0.2">
      <c r="A8" s="61" t="s">
        <v>362</v>
      </c>
      <c r="B8" s="59">
        <v>4</v>
      </c>
      <c r="C8" s="59"/>
      <c r="D8" s="59">
        <v>4</v>
      </c>
    </row>
    <row r="9" spans="1:4" x14ac:dyDescent="0.2">
      <c r="A9" s="64" t="s">
        <v>363</v>
      </c>
      <c r="B9" s="59"/>
      <c r="C9" s="59">
        <v>2</v>
      </c>
      <c r="D9" s="59"/>
    </row>
    <row r="10" spans="1:4" x14ac:dyDescent="0.2">
      <c r="A10" s="61" t="s">
        <v>364</v>
      </c>
      <c r="B10" s="59">
        <v>3</v>
      </c>
      <c r="C10" s="59"/>
      <c r="D10" s="59"/>
    </row>
    <row r="11" spans="1:4" x14ac:dyDescent="0.2">
      <c r="A11" s="62" t="s">
        <v>365</v>
      </c>
      <c r="B11" s="59"/>
      <c r="C11" s="59"/>
      <c r="D11" s="59"/>
    </row>
    <row r="12" spans="1:4" x14ac:dyDescent="0.2">
      <c r="A12" s="63" t="s">
        <v>366</v>
      </c>
      <c r="B12" s="59">
        <v>2</v>
      </c>
      <c r="C12" s="59"/>
      <c r="D12" s="59"/>
    </row>
    <row r="13" spans="1:4" x14ac:dyDescent="0.2">
      <c r="A13" s="63" t="s">
        <v>367</v>
      </c>
      <c r="B13" s="59">
        <v>3</v>
      </c>
      <c r="C13" s="59"/>
      <c r="D13" s="59">
        <v>3</v>
      </c>
    </row>
    <row r="14" spans="1:4" x14ac:dyDescent="0.2">
      <c r="A14" s="61" t="s">
        <v>368</v>
      </c>
      <c r="B14" s="59">
        <v>2</v>
      </c>
      <c r="C14" s="59"/>
      <c r="D14" s="59">
        <v>2</v>
      </c>
    </row>
    <row r="15" spans="1:4" x14ac:dyDescent="0.2">
      <c r="A15" s="65" t="s">
        <v>369</v>
      </c>
      <c r="B15" s="59"/>
      <c r="C15" s="59">
        <v>2</v>
      </c>
      <c r="D15" s="59">
        <v>2</v>
      </c>
    </row>
    <row r="16" spans="1:4" x14ac:dyDescent="0.2">
      <c r="A16" s="61" t="s">
        <v>370</v>
      </c>
      <c r="B16" s="59">
        <v>2</v>
      </c>
      <c r="C16" s="59"/>
      <c r="D16" s="59">
        <v>2</v>
      </c>
    </row>
    <row r="17" spans="1:4" x14ac:dyDescent="0.2">
      <c r="A17" s="66" t="s">
        <v>371</v>
      </c>
      <c r="B17" s="59"/>
      <c r="C17" s="59">
        <v>3</v>
      </c>
      <c r="D17" s="59"/>
    </row>
    <row r="18" spans="1:4" x14ac:dyDescent="0.2">
      <c r="A18" s="67" t="s">
        <v>372</v>
      </c>
      <c r="B18" s="59"/>
      <c r="C18" s="59">
        <v>2</v>
      </c>
      <c r="D18" s="59">
        <v>2</v>
      </c>
    </row>
    <row r="19" spans="1:4" x14ac:dyDescent="0.2">
      <c r="A19" s="67" t="s">
        <v>373</v>
      </c>
      <c r="B19" s="59"/>
      <c r="C19" s="59">
        <v>2</v>
      </c>
      <c r="D19" s="59">
        <v>1</v>
      </c>
    </row>
    <row r="20" spans="1:4" x14ac:dyDescent="0.2">
      <c r="A20" s="58" t="s">
        <v>337</v>
      </c>
      <c r="B20">
        <f>SUM(B4:B19)</f>
        <v>20</v>
      </c>
      <c r="C20">
        <f>SUM(C4:C19)+B20</f>
        <v>31</v>
      </c>
      <c r="D20" s="38">
        <f>SUM(D4:D19)</f>
        <v>20</v>
      </c>
    </row>
  </sheetData>
  <mergeCells count="1">
    <mergeCell ref="B2:D2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049D-E63A-4C41-88EF-6C2CCB12D983}">
  <dimension ref="A1:D20"/>
  <sheetViews>
    <sheetView zoomScale="120" zoomScaleNormal="120" workbookViewId="0">
      <selection activeCell="D21" sqref="A1:D21"/>
    </sheetView>
  </sheetViews>
  <sheetFormatPr baseColWidth="10" defaultRowHeight="16" x14ac:dyDescent="0.2"/>
  <cols>
    <col min="1" max="1" width="51" bestFit="1" customWidth="1"/>
    <col min="2" max="2" width="7" customWidth="1"/>
    <col min="3" max="3" width="6.5" customWidth="1"/>
    <col min="4" max="4" width="7" customWidth="1"/>
  </cols>
  <sheetData>
    <row r="1" spans="1:4" x14ac:dyDescent="0.2">
      <c r="A1" s="38" t="s">
        <v>352</v>
      </c>
    </row>
    <row r="2" spans="1:4" x14ac:dyDescent="0.2">
      <c r="A2" s="59" t="s">
        <v>354</v>
      </c>
      <c r="B2" s="68" t="s">
        <v>355</v>
      </c>
      <c r="C2" s="68"/>
      <c r="D2" s="68"/>
    </row>
    <row r="3" spans="1:4" ht="29" customHeight="1" x14ac:dyDescent="0.2">
      <c r="A3" s="60" t="s">
        <v>357</v>
      </c>
      <c r="B3" s="70" t="s">
        <v>353</v>
      </c>
      <c r="C3" s="70" t="s">
        <v>375</v>
      </c>
      <c r="D3" s="70" t="s">
        <v>374</v>
      </c>
    </row>
    <row r="4" spans="1:4" x14ac:dyDescent="0.2">
      <c r="A4" s="61" t="s">
        <v>358</v>
      </c>
      <c r="B4" s="59"/>
      <c r="C4" s="59"/>
      <c r="D4" s="59"/>
    </row>
    <row r="5" spans="1:4" x14ac:dyDescent="0.2">
      <c r="A5" s="62" t="s">
        <v>359</v>
      </c>
      <c r="B5" s="59">
        <v>2</v>
      </c>
      <c r="C5" s="59"/>
      <c r="D5" s="59">
        <v>2</v>
      </c>
    </row>
    <row r="6" spans="1:4" x14ac:dyDescent="0.2">
      <c r="A6" s="62" t="s">
        <v>360</v>
      </c>
      <c r="B6" s="59">
        <v>1</v>
      </c>
      <c r="C6" s="59"/>
      <c r="D6" s="59">
        <v>1</v>
      </c>
    </row>
    <row r="7" spans="1:4" x14ac:dyDescent="0.2">
      <c r="A7" s="63" t="s">
        <v>361</v>
      </c>
      <c r="B7" s="59">
        <v>1</v>
      </c>
      <c r="C7" s="59"/>
      <c r="D7" s="59">
        <v>1</v>
      </c>
    </row>
    <row r="8" spans="1:4" x14ac:dyDescent="0.2">
      <c r="A8" s="61" t="s">
        <v>362</v>
      </c>
      <c r="B8" s="59">
        <v>4</v>
      </c>
      <c r="C8" s="59"/>
      <c r="D8" s="59">
        <v>3</v>
      </c>
    </row>
    <row r="9" spans="1:4" x14ac:dyDescent="0.2">
      <c r="A9" s="64" t="s">
        <v>363</v>
      </c>
      <c r="B9" s="59"/>
      <c r="C9" s="59">
        <v>2</v>
      </c>
      <c r="D9" s="59"/>
    </row>
    <row r="10" spans="1:4" x14ac:dyDescent="0.2">
      <c r="A10" s="61" t="s">
        <v>364</v>
      </c>
      <c r="B10" s="59">
        <v>3</v>
      </c>
      <c r="C10" s="59"/>
      <c r="D10" s="59">
        <v>3</v>
      </c>
    </row>
    <row r="11" spans="1:4" x14ac:dyDescent="0.2">
      <c r="A11" s="62" t="s">
        <v>365</v>
      </c>
      <c r="B11" s="59"/>
      <c r="C11" s="59"/>
      <c r="D11" s="59"/>
    </row>
    <row r="12" spans="1:4" x14ac:dyDescent="0.2">
      <c r="A12" s="63" t="s">
        <v>366</v>
      </c>
      <c r="B12" s="59">
        <v>2</v>
      </c>
      <c r="C12" s="59"/>
      <c r="D12" s="59"/>
    </row>
    <row r="13" spans="1:4" x14ac:dyDescent="0.2">
      <c r="A13" s="63" t="s">
        <v>367</v>
      </c>
      <c r="B13" s="59">
        <v>3</v>
      </c>
      <c r="C13" s="59"/>
      <c r="D13" s="59">
        <v>2</v>
      </c>
    </row>
    <row r="14" spans="1:4" x14ac:dyDescent="0.2">
      <c r="A14" s="61" t="s">
        <v>368</v>
      </c>
      <c r="B14" s="59">
        <v>2</v>
      </c>
      <c r="C14" s="59"/>
      <c r="D14" s="59">
        <v>2</v>
      </c>
    </row>
    <row r="15" spans="1:4" x14ac:dyDescent="0.2">
      <c r="A15" s="65" t="s">
        <v>369</v>
      </c>
      <c r="B15" s="59"/>
      <c r="C15" s="59">
        <v>2</v>
      </c>
      <c r="D15" s="59">
        <v>2</v>
      </c>
    </row>
    <row r="16" spans="1:4" x14ac:dyDescent="0.2">
      <c r="A16" s="61" t="s">
        <v>370</v>
      </c>
      <c r="B16" s="59">
        <v>2</v>
      </c>
      <c r="C16" s="59"/>
      <c r="D16" s="59">
        <v>2</v>
      </c>
    </row>
    <row r="17" spans="1:4" x14ac:dyDescent="0.2">
      <c r="A17" s="66" t="s">
        <v>371</v>
      </c>
      <c r="B17" s="59"/>
      <c r="C17" s="59">
        <v>3</v>
      </c>
      <c r="D17" s="59"/>
    </row>
    <row r="18" spans="1:4" x14ac:dyDescent="0.2">
      <c r="A18" s="67" t="s">
        <v>372</v>
      </c>
      <c r="B18" s="59"/>
      <c r="C18" s="59">
        <v>2</v>
      </c>
      <c r="D18" s="59"/>
    </row>
    <row r="19" spans="1:4" x14ac:dyDescent="0.2">
      <c r="A19" s="67" t="s">
        <v>373</v>
      </c>
      <c r="B19" s="59"/>
      <c r="C19" s="59">
        <v>2</v>
      </c>
      <c r="D19" s="59">
        <v>2</v>
      </c>
    </row>
    <row r="20" spans="1:4" x14ac:dyDescent="0.2">
      <c r="A20" s="58" t="s">
        <v>337</v>
      </c>
      <c r="B20">
        <f>SUM(B4:B19)</f>
        <v>20</v>
      </c>
      <c r="C20">
        <f>SUM(C4:C19)+B20</f>
        <v>31</v>
      </c>
      <c r="D20" s="38">
        <f>SUM(D4:D19)</f>
        <v>20</v>
      </c>
    </row>
  </sheetData>
  <mergeCells count="1">
    <mergeCell ref="B2:D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C9E8-7A05-F543-8A11-34DB8108D568}">
  <dimension ref="A1:D20"/>
  <sheetViews>
    <sheetView workbookViewId="0">
      <selection activeCell="D26" sqref="D26"/>
    </sheetView>
  </sheetViews>
  <sheetFormatPr baseColWidth="10" defaultRowHeight="16" x14ac:dyDescent="0.2"/>
  <cols>
    <col min="1" max="1" width="52.6640625" customWidth="1"/>
    <col min="3" max="3" width="7.1640625" customWidth="1"/>
    <col min="4" max="4" width="7.83203125" customWidth="1"/>
  </cols>
  <sheetData>
    <row r="1" spans="1:4" x14ac:dyDescent="0.2">
      <c r="A1" s="38" t="s">
        <v>352</v>
      </c>
    </row>
    <row r="2" spans="1:4" x14ac:dyDescent="0.2">
      <c r="A2" s="59" t="s">
        <v>354</v>
      </c>
      <c r="B2" s="68" t="s">
        <v>392</v>
      </c>
      <c r="C2" s="68"/>
      <c r="D2" s="68"/>
    </row>
    <row r="3" spans="1:4" ht="34" x14ac:dyDescent="0.2">
      <c r="A3" s="60" t="s">
        <v>357</v>
      </c>
      <c r="B3" s="70" t="s">
        <v>353</v>
      </c>
      <c r="C3" s="70" t="s">
        <v>375</v>
      </c>
      <c r="D3" s="70" t="s">
        <v>374</v>
      </c>
    </row>
    <row r="4" spans="1:4" x14ac:dyDescent="0.2">
      <c r="A4" s="61" t="s">
        <v>358</v>
      </c>
      <c r="B4" s="59"/>
      <c r="C4" s="59"/>
      <c r="D4" s="59"/>
    </row>
    <row r="5" spans="1:4" x14ac:dyDescent="0.2">
      <c r="A5" s="62" t="s">
        <v>359</v>
      </c>
      <c r="B5" s="59">
        <v>2</v>
      </c>
      <c r="C5" s="59"/>
      <c r="D5" s="59">
        <v>2</v>
      </c>
    </row>
    <row r="6" spans="1:4" x14ac:dyDescent="0.2">
      <c r="A6" s="62" t="s">
        <v>360</v>
      </c>
      <c r="B6" s="59">
        <v>1</v>
      </c>
      <c r="C6" s="59"/>
      <c r="D6" s="59">
        <v>1</v>
      </c>
    </row>
    <row r="7" spans="1:4" x14ac:dyDescent="0.2">
      <c r="A7" s="63" t="s">
        <v>361</v>
      </c>
      <c r="B7" s="59">
        <v>1</v>
      </c>
      <c r="C7" s="59"/>
      <c r="D7" s="59">
        <v>1</v>
      </c>
    </row>
    <row r="8" spans="1:4" x14ac:dyDescent="0.2">
      <c r="A8" s="61" t="s">
        <v>362</v>
      </c>
      <c r="B8" s="59">
        <v>4</v>
      </c>
      <c r="C8" s="59"/>
      <c r="D8" s="59">
        <v>3</v>
      </c>
    </row>
    <row r="9" spans="1:4" x14ac:dyDescent="0.2">
      <c r="A9" s="64" t="s">
        <v>363</v>
      </c>
      <c r="B9" s="59"/>
      <c r="C9" s="59">
        <v>2</v>
      </c>
      <c r="D9" s="59"/>
    </row>
    <row r="10" spans="1:4" x14ac:dyDescent="0.2">
      <c r="A10" s="61" t="s">
        <v>364</v>
      </c>
      <c r="B10" s="59">
        <v>3</v>
      </c>
      <c r="C10" s="59"/>
      <c r="D10" s="59">
        <v>2</v>
      </c>
    </row>
    <row r="11" spans="1:4" x14ac:dyDescent="0.2">
      <c r="A11" s="62" t="s">
        <v>365</v>
      </c>
      <c r="B11" s="59"/>
      <c r="C11" s="59"/>
      <c r="D11" s="59"/>
    </row>
    <row r="12" spans="1:4" x14ac:dyDescent="0.2">
      <c r="A12" s="63" t="s">
        <v>366</v>
      </c>
      <c r="B12" s="59">
        <v>2</v>
      </c>
      <c r="C12" s="59"/>
      <c r="D12" s="59"/>
    </row>
    <row r="13" spans="1:4" x14ac:dyDescent="0.2">
      <c r="A13" s="63" t="s">
        <v>367</v>
      </c>
      <c r="B13" s="59">
        <v>3</v>
      </c>
      <c r="C13" s="59"/>
      <c r="D13" s="59">
        <v>2</v>
      </c>
    </row>
    <row r="14" spans="1:4" x14ac:dyDescent="0.2">
      <c r="A14" s="61" t="s">
        <v>368</v>
      </c>
      <c r="B14" s="59">
        <v>2</v>
      </c>
      <c r="C14" s="59"/>
      <c r="D14" s="59">
        <v>2</v>
      </c>
    </row>
    <row r="15" spans="1:4" x14ac:dyDescent="0.2">
      <c r="A15" s="65" t="s">
        <v>369</v>
      </c>
      <c r="B15" s="59"/>
      <c r="C15" s="59">
        <v>2</v>
      </c>
      <c r="D15" s="59">
        <v>2</v>
      </c>
    </row>
    <row r="16" spans="1:4" x14ac:dyDescent="0.2">
      <c r="A16" s="61" t="s">
        <v>370</v>
      </c>
      <c r="B16" s="59">
        <v>2</v>
      </c>
      <c r="C16" s="59"/>
      <c r="D16" s="59">
        <v>2</v>
      </c>
    </row>
    <row r="17" spans="1:4" x14ac:dyDescent="0.2">
      <c r="A17" s="66" t="s">
        <v>371</v>
      </c>
      <c r="B17" s="59"/>
      <c r="C17" s="59">
        <v>3</v>
      </c>
      <c r="D17" s="59"/>
    </row>
    <row r="18" spans="1:4" x14ac:dyDescent="0.2">
      <c r="A18" s="67" t="s">
        <v>372</v>
      </c>
      <c r="B18" s="59"/>
      <c r="C18" s="59">
        <v>2</v>
      </c>
      <c r="D18" s="59"/>
    </row>
    <row r="19" spans="1:4" x14ac:dyDescent="0.2">
      <c r="A19" s="67" t="s">
        <v>373</v>
      </c>
      <c r="B19" s="59"/>
      <c r="C19" s="59">
        <v>2</v>
      </c>
      <c r="D19" s="59">
        <v>2</v>
      </c>
    </row>
    <row r="20" spans="1:4" x14ac:dyDescent="0.2">
      <c r="A20" s="58" t="s">
        <v>337</v>
      </c>
      <c r="B20">
        <f>SUM(B4:B19)</f>
        <v>20</v>
      </c>
      <c r="C20">
        <f>SUM(C4:C19)+B20</f>
        <v>31</v>
      </c>
      <c r="D20" s="38">
        <f>SUM(D4:D19)</f>
        <v>19</v>
      </c>
    </row>
  </sheetData>
  <mergeCells count="1">
    <mergeCell ref="B2:D2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63FE-5B9C-D24B-8D00-92AE1B3BD5CE}">
  <dimension ref="A1:C10"/>
  <sheetViews>
    <sheetView workbookViewId="0">
      <selection activeCell="A2" sqref="A2"/>
    </sheetView>
  </sheetViews>
  <sheetFormatPr baseColWidth="10" defaultRowHeight="16" x14ac:dyDescent="0.2"/>
  <cols>
    <col min="1" max="1" width="42.6640625" customWidth="1"/>
    <col min="2" max="2" width="11.6640625" customWidth="1"/>
    <col min="3" max="3" width="13.83203125" customWidth="1"/>
  </cols>
  <sheetData>
    <row r="1" spans="1:3" x14ac:dyDescent="0.2">
      <c r="A1" t="s">
        <v>391</v>
      </c>
    </row>
    <row r="2" spans="1:3" ht="17" thickBot="1" x14ac:dyDescent="0.25">
      <c r="A2" t="s">
        <v>390</v>
      </c>
    </row>
    <row r="3" spans="1:3" ht="49" thickBot="1" x14ac:dyDescent="0.25">
      <c r="A3" s="71" t="s">
        <v>381</v>
      </c>
      <c r="B3" s="72" t="s">
        <v>382</v>
      </c>
      <c r="C3" s="72" t="s">
        <v>383</v>
      </c>
    </row>
    <row r="4" spans="1:3" ht="51" customHeight="1" thickBot="1" x14ac:dyDescent="0.25">
      <c r="A4" s="73" t="s">
        <v>384</v>
      </c>
      <c r="B4" s="74">
        <v>2</v>
      </c>
      <c r="C4" s="74">
        <v>2</v>
      </c>
    </row>
    <row r="5" spans="1:3" ht="51" customHeight="1" thickBot="1" x14ac:dyDescent="0.25">
      <c r="A5" s="73" t="s">
        <v>385</v>
      </c>
      <c r="B5" s="74">
        <v>4</v>
      </c>
      <c r="C5" s="74">
        <v>4</v>
      </c>
    </row>
    <row r="6" spans="1:3" ht="51" customHeight="1" thickBot="1" x14ac:dyDescent="0.25">
      <c r="A6" s="73" t="s">
        <v>386</v>
      </c>
      <c r="B6" s="74">
        <v>6</v>
      </c>
      <c r="C6" s="74">
        <v>6</v>
      </c>
    </row>
    <row r="7" spans="1:3" ht="51" customHeight="1" thickBot="1" x14ac:dyDescent="0.25">
      <c r="A7" s="73" t="s">
        <v>387</v>
      </c>
      <c r="B7" s="74">
        <v>4</v>
      </c>
      <c r="C7" s="74">
        <v>4</v>
      </c>
    </row>
    <row r="8" spans="1:3" ht="51" customHeight="1" thickBot="1" x14ac:dyDescent="0.25">
      <c r="A8" s="73" t="s">
        <v>388</v>
      </c>
      <c r="B8" s="74">
        <v>2</v>
      </c>
      <c r="C8" s="74">
        <v>2</v>
      </c>
    </row>
    <row r="9" spans="1:3" ht="51" customHeight="1" thickBot="1" x14ac:dyDescent="0.25">
      <c r="A9" s="73" t="s">
        <v>389</v>
      </c>
      <c r="B9" s="74">
        <v>2</v>
      </c>
      <c r="C9" s="74">
        <v>2</v>
      </c>
    </row>
    <row r="10" spans="1:3" ht="17" thickBot="1" x14ac:dyDescent="0.25">
      <c r="A10" s="75" t="s">
        <v>337</v>
      </c>
      <c r="B10" s="76">
        <v>20</v>
      </c>
      <c r="C10" s="76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TeoC</vt:lpstr>
      <vt:lpstr>LabC</vt:lpstr>
      <vt:lpstr>LabD</vt:lpstr>
      <vt:lpstr>LabE</vt:lpstr>
      <vt:lpstr>Rubrica y Calificacions</vt:lpstr>
      <vt:lpstr>Tito</vt:lpstr>
      <vt:lpstr>Vera</vt:lpstr>
      <vt:lpstr>Alegre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2021-09-19T01:36:40Z</cp:lastPrinted>
  <dcterms:created xsi:type="dcterms:W3CDTF">2020-04-10T00:39:00Z</dcterms:created>
  <dcterms:modified xsi:type="dcterms:W3CDTF">2021-09-21T16:15:53Z</dcterms:modified>
</cp:coreProperties>
</file>