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 Testa\Desktop\DIGICHAMPS DATA ANALYST\s2\s2l5_progetto_settimanale\"/>
    </mc:Choice>
  </mc:AlternateContent>
  <xr:revisionPtr revIDLastSave="0" documentId="13_ncr:1_{07286FBD-5236-4716-A425-B4A1325D55B0}" xr6:coauthVersionLast="47" xr6:coauthVersionMax="47" xr10:uidLastSave="{00000000-0000-0000-0000-000000000000}"/>
  <bookViews>
    <workbookView xWindow="-120" yWindow="-120" windowWidth="19440" windowHeight="10320" activeTab="1" xr2:uid="{687C4467-8C72-4BEE-9848-4C137C34F486}"/>
  </bookViews>
  <sheets>
    <sheet name="Table 0" sheetId="2" r:id="rId1"/>
    <sheet name="MISURE" sheetId="1" r:id="rId2"/>
  </sheets>
  <definedNames>
    <definedName name="DatiEsterni_1" localSheetId="0" hidden="1">'Table 0'!$A$1:$D$21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ipartizione-geograficaDatiEsterni_1_19707990-4683-4818-9107-6203a4b44c8e" name="Ripartizione-geograficaDatiEsterni_1" connection="Excel TESTA_CARLO_RIPARTIZIONE_GEOGRAFICA"/>
          <x15:modelTable id="ComuniDatiEsterni_1_76ef9d58-655a-454d-965f-a13acf6fd2d0" name="ComuniDatiEsterni_1" connection="Excel TESTA_CARLO_COMUNI"/>
        </x15:modelTables>
        <x15:modelRelationships>
          <x15:modelRelationship fromTable="ComuniDatiEsterni_1" fromColumn="Regione" toTable="Ripartizione-geograficaDatiEsterni_1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H2" i="2"/>
  <c r="H11" i="2"/>
  <c r="H18" i="2"/>
  <c r="H19" i="2"/>
  <c r="G2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D22" i="2"/>
  <c r="G9" i="2" s="1"/>
  <c r="C22" i="2"/>
  <c r="H4" i="2" s="1"/>
  <c r="H17" i="2" l="1"/>
  <c r="H12" i="2"/>
  <c r="G19" i="2"/>
  <c r="H10" i="2"/>
  <c r="G12" i="2"/>
  <c r="H9" i="2"/>
  <c r="H20" i="2"/>
  <c r="H3" i="2"/>
  <c r="G11" i="2"/>
  <c r="H16" i="2"/>
  <c r="H8" i="2"/>
  <c r="G4" i="2"/>
  <c r="H15" i="2"/>
  <c r="H7" i="2"/>
  <c r="G3" i="2"/>
  <c r="H14" i="2"/>
  <c r="H6" i="2"/>
  <c r="H21" i="2"/>
  <c r="H13" i="2"/>
  <c r="H5" i="2"/>
  <c r="G10" i="2"/>
  <c r="G16" i="2"/>
  <c r="G8" i="2"/>
  <c r="G2" i="2"/>
  <c r="G15" i="2"/>
  <c r="G7" i="2"/>
  <c r="G14" i="2"/>
  <c r="G6" i="2"/>
  <c r="G21" i="2"/>
  <c r="G13" i="2"/>
  <c r="G5" i="2"/>
  <c r="G18" i="2"/>
  <c r="G17" i="2"/>
  <c r="H22" i="2" l="1"/>
  <c r="G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43B17D-98A9-4D6E-AE40-5B8428736088}" name="Excel TESTA_CARLO_COMUNI" type="100" refreshedVersion="0">
    <extLst>
      <ext xmlns:x15="http://schemas.microsoft.com/office/spreadsheetml/2010/11/main" uri="{DE250136-89BD-433C-8126-D09CA5730AF9}">
        <x15:connection id="43db85cf-e906-4363-a55b-d8af45ff217f"/>
      </ext>
    </extLst>
  </connection>
  <connection id="2" xr16:uid="{9477F344-A5AB-4F39-ACCF-5F85C606228B}" name="Excel TESTA_CARLO_RIPARTIZIONE_GEOGRAFICA" type="100" refreshedVersion="0">
    <extLst>
      <ext xmlns:x15="http://schemas.microsoft.com/office/spreadsheetml/2010/11/main" uri="{DE250136-89BD-433C-8126-D09CA5730AF9}">
        <x15:connection id="8a1aa5a5-ecb0-462b-a6e6-78424f3b6a53"/>
      </ext>
    </extLst>
  </connection>
  <connection id="3" xr16:uid="{A971A700-242C-4CF1-B28B-791081BA78F9}" keepAlive="1" name="Query - Table 0" description="Connessione alla query 'Table 0' nella cartella di lavoro." type="5" refreshedVersion="8" background="1" saveData="1">
    <dbPr connection="Provider=Microsoft.Mashup.OleDb.1;Data Source=$Workbook$;Location=&quot;Table 0&quot;;Extended Properties=&quot;&quot;" command="SELECT * FROM [Table 0]"/>
  </connection>
  <connection id="4" xr16:uid="{011E4F69-141C-405B-B0F0-DC8E25D7CA2D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<sst xmlns="http://schemas.openxmlformats.org/spreadsheetml/2006/main" count="77" uniqueCount="62">
  <si>
    <t>Regione</t>
  </si>
  <si>
    <t>Totale</t>
  </si>
  <si>
    <t>Guariti</t>
  </si>
  <si>
    <t>Deceduti</t>
  </si>
  <si>
    <t>Piemonte</t>
  </si>
  <si>
    <t>Lombardia</t>
  </si>
  <si>
    <t>Veneto</t>
  </si>
  <si>
    <t>Friuli 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</si>
  <si>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</si>
  <si>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</si>
  <si>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</si>
  <si>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</si>
  <si>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</si>
  <si>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</si>
  <si>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</si>
  <si>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</si>
  <si>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</si>
  <si>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</si>
  <si>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</si>
  <si>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</si>
  <si>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</si>
  <si>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</si>
  <si>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Valle d'Aosta/Valèe D'aoste</t>
  </si>
  <si>
    <t>Trentino-Alto Adige/Südtirol</t>
  </si>
  <si>
    <t>TOTALE</t>
  </si>
  <si>
    <t>DECEDUTI REGIONE SU TOTALE DECESSI</t>
  </si>
  <si>
    <t>GUARITI SUL TOTALE POPLZN.</t>
  </si>
  <si>
    <t>DECEDUTI SU TOTALE POPLAZN.</t>
  </si>
  <si>
    <t>GUARITI REGIONE SU TOTALE GUARIGIONI</t>
  </si>
  <si>
    <t>AREA</t>
  </si>
  <si>
    <t>NORD-OVEST</t>
  </si>
  <si>
    <t>NORD-EST</t>
  </si>
  <si>
    <t>CENTRO</t>
  </si>
  <si>
    <t>SUD</t>
  </si>
  <si>
    <t>ISOLE</t>
  </si>
  <si>
    <t>CONCATENA</t>
  </si>
  <si>
    <t>Etichette di riga</t>
  </si>
  <si>
    <t>Totale complessivo</t>
  </si>
  <si>
    <t>Somma di GUARITI SUL TOTALE POPLZN.</t>
  </si>
  <si>
    <t>Somma di DECEDUTI SU TOTALE POPLAZN.</t>
  </si>
  <si>
    <t>Somma di DECEDUTI REGIONE SU TOTALE DECESSI</t>
  </si>
  <si>
    <t>Somma di GUARITI REGIONE SU TOTALE GUARIGIONI</t>
  </si>
  <si>
    <t>Abruzzo (SUD)</t>
  </si>
  <si>
    <t>Basilicata (SUD)</t>
  </si>
  <si>
    <t>Calabria (SUD)</t>
  </si>
  <si>
    <t>Campania (SUD)</t>
  </si>
  <si>
    <t>Emilia-Romagna (NORD-EST)</t>
  </si>
  <si>
    <t>Friuli Venezia Giulia (NORD-EST)</t>
  </si>
  <si>
    <t>Lazio (CENTRO)</t>
  </si>
  <si>
    <t>Liguria (NORD-OVEST)</t>
  </si>
  <si>
    <t>Lombardia (NORD-OVEST)</t>
  </si>
  <si>
    <t>Marche (CENTRO)</t>
  </si>
  <si>
    <t>Molise (SUD)</t>
  </si>
  <si>
    <t>Piemonte (NORD-OVEST)</t>
  </si>
  <si>
    <t>Puglia (SUD)</t>
  </si>
  <si>
    <t>Sardegna (ISOLE)</t>
  </si>
  <si>
    <t>Sicilia (ISOLE)</t>
  </si>
  <si>
    <t>Toscana (CENTRO)</t>
  </si>
  <si>
    <t>Trentino-Alto Adige/Südtirol (NORD-EST)</t>
  </si>
  <si>
    <t>Umbria (CENTRO)</t>
  </si>
  <si>
    <t>Valle d'Aosta/Valèe D'aoste (NORD-OVEST)</t>
  </si>
  <si>
    <t>Veneto (NORD-EST)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</si>
</sst>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11">
    <dxf>
      <numFmt numFmtId="164" formatCode="0.00000%"/>
    </dxf>
    <dxf>
      <numFmt numFmtId="164" formatCode="0.00000%"/>
    </dxf>
    <dxf>
      <numFmt numFmtId="164" formatCode="0.00000%"/>
    </dxf>
    <dxf>
      <numFmt numFmtId="164" formatCode="0.00000%"/>
    </dxf>
    <dxf>
      <numFmt numFmtId="164" formatCode="0.00000%"/>
    </dxf>
    <dxf>
      <numFmt numFmtId="164" formatCode="0.00000%"/>
    </dxf>
    <dxf>
      <numFmt numFmtId="164" formatCode="0.00000%"/>
    </dxf>
    <dxf>
      <numFmt numFmtId="164" formatCode="0.00000%"/>
    </dxf>
    <dxf>
      <numFmt numFmtId="164" formatCode="0.00000%"/>
    </dxf>
    <dxf>
      <numFmt numFmtId="164" formatCode="0.000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 Testa" refreshedDate="45278.717437500003" createdVersion="8" refreshedVersion="8" minRefreshableVersion="3" recordCount="20" xr:uid="{A5E135D8-B2CA-44E8-B40F-AC99F024F42B}">
  <cacheSource type="worksheet">
    <worksheetSource name="Table_0"/>
  </cacheSource>
  <cacheFields count="10">
    <cacheField name="Regione" numFmtId="0">
      <sharedItems count="20">
        <s v="Piemonte"/>
        <s v="Valle d'Aosta/Valèe D'aoste"/>
        <s v="Lombardia"/>
        <s v="Trentino-Alto Adige/Südtirol"/>
        <s v="Veneto"/>
        <s v="Friuli Venezia Giulia"/>
        <s v="Liguria"/>
        <s v="Emilia-Romagna"/>
        <s v="Toscana"/>
        <s v="Umbria"/>
        <s v="Marche"/>
        <s v="Lazio"/>
        <s v="Abruzzo"/>
        <s v="Molise"/>
        <s v="Campania"/>
        <s v="Puglia"/>
        <s v="Basilicata"/>
        <s v="Calabria"/>
        <s v="Sicilia"/>
        <s v="Sardegna"/>
      </sharedItems>
    </cacheField>
    <cacheField name="Totale" numFmtId="0">
      <sharedItems containsSemiMixedTypes="0" containsString="0" containsNumber="1" containsInteger="1" minValue="52226" maxValue="4308126"/>
    </cacheField>
    <cacheField name="Guariti" numFmtId="0">
      <sharedItems containsSemiMixedTypes="0" containsString="0" containsNumber="1" containsInteger="1" minValue="51554" maxValue="4242764"/>
    </cacheField>
    <cacheField name="Deceduti" numFmtId="0">
      <sharedItems containsSemiMixedTypes="0" containsString="0" containsNumber="1" containsInteger="1" minValue="579" maxValue="47031"/>
    </cacheField>
    <cacheField name="GUARITI SUL TOTALE POPLZN." numFmtId="164">
      <sharedItems containsSemiMixedTypes="0" containsString="0" containsNumber="1" minValue="0.94792991975128349" maxValue="0.99346274076197494"/>
    </cacheField>
    <cacheField name="DECEDUTI SU TOTALE POPLAZN." numFmtId="164">
      <sharedItems containsSemiMixedTypes="0" containsString="0" containsNumber="1" minValue="4.7772580178795645E-3" maxValue="1.1086432045341401E-2"/>
    </cacheField>
    <cacheField name="DECEDUTI REGIONE SU TOTALE DECESSI" numFmtId="164">
      <sharedItems containsSemiMixedTypes="0" containsString="0" containsNumber="1" minValue="2.9835518179569627E-3" maxValue="0.24234788523373732"/>
    </cacheField>
    <cacheField name="GUARITI REGIONE SU TOTALE GUARIGIONI" numFmtId="164">
      <sharedItems containsSemiMixedTypes="0" containsString="0" containsNumber="1" minValue="1.9743249672873418E-3" maxValue="0.16248195863575884"/>
    </cacheField>
    <cacheField name="AREA" numFmtId="164">
      <sharedItems/>
    </cacheField>
    <cacheField name="CONCATENA" numFmtId="164">
      <sharedItems count="20">
        <s v="Piemonte (NORD-OVEST)"/>
        <s v="Valle d'Aosta/Valèe D'aoste (NORD-OVEST)"/>
        <s v="Lombardia (NORD-OVEST)"/>
        <s v="Trentino-Alto Adige/Südtirol (NORD-EST)"/>
        <s v="Veneto (NORD-EST)"/>
        <s v="Friuli Venezia Giulia (NORD-EST)"/>
        <s v="Liguria (NORD-OVEST)"/>
        <s v="Emilia-Romagna (NORD-EST)"/>
        <s v="Toscana (CENTRO)"/>
        <s v="Umbria (CENTRO)"/>
        <s v="Marche (CENTRO)"/>
        <s v="Lazio (CENTRO)"/>
        <s v="Abruzzo (SUD)"/>
        <s v="Molise (SUD)"/>
        <s v="Campania (SUD)"/>
        <s v="Puglia (SUD)"/>
        <s v="Basilicata (SUD)"/>
        <s v="Calabria (SUD)"/>
        <s v="Sicilia (ISOLE)"/>
        <s v="Sardegna (ISOLE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792955"/>
    <n v="1725727"/>
    <n v="13899"/>
    <n v="0.96250435733189066"/>
    <n v="7.7520071613621086E-3"/>
    <n v="7.1620702448676729E-2"/>
    <n v="6.6088875796676924E-2"/>
    <s v="NORD-OVEST"/>
    <x v="0"/>
  </r>
  <r>
    <x v="1"/>
    <n v="52226"/>
    <n v="51554"/>
    <n v="579"/>
    <n v="0.98713284570903381"/>
    <n v="1.1086432045341401E-2"/>
    <n v="2.9835518179569627E-3"/>
    <n v="1.9743249672873418E-3"/>
    <s v="NORD-OVEST"/>
    <x v="1"/>
  </r>
  <r>
    <x v="2"/>
    <n v="4308126"/>
    <n v="4242764"/>
    <n v="47031"/>
    <n v="0.98482820604596988"/>
    <n v="1.0916811625286725E-2"/>
    <n v="0.24234788523373732"/>
    <n v="0.16248195863575884"/>
    <s v="NORD-OVEST"/>
    <x v="2"/>
  </r>
  <r>
    <x v="3"/>
    <n v="552594"/>
    <n v="548473"/>
    <n v="3318"/>
    <n v="0.99254244526723057"/>
    <n v="6.0044082997643836E-3"/>
    <n v="1.7097452386841454E-2"/>
    <n v="2.1004460134674132E-2"/>
    <s v="NORD-EST"/>
    <x v="3"/>
  </r>
  <r>
    <x v="4"/>
    <n v="2821154"/>
    <n v="2790105"/>
    <n v="17224"/>
    <n v="0.988994220095748"/>
    <n v="6.1053030072091069E-3"/>
    <n v="8.8754225410173956E-2"/>
    <n v="0.10685056373614557"/>
    <s v="NORD-EST"/>
    <x v="4"/>
  </r>
  <r>
    <x v="5"/>
    <n v="595007"/>
    <n v="587125"/>
    <n v="6347"/>
    <n v="0.986753097022388"/>
    <n v="1.0667101395445768E-2"/>
    <n v="3.2705705334322696E-2"/>
    <n v="2.2484686860739816E-2"/>
    <s v="NORD-EST"/>
    <x v="5"/>
  </r>
  <r>
    <x v="6"/>
    <n v="685198"/>
    <n v="678840"/>
    <n v="6000"/>
    <n v="0.99072093030043873"/>
    <n v="8.7565929848014736E-3"/>
    <n v="3.0917635419243136E-2"/>
    <n v="2.5997027598117294E-2"/>
    <s v="NORD-OVEST"/>
    <x v="6"/>
  </r>
  <r>
    <x v="7"/>
    <n v="2199848"/>
    <n v="2170571"/>
    <n v="19859"/>
    <n v="0.98669135322076795"/>
    <n v="9.0274418959855416E-3"/>
    <n v="0.10233222029845825"/>
    <n v="8.3124733649568461E-2"/>
    <s v="NORD-EST"/>
    <x v="7"/>
  </r>
  <r>
    <x v="8"/>
    <n v="1642975"/>
    <n v="1625600"/>
    <n v="12293"/>
    <n v="0.98942467170833392"/>
    <n v="7.4821588886014702E-3"/>
    <n v="6.3345082034792652E-2"/>
    <n v="6.2254386988833121E-2"/>
    <s v="CENTRO"/>
    <x v="8"/>
  </r>
  <r>
    <x v="9"/>
    <n v="455875"/>
    <n v="450837"/>
    <n v="2519"/>
    <n v="0.9889487249794352"/>
    <n v="5.5256375102824239E-3"/>
    <n v="1.2980253936845577E-2"/>
    <n v="1.7265367290160285E-2"/>
    <s v="CENTRO"/>
    <x v="9"/>
  </r>
  <r>
    <x v="10"/>
    <n v="732570"/>
    <n v="727781"/>
    <n v="4504"/>
    <n v="0.99346274076197494"/>
    <n v="6.1482179177416493E-3"/>
    <n v="2.3208838321378513E-2"/>
    <n v="2.7871284459350366E-2"/>
    <s v="CENTRO"/>
    <x v="10"/>
  </r>
  <r>
    <x v="11"/>
    <n v="2498960"/>
    <n v="2438883"/>
    <n v="13122"/>
    <n v="0.97595919902679518"/>
    <n v="5.2509844095143584E-3"/>
    <n v="6.7616868661884738E-2"/>
    <n v="9.3400077572887721E-2"/>
    <s v="CENTRO"/>
    <x v="11"/>
  </r>
  <r>
    <x v="12"/>
    <n v="681425"/>
    <n v="668758"/>
    <n v="4041"/>
    <n v="0.98141101368455808"/>
    <n v="5.9302197600616356E-3"/>
    <n v="2.0823027454860251E-2"/>
    <n v="2.5610924787080498E-2"/>
    <s v="SUD"/>
    <x v="12"/>
  </r>
  <r>
    <x v="13"/>
    <n v="104688"/>
    <n v="102635"/>
    <n v="778"/>
    <n v="0.98038934739416173"/>
    <n v="7.431606296805747E-3"/>
    <n v="4.0089867260285263E-3"/>
    <n v="3.9305358074550245E-3"/>
    <s v="SUD"/>
    <x v="13"/>
  </r>
  <r>
    <x v="14"/>
    <n v="2524670"/>
    <n v="2482123"/>
    <n v="12061"/>
    <n v="0.98314750046540733"/>
    <n v="4.7772580178795645E-3"/>
    <n v="6.2149600131915242E-2"/>
    <n v="9.505600750238892E-2"/>
    <s v="SUD"/>
    <x v="14"/>
  </r>
  <r>
    <x v="15"/>
    <n v="1671467"/>
    <n v="1653592"/>
    <n v="9926"/>
    <n v="0.98930580143071922"/>
    <n v="5.9384959439821427E-3"/>
    <n v="5.1148074861901226E-2"/>
    <n v="6.3326375670299292E-2"/>
    <s v="SUD"/>
    <x v="15"/>
  </r>
  <r>
    <x v="16"/>
    <n v="201997"/>
    <n v="191479"/>
    <n v="1048"/>
    <n v="0.94792991975128349"/>
    <n v="5.1881958642950145E-3"/>
    <n v="5.400280319894468E-3"/>
    <n v="7.3329280058038737E-3"/>
    <s v="SUD"/>
    <x v="16"/>
  </r>
  <r>
    <x v="17"/>
    <n v="650481"/>
    <n v="643757"/>
    <n v="3596"/>
    <n v="0.98966303397024669"/>
    <n v="5.5282168118669104E-3"/>
    <n v="1.8529969494599719E-2"/>
    <n v="2.4653480194863586E-2"/>
    <s v="SUD"/>
    <x v="17"/>
  </r>
  <r>
    <x v="18"/>
    <n v="1833392"/>
    <n v="1818423"/>
    <n v="12944"/>
    <n v="0.99183535217782126"/>
    <n v="7.0601377119568539E-3"/>
    <n v="6.6699645477780525E-2"/>
    <n v="6.9638785157108071E-2"/>
    <s v="ISOLE"/>
    <x v="18"/>
  </r>
  <r>
    <x v="19"/>
    <n v="525277"/>
    <n v="513189"/>
    <n v="2975"/>
    <n v="0.97698737999189"/>
    <n v="5.6636784020621502E-3"/>
    <n v="1.5329994228708056E-2"/>
    <n v="1.965321518480086E-2"/>
    <s v="ISOLE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1D93E3-7221-43AF-BBFB-8010B1A64D0B}" name="Tabella pivot1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1:E22" firstHeaderRow="0" firstDataRow="1" firstDataCol="1"/>
  <pivotFields count="10">
    <pivotField showAll="0">
      <items count="21">
        <item x="12"/>
        <item x="16"/>
        <item x="17"/>
        <item x="14"/>
        <item x="7"/>
        <item x="5"/>
        <item x="11"/>
        <item x="6"/>
        <item x="2"/>
        <item x="10"/>
        <item x="13"/>
        <item x="0"/>
        <item x="15"/>
        <item x="19"/>
        <item x="18"/>
        <item x="8"/>
        <item x="3"/>
        <item x="9"/>
        <item x="1"/>
        <item x="4"/>
        <item t="default"/>
      </items>
    </pivotField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dataField="1" numFmtId="164" showAll="0"/>
    <pivotField showAll="0"/>
    <pivotField axis="axisRow" showAll="0">
      <items count="21">
        <item x="12"/>
        <item x="16"/>
        <item x="17"/>
        <item x="14"/>
        <item x="7"/>
        <item x="5"/>
        <item x="11"/>
        <item x="6"/>
        <item x="2"/>
        <item x="10"/>
        <item x="13"/>
        <item x="0"/>
        <item x="15"/>
        <item x="19"/>
        <item x="18"/>
        <item x="8"/>
        <item x="3"/>
        <item x="9"/>
        <item x="1"/>
        <item x="4"/>
        <item t="default"/>
      </items>
    </pivotField>
  </pivotFields>
  <rowFields count="1">
    <field x="9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a di GUARITI SUL TOTALE POPLZN." fld="4" baseField="0" baseItem="0"/>
    <dataField name="Somma di DECEDUTI SU TOTALE POPLAZN." fld="5" baseField="0" baseItem="0"/>
    <dataField name="Somma di DECEDUTI REGIONE SU TOTALE DECESSI" fld="6" baseField="0" baseItem="0"/>
    <dataField name="Somma di GUARITI REGIONE SU TOTALE GUARIGIONI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7FFAA96F-0237-421A-8BE5-687582A3BD52}" autoFormatId="16" applyNumberFormats="0" applyBorderFormats="0" applyFontFormats="0" applyPatternFormats="0" applyAlignmentFormats="0" applyWidthHeightFormats="0">
  <queryTableRefresh nextId="11" unboundColumnsRight="6">
    <queryTableFields count="10">
      <queryTableField id="1" name="Regione" tableColumnId="1"/>
      <queryTableField id="2" name="Totale" tableColumnId="2"/>
      <queryTableField id="3" name="Guariti" tableColumnId="3"/>
      <queryTableField id="4" name="Deceduti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736A4E-9FAC-493E-B779-292B8E0BB7FB}" name="Table_0" displayName="Table_0" ref="A1:J22" tableType="queryTable" totalsRowCount="1">
  <autoFilter ref="A1:J21" xr:uid="{AF736A4E-9FAC-493E-B779-292B8E0BB7FB}"/>
  <tableColumns count="10">
    <tableColumn id="1" xr3:uid="{F99F8AF5-7E97-417E-96B2-D55C17365CAF}" uniqueName="1" name="Regione" totalsRowLabel="TOTALE" queryTableFieldId="1" dataDxfId="10"/>
    <tableColumn id="2" xr3:uid="{36A275D7-653A-448D-B887-8AAF02ABE15C}" uniqueName="2" name="Totale" queryTableFieldId="2"/>
    <tableColumn id="3" xr3:uid="{E9F19B04-9BC1-4845-8268-9B828A62639F}" uniqueName="3" name="Guariti" totalsRowFunction="custom" queryTableFieldId="3">
      <totalsRowFormula>SUM(C2:C21)</totalsRowFormula>
    </tableColumn>
    <tableColumn id="4" xr3:uid="{DCBB73E9-EA73-40AD-B202-23D5D48FBFB6}" uniqueName="4" name="Deceduti" totalsRowFunction="custom" queryTableFieldId="4">
      <totalsRowFormula>SUM(D2:D21)</totalsRowFormula>
    </tableColumn>
    <tableColumn id="5" xr3:uid="{B78D649C-DA03-4C80-AE69-223888768E2A}" uniqueName="5" name="GUARITI SUL TOTALE POPLZN." queryTableFieldId="5" dataDxfId="9" totalsRowDxfId="4">
      <calculatedColumnFormula>Table_0[[#This Row],[Guariti]]/Table_0[[#This Row],[Totale]]</calculatedColumnFormula>
    </tableColumn>
    <tableColumn id="6" xr3:uid="{4C50940E-D8E5-47AB-BF13-B5B47FF162C3}" uniqueName="6" name="DECEDUTI SU TOTALE POPLAZN." queryTableFieldId="6" dataDxfId="8" totalsRowDxfId="3">
      <calculatedColumnFormula>Table_0[[#This Row],[Deceduti]]/Table_0[[#This Row],[Totale]]</calculatedColumnFormula>
    </tableColumn>
    <tableColumn id="7" xr3:uid="{926176CE-1D10-473C-AF6A-C4F8BDF35470}" uniqueName="7" name="DECEDUTI REGIONE SU TOTALE DECESSI" totalsRowFunction="custom" queryTableFieldId="7" dataDxfId="7" totalsRowDxfId="2">
      <calculatedColumnFormula>Table_0[[#This Row],[Deceduti]]/$D$22</calculatedColumnFormula>
      <totalsRowFormula>SUM(Table_0[DECEDUTI REGIONE SU TOTALE DECESSI])</totalsRowFormula>
    </tableColumn>
    <tableColumn id="8" xr3:uid="{DE93B3AA-4E16-47C6-ABC4-141991A6083B}" uniqueName="8" name="GUARITI REGIONE SU TOTALE GUARIGIONI" totalsRowFunction="custom" queryTableFieldId="8" dataDxfId="6" totalsRowDxfId="1">
      <calculatedColumnFormula>Table_0[[#This Row],[Guariti]]/$C$22</calculatedColumnFormula>
      <totalsRowFormula>SUM(H2:H21)</totalsRowFormula>
    </tableColumn>
    <tableColumn id="9" xr3:uid="{8F4D4139-FD9F-4935-B45F-38D1244566E4}" uniqueName="9" name="AREA" queryTableFieldId="9" dataDxfId="5"/>
    <tableColumn id="10" xr3:uid="{31FC4C9B-931D-4927-82A0-E6B19265F5BF}" uniqueName="10" name="CONCATENA" queryTableFieldId="10" dataDxfId="0">
      <calculatedColumnFormula>_xlfn.CONCAT(A2," ","(",I2,")")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39FA-CF9F-4AC6-B806-623BA983321F}">
  <dimension ref="A1:J22"/>
  <sheetViews>
    <sheetView zoomScale="85" zoomScaleNormal="85" workbookViewId="0">
      <selection activeCell="J10" sqref="J10"/>
    </sheetView>
  </sheetViews>
  <sheetFormatPr defaultRowHeight="15" x14ac:dyDescent="0.25"/>
  <cols>
    <col min="1" max="1" width="19" bestFit="1" customWidth="1"/>
    <col min="2" max="2" width="10" customWidth="1"/>
    <col min="3" max="3" width="11.140625" customWidth="1"/>
    <col min="4" max="4" width="13" customWidth="1"/>
    <col min="5" max="5" width="27.140625" style="1" customWidth="1"/>
    <col min="6" max="6" width="29" style="1" customWidth="1"/>
    <col min="7" max="7" width="36.85546875" style="1" customWidth="1"/>
    <col min="8" max="8" width="34.140625" customWidth="1"/>
    <col min="9" max="9" width="13.42578125" customWidth="1"/>
    <col min="10" max="10" width="42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26</v>
      </c>
      <c r="F1" s="1" t="s">
        <v>27</v>
      </c>
      <c r="G1" s="1" t="s">
        <v>25</v>
      </c>
      <c r="H1" t="s">
        <v>28</v>
      </c>
      <c r="I1" t="s">
        <v>29</v>
      </c>
      <c r="J1" t="s">
        <v>35</v>
      </c>
    </row>
    <row r="2" spans="1:10" x14ac:dyDescent="0.25">
      <c r="A2" t="s">
        <v>4</v>
      </c>
      <c r="B2">
        <v>1792955</v>
      </c>
      <c r="C2">
        <v>1725727</v>
      </c>
      <c r="D2">
        <v>13899</v>
      </c>
      <c r="E2" s="1">
        <f>Table_0[[#This Row],[Guariti]]/Table_0[[#This Row],[Totale]]</f>
        <v>0.96250435733189066</v>
      </c>
      <c r="F2" s="1">
        <f>Table_0[[#This Row],[Deceduti]]/Table_0[[#This Row],[Totale]]</f>
        <v>7.7520071613621086E-3</v>
      </c>
      <c r="G2" s="1">
        <f>Table_0[[#This Row],[Deceduti]]/$D$22</f>
        <v>7.1620702448676729E-2</v>
      </c>
      <c r="H2" s="1">
        <f>Table_0[[#This Row],[Guariti]]/$C$22</f>
        <v>6.6088875796676924E-2</v>
      </c>
      <c r="I2" s="1" t="s">
        <v>30</v>
      </c>
      <c r="J2" s="1" t="str">
        <f t="shared" ref="J2:J21" si="0">_xlfn.CONCAT(A2," ","(",I2,")")</f>
        <v>Piemonte (NORD-OVEST)</v>
      </c>
    </row>
    <row r="3" spans="1:10" x14ac:dyDescent="0.25">
      <c r="A3" t="s">
        <v>22</v>
      </c>
      <c r="B3">
        <v>52226</v>
      </c>
      <c r="C3">
        <v>51554</v>
      </c>
      <c r="D3">
        <v>579</v>
      </c>
      <c r="E3" s="1">
        <f>Table_0[[#This Row],[Guariti]]/Table_0[[#This Row],[Totale]]</f>
        <v>0.98713284570903381</v>
      </c>
      <c r="F3" s="1">
        <f>Table_0[[#This Row],[Deceduti]]/Table_0[[#This Row],[Totale]]</f>
        <v>1.1086432045341401E-2</v>
      </c>
      <c r="G3" s="1">
        <f>Table_0[[#This Row],[Deceduti]]/$D$22</f>
        <v>2.9835518179569627E-3</v>
      </c>
      <c r="H3" s="1">
        <f>Table_0[[#This Row],[Guariti]]/$C$22</f>
        <v>1.9743249672873418E-3</v>
      </c>
      <c r="I3" s="1" t="s">
        <v>30</v>
      </c>
      <c r="J3" s="1" t="str">
        <f t="shared" si="0"/>
        <v>Valle d'Aosta/Valèe D'aoste (NORD-OVEST)</v>
      </c>
    </row>
    <row r="4" spans="1:10" x14ac:dyDescent="0.25">
      <c r="A4" t="s">
        <v>5</v>
      </c>
      <c r="B4">
        <v>4308126</v>
      </c>
      <c r="C4">
        <v>4242764</v>
      </c>
      <c r="D4">
        <v>47031</v>
      </c>
      <c r="E4" s="1">
        <f>Table_0[[#This Row],[Guariti]]/Table_0[[#This Row],[Totale]]</f>
        <v>0.98482820604596988</v>
      </c>
      <c r="F4" s="1">
        <f>Table_0[[#This Row],[Deceduti]]/Table_0[[#This Row],[Totale]]</f>
        <v>1.0916811625286725E-2</v>
      </c>
      <c r="G4" s="1">
        <f>Table_0[[#This Row],[Deceduti]]/$D$22</f>
        <v>0.24234788523373732</v>
      </c>
      <c r="H4" s="1">
        <f>Table_0[[#This Row],[Guariti]]/$C$22</f>
        <v>0.16248195863575884</v>
      </c>
      <c r="I4" s="1" t="s">
        <v>30</v>
      </c>
      <c r="J4" s="1" t="str">
        <f t="shared" si="0"/>
        <v>Lombardia (NORD-OVEST)</v>
      </c>
    </row>
    <row r="5" spans="1:10" x14ac:dyDescent="0.25">
      <c r="A5" t="s">
        <v>23</v>
      </c>
      <c r="B5">
        <v>552594</v>
      </c>
      <c r="C5">
        <v>548473</v>
      </c>
      <c r="D5">
        <v>3318</v>
      </c>
      <c r="E5" s="1">
        <f>Table_0[[#This Row],[Guariti]]/Table_0[[#This Row],[Totale]]</f>
        <v>0.99254244526723057</v>
      </c>
      <c r="F5" s="1">
        <f>Table_0[[#This Row],[Deceduti]]/Table_0[[#This Row],[Totale]]</f>
        <v>6.0044082997643836E-3</v>
      </c>
      <c r="G5" s="1">
        <f>Table_0[[#This Row],[Deceduti]]/$D$22</f>
        <v>1.7097452386841454E-2</v>
      </c>
      <c r="H5" s="1">
        <f>Table_0[[#This Row],[Guariti]]/$C$22</f>
        <v>2.1004460134674132E-2</v>
      </c>
      <c r="I5" s="1" t="s">
        <v>31</v>
      </c>
      <c r="J5" s="1" t="str">
        <f t="shared" si="0"/>
        <v>Trentino-Alto Adige/Südtirol (NORD-EST)</v>
      </c>
    </row>
    <row r="6" spans="1:10" x14ac:dyDescent="0.25">
      <c r="A6" t="s">
        <v>6</v>
      </c>
      <c r="B6">
        <v>2821154</v>
      </c>
      <c r="C6">
        <v>2790105</v>
      </c>
      <c r="D6">
        <v>17224</v>
      </c>
      <c r="E6" s="1">
        <f>Table_0[[#This Row],[Guariti]]/Table_0[[#This Row],[Totale]]</f>
        <v>0.988994220095748</v>
      </c>
      <c r="F6" s="1">
        <f>Table_0[[#This Row],[Deceduti]]/Table_0[[#This Row],[Totale]]</f>
        <v>6.1053030072091069E-3</v>
      </c>
      <c r="G6" s="1">
        <f>Table_0[[#This Row],[Deceduti]]/$D$22</f>
        <v>8.8754225410173956E-2</v>
      </c>
      <c r="H6" s="1">
        <f>Table_0[[#This Row],[Guariti]]/$C$22</f>
        <v>0.10685056373614557</v>
      </c>
      <c r="I6" s="1" t="s">
        <v>31</v>
      </c>
      <c r="J6" s="1" t="str">
        <f t="shared" si="0"/>
        <v>Veneto (NORD-EST)</v>
      </c>
    </row>
    <row r="7" spans="1:10" x14ac:dyDescent="0.25">
      <c r="A7" t="s">
        <v>7</v>
      </c>
      <c r="B7">
        <v>595007</v>
      </c>
      <c r="C7">
        <v>587125</v>
      </c>
      <c r="D7">
        <v>6347</v>
      </c>
      <c r="E7" s="1">
        <f>Table_0[[#This Row],[Guariti]]/Table_0[[#This Row],[Totale]]</f>
        <v>0.986753097022388</v>
      </c>
      <c r="F7" s="1">
        <f>Table_0[[#This Row],[Deceduti]]/Table_0[[#This Row],[Totale]]</f>
        <v>1.0667101395445768E-2</v>
      </c>
      <c r="G7" s="1">
        <f>Table_0[[#This Row],[Deceduti]]/$D$22</f>
        <v>3.2705705334322696E-2</v>
      </c>
      <c r="H7" s="1">
        <f>Table_0[[#This Row],[Guariti]]/$C$22</f>
        <v>2.2484686860739816E-2</v>
      </c>
      <c r="I7" s="1" t="s">
        <v>31</v>
      </c>
      <c r="J7" s="1" t="str">
        <f t="shared" si="0"/>
        <v>Friuli Venezia Giulia (NORD-EST)</v>
      </c>
    </row>
    <row r="8" spans="1:10" x14ac:dyDescent="0.25">
      <c r="A8" t="s">
        <v>8</v>
      </c>
      <c r="B8">
        <v>685198</v>
      </c>
      <c r="C8">
        <v>678840</v>
      </c>
      <c r="D8">
        <v>6000</v>
      </c>
      <c r="E8" s="1">
        <f>Table_0[[#This Row],[Guariti]]/Table_0[[#This Row],[Totale]]</f>
        <v>0.99072093030043873</v>
      </c>
      <c r="F8" s="1">
        <f>Table_0[[#This Row],[Deceduti]]/Table_0[[#This Row],[Totale]]</f>
        <v>8.7565929848014736E-3</v>
      </c>
      <c r="G8" s="1">
        <f>Table_0[[#This Row],[Deceduti]]/$D$22</f>
        <v>3.0917635419243136E-2</v>
      </c>
      <c r="H8" s="1">
        <f>Table_0[[#This Row],[Guariti]]/$C$22</f>
        <v>2.5997027598117294E-2</v>
      </c>
      <c r="I8" s="1" t="s">
        <v>30</v>
      </c>
      <c r="J8" s="1" t="str">
        <f t="shared" si="0"/>
        <v>Liguria (NORD-OVEST)</v>
      </c>
    </row>
    <row r="9" spans="1:10" x14ac:dyDescent="0.25">
      <c r="A9" t="s">
        <v>9</v>
      </c>
      <c r="B9">
        <v>2199848</v>
      </c>
      <c r="C9">
        <v>2170571</v>
      </c>
      <c r="D9">
        <v>19859</v>
      </c>
      <c r="E9" s="1">
        <f>Table_0[[#This Row],[Guariti]]/Table_0[[#This Row],[Totale]]</f>
        <v>0.98669135322076795</v>
      </c>
      <c r="F9" s="1">
        <f>Table_0[[#This Row],[Deceduti]]/Table_0[[#This Row],[Totale]]</f>
        <v>9.0274418959855416E-3</v>
      </c>
      <c r="G9" s="1">
        <f>Table_0[[#This Row],[Deceduti]]/$D$22</f>
        <v>0.10233222029845825</v>
      </c>
      <c r="H9" s="1">
        <f>Table_0[[#This Row],[Guariti]]/$C$22</f>
        <v>8.3124733649568461E-2</v>
      </c>
      <c r="I9" s="1" t="s">
        <v>31</v>
      </c>
      <c r="J9" s="1" t="str">
        <f t="shared" si="0"/>
        <v>Emilia-Romagna (NORD-EST)</v>
      </c>
    </row>
    <row r="10" spans="1:10" x14ac:dyDescent="0.25">
      <c r="A10" t="s">
        <v>10</v>
      </c>
      <c r="B10">
        <v>1642975</v>
      </c>
      <c r="C10">
        <v>1625600</v>
      </c>
      <c r="D10">
        <v>12293</v>
      </c>
      <c r="E10" s="1">
        <f>Table_0[[#This Row],[Guariti]]/Table_0[[#This Row],[Totale]]</f>
        <v>0.98942467170833392</v>
      </c>
      <c r="F10" s="1">
        <f>Table_0[[#This Row],[Deceduti]]/Table_0[[#This Row],[Totale]]</f>
        <v>7.4821588886014702E-3</v>
      </c>
      <c r="G10" s="1">
        <f>Table_0[[#This Row],[Deceduti]]/$D$22</f>
        <v>6.3345082034792652E-2</v>
      </c>
      <c r="H10" s="1">
        <f>Table_0[[#This Row],[Guariti]]/$C$22</f>
        <v>6.2254386988833121E-2</v>
      </c>
      <c r="I10" s="1" t="s">
        <v>32</v>
      </c>
      <c r="J10" s="1" t="str">
        <f t="shared" si="0"/>
        <v>Toscana (CENTRO)</v>
      </c>
    </row>
    <row r="11" spans="1:10" x14ac:dyDescent="0.25">
      <c r="A11" t="s">
        <v>11</v>
      </c>
      <c r="B11">
        <v>455875</v>
      </c>
      <c r="C11">
        <v>450837</v>
      </c>
      <c r="D11">
        <v>2519</v>
      </c>
      <c r="E11" s="1">
        <f>Table_0[[#This Row],[Guariti]]/Table_0[[#This Row],[Totale]]</f>
        <v>0.9889487249794352</v>
      </c>
      <c r="F11" s="1">
        <f>Table_0[[#This Row],[Deceduti]]/Table_0[[#This Row],[Totale]]</f>
        <v>5.5256375102824239E-3</v>
      </c>
      <c r="G11" s="1">
        <f>Table_0[[#This Row],[Deceduti]]/$D$22</f>
        <v>1.2980253936845577E-2</v>
      </c>
      <c r="H11" s="1">
        <f>Table_0[[#This Row],[Guariti]]/$C$22</f>
        <v>1.7265367290160285E-2</v>
      </c>
      <c r="I11" s="1" t="s">
        <v>32</v>
      </c>
      <c r="J11" s="1" t="str">
        <f t="shared" si="0"/>
        <v>Umbria (CENTRO)</v>
      </c>
    </row>
    <row r="12" spans="1:10" x14ac:dyDescent="0.25">
      <c r="A12" t="s">
        <v>12</v>
      </c>
      <c r="B12">
        <v>732570</v>
      </c>
      <c r="C12">
        <v>727781</v>
      </c>
      <c r="D12">
        <v>4504</v>
      </c>
      <c r="E12" s="1">
        <f>Table_0[[#This Row],[Guariti]]/Table_0[[#This Row],[Totale]]</f>
        <v>0.99346274076197494</v>
      </c>
      <c r="F12" s="1">
        <f>Table_0[[#This Row],[Deceduti]]/Table_0[[#This Row],[Totale]]</f>
        <v>6.1482179177416493E-3</v>
      </c>
      <c r="G12" s="1">
        <f>Table_0[[#This Row],[Deceduti]]/$D$22</f>
        <v>2.3208838321378513E-2</v>
      </c>
      <c r="H12" s="1">
        <f>Table_0[[#This Row],[Guariti]]/$C$22</f>
        <v>2.7871284459350366E-2</v>
      </c>
      <c r="I12" s="1" t="s">
        <v>32</v>
      </c>
      <c r="J12" s="1" t="str">
        <f t="shared" si="0"/>
        <v>Marche (CENTRO)</v>
      </c>
    </row>
    <row r="13" spans="1:10" x14ac:dyDescent="0.25">
      <c r="A13" t="s">
        <v>13</v>
      </c>
      <c r="B13">
        <v>2498960</v>
      </c>
      <c r="C13">
        <v>2438883</v>
      </c>
      <c r="D13">
        <v>13122</v>
      </c>
      <c r="E13" s="1">
        <f>Table_0[[#This Row],[Guariti]]/Table_0[[#This Row],[Totale]]</f>
        <v>0.97595919902679518</v>
      </c>
      <c r="F13" s="1">
        <f>Table_0[[#This Row],[Deceduti]]/Table_0[[#This Row],[Totale]]</f>
        <v>5.2509844095143584E-3</v>
      </c>
      <c r="G13" s="1">
        <f>Table_0[[#This Row],[Deceduti]]/$D$22</f>
        <v>6.7616868661884738E-2</v>
      </c>
      <c r="H13" s="1">
        <f>Table_0[[#This Row],[Guariti]]/$C$22</f>
        <v>9.3400077572887721E-2</v>
      </c>
      <c r="I13" s="1" t="s">
        <v>32</v>
      </c>
      <c r="J13" s="1" t="str">
        <f t="shared" si="0"/>
        <v>Lazio (CENTRO)</v>
      </c>
    </row>
    <row r="14" spans="1:10" x14ac:dyDescent="0.25">
      <c r="A14" t="s">
        <v>14</v>
      </c>
      <c r="B14">
        <v>681425</v>
      </c>
      <c r="C14">
        <v>668758</v>
      </c>
      <c r="D14">
        <v>4041</v>
      </c>
      <c r="E14" s="1">
        <f>Table_0[[#This Row],[Guariti]]/Table_0[[#This Row],[Totale]]</f>
        <v>0.98141101368455808</v>
      </c>
      <c r="F14" s="1">
        <f>Table_0[[#This Row],[Deceduti]]/Table_0[[#This Row],[Totale]]</f>
        <v>5.9302197600616356E-3</v>
      </c>
      <c r="G14" s="1">
        <f>Table_0[[#This Row],[Deceduti]]/$D$22</f>
        <v>2.0823027454860251E-2</v>
      </c>
      <c r="H14" s="1">
        <f>Table_0[[#This Row],[Guariti]]/$C$22</f>
        <v>2.5610924787080498E-2</v>
      </c>
      <c r="I14" s="1" t="s">
        <v>33</v>
      </c>
      <c r="J14" s="1" t="str">
        <f t="shared" si="0"/>
        <v>Abruzzo (SUD)</v>
      </c>
    </row>
    <row r="15" spans="1:10" x14ac:dyDescent="0.25">
      <c r="A15" t="s">
        <v>15</v>
      </c>
      <c r="B15">
        <v>104688</v>
      </c>
      <c r="C15">
        <v>102635</v>
      </c>
      <c r="D15">
        <v>778</v>
      </c>
      <c r="E15" s="1">
        <f>Table_0[[#This Row],[Guariti]]/Table_0[[#This Row],[Totale]]</f>
        <v>0.98038934739416173</v>
      </c>
      <c r="F15" s="1">
        <f>Table_0[[#This Row],[Deceduti]]/Table_0[[#This Row],[Totale]]</f>
        <v>7.431606296805747E-3</v>
      </c>
      <c r="G15" s="1">
        <f>Table_0[[#This Row],[Deceduti]]/$D$22</f>
        <v>4.0089867260285263E-3</v>
      </c>
      <c r="H15" s="1">
        <f>Table_0[[#This Row],[Guariti]]/$C$22</f>
        <v>3.9305358074550245E-3</v>
      </c>
      <c r="I15" s="1" t="s">
        <v>33</v>
      </c>
      <c r="J15" s="1" t="str">
        <f t="shared" si="0"/>
        <v>Molise (SUD)</v>
      </c>
    </row>
    <row r="16" spans="1:10" x14ac:dyDescent="0.25">
      <c r="A16" t="s">
        <v>16</v>
      </c>
      <c r="B16">
        <v>2524670</v>
      </c>
      <c r="C16">
        <v>2482123</v>
      </c>
      <c r="D16">
        <v>12061</v>
      </c>
      <c r="E16" s="1">
        <f>Table_0[[#This Row],[Guariti]]/Table_0[[#This Row],[Totale]]</f>
        <v>0.98314750046540733</v>
      </c>
      <c r="F16" s="1">
        <f>Table_0[[#This Row],[Deceduti]]/Table_0[[#This Row],[Totale]]</f>
        <v>4.7772580178795645E-3</v>
      </c>
      <c r="G16" s="1">
        <f>Table_0[[#This Row],[Deceduti]]/$D$22</f>
        <v>6.2149600131915242E-2</v>
      </c>
      <c r="H16" s="1">
        <f>Table_0[[#This Row],[Guariti]]/$C$22</f>
        <v>9.505600750238892E-2</v>
      </c>
      <c r="I16" s="1" t="s">
        <v>33</v>
      </c>
      <c r="J16" s="1" t="str">
        <f t="shared" si="0"/>
        <v>Campania (SUD)</v>
      </c>
    </row>
    <row r="17" spans="1:10" x14ac:dyDescent="0.25">
      <c r="A17" t="s">
        <v>17</v>
      </c>
      <c r="B17">
        <v>1671467</v>
      </c>
      <c r="C17">
        <v>1653592</v>
      </c>
      <c r="D17">
        <v>9926</v>
      </c>
      <c r="E17" s="1">
        <f>Table_0[[#This Row],[Guariti]]/Table_0[[#This Row],[Totale]]</f>
        <v>0.98930580143071922</v>
      </c>
      <c r="F17" s="1">
        <f>Table_0[[#This Row],[Deceduti]]/Table_0[[#This Row],[Totale]]</f>
        <v>5.9384959439821427E-3</v>
      </c>
      <c r="G17" s="1">
        <f>Table_0[[#This Row],[Deceduti]]/$D$22</f>
        <v>5.1148074861901226E-2</v>
      </c>
      <c r="H17" s="1">
        <f>Table_0[[#This Row],[Guariti]]/$C$22</f>
        <v>6.3326375670299292E-2</v>
      </c>
      <c r="I17" s="1" t="s">
        <v>33</v>
      </c>
      <c r="J17" s="1" t="str">
        <f t="shared" si="0"/>
        <v>Puglia (SUD)</v>
      </c>
    </row>
    <row r="18" spans="1:10" x14ac:dyDescent="0.25">
      <c r="A18" t="s">
        <v>18</v>
      </c>
      <c r="B18">
        <v>201997</v>
      </c>
      <c r="C18">
        <v>191479</v>
      </c>
      <c r="D18">
        <v>1048</v>
      </c>
      <c r="E18" s="1">
        <f>Table_0[[#This Row],[Guariti]]/Table_0[[#This Row],[Totale]]</f>
        <v>0.94792991975128349</v>
      </c>
      <c r="F18" s="1">
        <f>Table_0[[#This Row],[Deceduti]]/Table_0[[#This Row],[Totale]]</f>
        <v>5.1881958642950145E-3</v>
      </c>
      <c r="G18" s="1">
        <f>Table_0[[#This Row],[Deceduti]]/$D$22</f>
        <v>5.400280319894468E-3</v>
      </c>
      <c r="H18" s="1">
        <f>Table_0[[#This Row],[Guariti]]/$C$22</f>
        <v>7.3329280058038737E-3</v>
      </c>
      <c r="I18" s="1" t="s">
        <v>33</v>
      </c>
      <c r="J18" s="1" t="str">
        <f t="shared" si="0"/>
        <v>Basilicata (SUD)</v>
      </c>
    </row>
    <row r="19" spans="1:10" x14ac:dyDescent="0.25">
      <c r="A19" t="s">
        <v>19</v>
      </c>
      <c r="B19">
        <v>650481</v>
      </c>
      <c r="C19">
        <v>643757</v>
      </c>
      <c r="D19">
        <v>3596</v>
      </c>
      <c r="E19" s="1">
        <f>Table_0[[#This Row],[Guariti]]/Table_0[[#This Row],[Totale]]</f>
        <v>0.98966303397024669</v>
      </c>
      <c r="F19" s="1">
        <f>Table_0[[#This Row],[Deceduti]]/Table_0[[#This Row],[Totale]]</f>
        <v>5.5282168118669104E-3</v>
      </c>
      <c r="G19" s="1">
        <f>Table_0[[#This Row],[Deceduti]]/$D$22</f>
        <v>1.8529969494599719E-2</v>
      </c>
      <c r="H19" s="1">
        <f>Table_0[[#This Row],[Guariti]]/$C$22</f>
        <v>2.4653480194863586E-2</v>
      </c>
      <c r="I19" s="1" t="s">
        <v>33</v>
      </c>
      <c r="J19" s="1" t="str">
        <f t="shared" si="0"/>
        <v>Calabria (SUD)</v>
      </c>
    </row>
    <row r="20" spans="1:10" x14ac:dyDescent="0.25">
      <c r="A20" t="s">
        <v>20</v>
      </c>
      <c r="B20">
        <v>1833392</v>
      </c>
      <c r="C20">
        <v>1818423</v>
      </c>
      <c r="D20">
        <v>12944</v>
      </c>
      <c r="E20" s="1">
        <f>Table_0[[#This Row],[Guariti]]/Table_0[[#This Row],[Totale]]</f>
        <v>0.99183535217782126</v>
      </c>
      <c r="F20" s="1">
        <f>Table_0[[#This Row],[Deceduti]]/Table_0[[#This Row],[Totale]]</f>
        <v>7.0601377119568539E-3</v>
      </c>
      <c r="G20" s="1">
        <f>Table_0[[#This Row],[Deceduti]]/$D$22</f>
        <v>6.6699645477780525E-2</v>
      </c>
      <c r="H20" s="1">
        <f>Table_0[[#This Row],[Guariti]]/$C$22</f>
        <v>6.9638785157108071E-2</v>
      </c>
      <c r="I20" s="1" t="s">
        <v>34</v>
      </c>
      <c r="J20" s="1" t="str">
        <f t="shared" si="0"/>
        <v>Sicilia (ISOLE)</v>
      </c>
    </row>
    <row r="21" spans="1:10" x14ac:dyDescent="0.25">
      <c r="A21" t="s">
        <v>21</v>
      </c>
      <c r="B21">
        <v>525277</v>
      </c>
      <c r="C21">
        <v>513189</v>
      </c>
      <c r="D21">
        <v>2975</v>
      </c>
      <c r="E21" s="1">
        <f>Table_0[[#This Row],[Guariti]]/Table_0[[#This Row],[Totale]]</f>
        <v>0.97698737999189</v>
      </c>
      <c r="F21" s="1">
        <f>Table_0[[#This Row],[Deceduti]]/Table_0[[#This Row],[Totale]]</f>
        <v>5.6636784020621502E-3</v>
      </c>
      <c r="G21" s="1">
        <f>Table_0[[#This Row],[Deceduti]]/$D$22</f>
        <v>1.5329994228708056E-2</v>
      </c>
      <c r="H21" s="1">
        <f>Table_0[[#This Row],[Guariti]]/$C$22</f>
        <v>1.965321518480086E-2</v>
      </c>
      <c r="I21" s="1" t="s">
        <v>34</v>
      </c>
      <c r="J21" s="1" t="str">
        <f t="shared" si="0"/>
        <v>Sardegna (ISOLE)</v>
      </c>
    </row>
    <row r="22" spans="1:10" x14ac:dyDescent="0.25">
      <c r="A22" t="s">
        <v>24</v>
      </c>
      <c r="C22">
        <f>SUM(C2:C21)</f>
        <v>26112216</v>
      </c>
      <c r="D22">
        <f>SUM(D2:D21)</f>
        <v>194064</v>
      </c>
      <c r="G22" s="1">
        <f>SUM(Table_0[DECEDUTI REGIONE SU TOTALE DECESSI])</f>
        <v>1</v>
      </c>
      <c r="H22" s="1">
        <f>SUM(H2:H21)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BAE73-9853-48E8-8E3A-73E7AD31543C}">
  <dimension ref="A1:E22"/>
  <sheetViews>
    <sheetView tabSelected="1" workbookViewId="0"/>
  </sheetViews>
  <sheetFormatPr defaultRowHeight="15" x14ac:dyDescent="0.25"/>
  <cols>
    <col min="1" max="1" width="40.140625" bestFit="1" customWidth="1"/>
    <col min="2" max="2" width="37.140625" bestFit="1" customWidth="1"/>
    <col min="3" max="3" width="39" bestFit="1" customWidth="1"/>
    <col min="4" max="4" width="45.7109375" bestFit="1" customWidth="1"/>
    <col min="5" max="5" width="48.85546875" bestFit="1" customWidth="1"/>
    <col min="6" max="6" width="39" bestFit="1" customWidth="1"/>
  </cols>
  <sheetData>
    <row r="1" spans="1:5" x14ac:dyDescent="0.25">
      <c r="A1" s="2" t="s">
        <v>36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25">
      <c r="A2" s="3" t="s">
        <v>42</v>
      </c>
      <c r="B2" s="4">
        <v>0.98141101368455808</v>
      </c>
      <c r="C2" s="4">
        <v>5.9302197600616356E-3</v>
      </c>
      <c r="D2" s="4">
        <v>2.0823027454860251E-2</v>
      </c>
      <c r="E2" s="4">
        <v>2.5610924787080498E-2</v>
      </c>
    </row>
    <row r="3" spans="1:5" x14ac:dyDescent="0.25">
      <c r="A3" s="3" t="s">
        <v>43</v>
      </c>
      <c r="B3" s="4">
        <v>0.94792991975128349</v>
      </c>
      <c r="C3" s="4">
        <v>5.1881958642950145E-3</v>
      </c>
      <c r="D3" s="4">
        <v>5.400280319894468E-3</v>
      </c>
      <c r="E3" s="4">
        <v>7.3329280058038737E-3</v>
      </c>
    </row>
    <row r="4" spans="1:5" x14ac:dyDescent="0.25">
      <c r="A4" s="3" t="s">
        <v>44</v>
      </c>
      <c r="B4" s="4">
        <v>0.98966303397024669</v>
      </c>
      <c r="C4" s="4">
        <v>5.5282168118669104E-3</v>
      </c>
      <c r="D4" s="4">
        <v>1.8529969494599719E-2</v>
      </c>
      <c r="E4" s="4">
        <v>2.4653480194863586E-2</v>
      </c>
    </row>
    <row r="5" spans="1:5" x14ac:dyDescent="0.25">
      <c r="A5" s="3" t="s">
        <v>45</v>
      </c>
      <c r="B5" s="4">
        <v>0.98314750046540733</v>
      </c>
      <c r="C5" s="4">
        <v>4.7772580178795645E-3</v>
      </c>
      <c r="D5" s="4">
        <v>6.2149600131915242E-2</v>
      </c>
      <c r="E5" s="4">
        <v>9.505600750238892E-2</v>
      </c>
    </row>
    <row r="6" spans="1:5" x14ac:dyDescent="0.25">
      <c r="A6" s="3" t="s">
        <v>46</v>
      </c>
      <c r="B6" s="4">
        <v>0.98669135322076795</v>
      </c>
      <c r="C6" s="4">
        <v>9.0274418959855416E-3</v>
      </c>
      <c r="D6" s="4">
        <v>0.10233222029845825</v>
      </c>
      <c r="E6" s="4">
        <v>8.3124733649568461E-2</v>
      </c>
    </row>
    <row r="7" spans="1:5" x14ac:dyDescent="0.25">
      <c r="A7" s="3" t="s">
        <v>47</v>
      </c>
      <c r="B7" s="4">
        <v>0.986753097022388</v>
      </c>
      <c r="C7" s="4">
        <v>1.0667101395445768E-2</v>
      </c>
      <c r="D7" s="4">
        <v>3.2705705334322696E-2</v>
      </c>
      <c r="E7" s="4">
        <v>2.2484686860739816E-2</v>
      </c>
    </row>
    <row r="8" spans="1:5" x14ac:dyDescent="0.25">
      <c r="A8" s="3" t="s">
        <v>48</v>
      </c>
      <c r="B8" s="4">
        <v>0.97595919902679518</v>
      </c>
      <c r="C8" s="4">
        <v>5.2509844095143584E-3</v>
      </c>
      <c r="D8" s="4">
        <v>6.7616868661884738E-2</v>
      </c>
      <c r="E8" s="4">
        <v>9.3400077572887721E-2</v>
      </c>
    </row>
    <row r="9" spans="1:5" x14ac:dyDescent="0.25">
      <c r="A9" s="3" t="s">
        <v>49</v>
      </c>
      <c r="B9" s="4">
        <v>0.99072093030043873</v>
      </c>
      <c r="C9" s="4">
        <v>8.7565929848014736E-3</v>
      </c>
      <c r="D9" s="4">
        <v>3.0917635419243136E-2</v>
      </c>
      <c r="E9" s="4">
        <v>2.5997027598117294E-2</v>
      </c>
    </row>
    <row r="10" spans="1:5" x14ac:dyDescent="0.25">
      <c r="A10" s="3" t="s">
        <v>50</v>
      </c>
      <c r="B10" s="4">
        <v>0.98482820604596988</v>
      </c>
      <c r="C10" s="4">
        <v>1.0916811625286725E-2</v>
      </c>
      <c r="D10" s="4">
        <v>0.24234788523373732</v>
      </c>
      <c r="E10" s="4">
        <v>0.16248195863575884</v>
      </c>
    </row>
    <row r="11" spans="1:5" x14ac:dyDescent="0.25">
      <c r="A11" s="3" t="s">
        <v>51</v>
      </c>
      <c r="B11" s="4">
        <v>0.99346274076197494</v>
      </c>
      <c r="C11" s="4">
        <v>6.1482179177416493E-3</v>
      </c>
      <c r="D11" s="4">
        <v>2.3208838321378513E-2</v>
      </c>
      <c r="E11" s="4">
        <v>2.7871284459350366E-2</v>
      </c>
    </row>
    <row r="12" spans="1:5" x14ac:dyDescent="0.25">
      <c r="A12" s="3" t="s">
        <v>52</v>
      </c>
      <c r="B12" s="4">
        <v>0.98038934739416173</v>
      </c>
      <c r="C12" s="4">
        <v>7.431606296805747E-3</v>
      </c>
      <c r="D12" s="4">
        <v>4.0089867260285263E-3</v>
      </c>
      <c r="E12" s="4">
        <v>3.9305358074550245E-3</v>
      </c>
    </row>
    <row r="13" spans="1:5" x14ac:dyDescent="0.25">
      <c r="A13" s="3" t="s">
        <v>53</v>
      </c>
      <c r="B13" s="4">
        <v>0.96250435733189066</v>
      </c>
      <c r="C13" s="4">
        <v>7.7520071613621086E-3</v>
      </c>
      <c r="D13" s="4">
        <v>7.1620702448676729E-2</v>
      </c>
      <c r="E13" s="4">
        <v>6.6088875796676924E-2</v>
      </c>
    </row>
    <row r="14" spans="1:5" x14ac:dyDescent="0.25">
      <c r="A14" s="3" t="s">
        <v>54</v>
      </c>
      <c r="B14" s="4">
        <v>0.98930580143071922</v>
      </c>
      <c r="C14" s="4">
        <v>5.9384959439821427E-3</v>
      </c>
      <c r="D14" s="4">
        <v>5.1148074861901226E-2</v>
      </c>
      <c r="E14" s="4">
        <v>6.3326375670299292E-2</v>
      </c>
    </row>
    <row r="15" spans="1:5" x14ac:dyDescent="0.25">
      <c r="A15" s="3" t="s">
        <v>55</v>
      </c>
      <c r="B15" s="4">
        <v>0.97698737999189</v>
      </c>
      <c r="C15" s="4">
        <v>5.6636784020621502E-3</v>
      </c>
      <c r="D15" s="4">
        <v>1.5329994228708056E-2</v>
      </c>
      <c r="E15" s="4">
        <v>1.965321518480086E-2</v>
      </c>
    </row>
    <row r="16" spans="1:5" x14ac:dyDescent="0.25">
      <c r="A16" s="3" t="s">
        <v>56</v>
      </c>
      <c r="B16" s="4">
        <v>0.99183535217782126</v>
      </c>
      <c r="C16" s="4">
        <v>7.0601377119568539E-3</v>
      </c>
      <c r="D16" s="4">
        <v>6.6699645477780525E-2</v>
      </c>
      <c r="E16" s="4">
        <v>6.9638785157108071E-2</v>
      </c>
    </row>
    <row r="17" spans="1:5" x14ac:dyDescent="0.25">
      <c r="A17" s="3" t="s">
        <v>57</v>
      </c>
      <c r="B17" s="4">
        <v>0.98942467170833392</v>
      </c>
      <c r="C17" s="4">
        <v>7.4821588886014702E-3</v>
      </c>
      <c r="D17" s="4">
        <v>6.3345082034792652E-2</v>
      </c>
      <c r="E17" s="4">
        <v>6.2254386988833121E-2</v>
      </c>
    </row>
    <row r="18" spans="1:5" x14ac:dyDescent="0.25">
      <c r="A18" s="3" t="s">
        <v>58</v>
      </c>
      <c r="B18" s="4">
        <v>0.99254244526723057</v>
      </c>
      <c r="C18" s="4">
        <v>6.0044082997643836E-3</v>
      </c>
      <c r="D18" s="4">
        <v>1.7097452386841454E-2</v>
      </c>
      <c r="E18" s="4">
        <v>2.1004460134674132E-2</v>
      </c>
    </row>
    <row r="19" spans="1:5" x14ac:dyDescent="0.25">
      <c r="A19" s="3" t="s">
        <v>59</v>
      </c>
      <c r="B19" s="4">
        <v>0.9889487249794352</v>
      </c>
      <c r="C19" s="4">
        <v>5.5256375102824239E-3</v>
      </c>
      <c r="D19" s="4">
        <v>1.2980253936845577E-2</v>
      </c>
      <c r="E19" s="4">
        <v>1.7265367290160285E-2</v>
      </c>
    </row>
    <row r="20" spans="1:5" x14ac:dyDescent="0.25">
      <c r="A20" s="3" t="s">
        <v>60</v>
      </c>
      <c r="B20" s="4">
        <v>0.98713284570903381</v>
      </c>
      <c r="C20" s="4">
        <v>1.1086432045341401E-2</v>
      </c>
      <c r="D20" s="4">
        <v>2.9835518179569627E-3</v>
      </c>
      <c r="E20" s="4">
        <v>1.9743249672873418E-3</v>
      </c>
    </row>
    <row r="21" spans="1:5" x14ac:dyDescent="0.25">
      <c r="A21" s="3" t="s">
        <v>61</v>
      </c>
      <c r="B21" s="4">
        <v>0.988994220095748</v>
      </c>
      <c r="C21" s="4">
        <v>6.1053030072091069E-3</v>
      </c>
      <c r="D21" s="4">
        <v>8.8754225410173956E-2</v>
      </c>
      <c r="E21" s="4">
        <v>0.10685056373614557</v>
      </c>
    </row>
    <row r="22" spans="1:5" x14ac:dyDescent="0.25">
      <c r="A22" s="3" t="s">
        <v>37</v>
      </c>
      <c r="B22" s="4">
        <v>19.668632140336094</v>
      </c>
      <c r="C22" s="4">
        <v>0.14224090595024641</v>
      </c>
      <c r="D22" s="4">
        <v>1</v>
      </c>
      <c r="E22" s="4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 2 0 2 3 - 1 2 - 1 8 T 1 6 : 3 6 : 4 6 . 5 6 6 1 9 0 9 + 0 1 : 0 0 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R i p a r t i z i o n e - g e o g r a f i c a D a t i E s t e r n i _ 1 _ 1 9 7 0 7 9 9 0 - 4 6 8 3 - 4 8 1 8 - 9 1 0 7 - 6 2 0 3 a 4 b 4 4 c 8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 1 3 2 < / i n t > < / v a l u e > < / i t e m > < i t e m > < k e y > < s t r i n g > R i p a r t i z i o n e   g e o g r a f i c a < / s t r i n g > < / k e y > < v a l u e > < i n t > 1 7 6 < / i n t > < / v a l u e > < / i t e m > < i t e m > < k e y > < s t r i n g > R e g i o n e < / s t r i n g > < / k e y > < v a l u e > < i n t > 8 7 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C o m u n i D a t i E s t e r n i _ 1 _ 7 6 e f 9 d 5 8 - 6 5 5 a - 4 5 4 d - 9 6 5 f - a 1 3 a c f 6 f d 2 d 0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 R i p a r t i z i o n e - g e o g r a f i c a D a t i E s t e r n i _ 1 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 R i p a r t i z i o n e - g e o g r a f i c a D a t i E s t e r n i _ 1 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 C o m u n i D a t i E s t e r n i _ 1 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 C o m u n i D a t i E s t e r n i _ 1 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 C o m u n i D a t i E s t e r n i _ 1 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 C o m u n i D a t i E s t e r n i _ 1 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 T a g s \ T a b l e s \ & l t ; T a b l e s \ R i p a r t i z i o n e - g e o g r a f i c a D a t i E s t e r n i _ 1 & g t ; < / K e y > < / D i a g r a m O b j e c t K e y > < D i a g r a m O b j e c t K e y > < K e y > D y n a m i c   T a g s \ T a b l e s \ & l t ; T a b l e s \ C o m u n i D a t i E s t e r n i _ 1 & g t ; < / K e y > < / D i a g r a m O b j e c t K e y > < D i a g r a m O b j e c t K e y > < K e y > T a b l e s \ R i p a r t i z i o n e - g e o g r a f i c a D a t i E s t e r n i _ 1 < / K e y > < / D i a g r a m O b j e c t K e y > < D i a g r a m O b j e c t K e y > < K e y > T a b l e s \ R i p a r t i z i o n e - g e o g r a f i c a D a t i E s t e r n i _ 1 \ C o l u m n s \ C o d i c e   R e g i o n e < / K e y > < / D i a g r a m O b j e c t K e y > < D i a g r a m O b j e c t K e y > < K e y > T a b l e s \ R i p a r t i z i o n e - g e o g r a f i c a D a t i E s t e r n i _ 1 \ C o l u m n s \ R i p a r t i z i o n e   g e o g r a f i c a < / K e y > < / D i a g r a m O b j e c t K e y > < D i a g r a m O b j e c t K e y > < K e y > T a b l e s \ R i p a r t i z i o n e - g e o g r a f i c a D a t i E s t e r n i _ 1 \ C o l u m n s \ R e g i o n e < / K e y > < / D i a g r a m O b j e c t K e y > < D i a g r a m O b j e c t K e y > < K e y > T a b l e s \ C o m u n i D a t i E s t e r n i _ 1 < / K e y > < / D i a g r a m O b j e c t K e y > < D i a g r a m O b j e c t K e y > < K e y > T a b l e s \ C o m u n i D a t i E s t e r n i _ 1 \ C o l u m n s \ D e n o m i n a z i o n e < / K e y > < / D i a g r a m O b j e c t K e y > < D i a g r a m O b j e c t K e y > < K e y > T a b l e s \ C o m u n i D a t i E s t e r n i _ 1 \ C o l u m n s \ R e g i o n e < / K e y > < / D i a g r a m O b j e c t K e y > < D i a g r a m O b j e c t K e y > < K e y > T a b l e s \ C o m u n i D a t i E s t e r n i _ 1 \ C o l u m n s \ S i g l a   a u t o m o b i l i s t i c a < / K e y > < / D i a g r a m O b j e c t K e y > < D i a g r a m O b j e c t K e y > < K e y > T a b l e s \ C o m u n i D a t i E s t e r n i _ 1 \ C o l u m n s \ P o p o l a z i o n e 2 0 1 1 < / K e y > < / D i a g r a m O b j e c t K e y > < D i a g r a m O b j e c t K e y > < K e y > R e l a t i o n s h i p s \ & l t ; T a b l e s \ C o m u n i D a t i E s t e r n i _ 1 \ C o l u m n s \ R e g i o n e & g t ; - & l t ; T a b l e s \ R i p a r t i z i o n e - g e o g r a f i c a D a t i E s t e r n i _ 1 \ C o l u m n s \ R e g i o n e & g t ; < / K e y > < / D i a g r a m O b j e c t K e y > < D i a g r a m O b j e c t K e y > < K e y > R e l a t i o n s h i p s \ & l t ; T a b l e s \ C o m u n i D a t i E s t e r n i _ 1 \ C o l u m n s \ R e g i o n e & g t ; - & l t ; T a b l e s \ R i p a r t i z i o n e - g e o g r a f i c a D a t i E s t e r n i _ 1 \ C o l u m n s \ R e g i o n e & g t ; \ F K < / K e y > < / D i a g r a m O b j e c t K e y > < D i a g r a m O b j e c t K e y > < K e y > R e l a t i o n s h i p s \ & l t ; T a b l e s \ C o m u n i D a t i E s t e r n i _ 1 \ C o l u m n s \ R e g i o n e & g t ; - & l t ; T a b l e s \ R i p a r t i z i o n e - g e o g r a f i c a D a t i E s t e r n i _ 1 \ C o l u m n s \ R e g i o n e & g t ; \ P K < / K e y > < / D i a g r a m O b j e c t K e y > < D i a g r a m O b j e c t K e y > < K e y > R e l a t i o n s h i p s \ & l t ; T a b l e s \ C o m u n i D a t i E s t e r n i _ 1 \ C o l u m n s \ R e g i o n e & g t ; - & l t ; T a b l e s \ R i p a r t i z i o n e - g e o g r a f i c a D a t i E s t e r n i _ 1 \ C o l u m n s \ R e g i o n e & g t ; \ C r o s s F i l t e r < / K e y > < / D i a g r a m O b j e c t K e y > < / A l l K e y s > < S e l e c t e d K e y s > < D i a g r a m O b j e c t K e y > < K e y > T a b l e s \ C o m u n i D a t i E s t e r n i _ 1 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 T a g s \ T a b l e s \ & l t ; T a b l e s \ R i p a r t i z i o n e - g e o g r a f i c a D a t i E s t e r n i _ 1 & g t ; 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 T a g s \ T a b l e s \ & l t ; T a b l e s \ C o m u n i D a t i E s t e r n i _ 1 & g t ; 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 T a b l e s \ R i p a r t i z i o n e - g e o g r a f i c a D a t i E s t e r n i _ 1 < / K e y > < / a : K e y > < a : V a l u e   i : t y p e = " D i a g r a m D i s p l a y N o d e V i e w S t a t e " > < H e i g h t > 1 2 6 < / H e i g h t > < I s E x p a n d e d > t r u e < / I s E x p a n d e d > < L a y e d O u t > t r u e < / L a y e d O u t > < L e f t > 2 9 5 . 9 0 3 8 1 0 5 6 7 6 6 5 8 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 T a b l e s \ R i p a r t i z i o n e - g e o g r a f i c a D a t i E s t e r n i _ 1 \ C o l u m n s \ C o d i c e 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 T a b l e s \ R i p a r t i z i o n e - g e o g r a f i c a D a t i E s t e r n i _ 1 \ C o l u m n s \ R i p a r t i z i o n e 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 T a b l e s \ R i p a r t i z i o n e - g e o g r a f i c a D a t i E s t e r n i _ 1 \ C o l u m n s \ R e g i o n e 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 T a b l e s \ C o m u n i D a t i E s t e r n i _ 1 < / K e y > < / a : K e y > < a : V a l u e   i : t y p e = " D i a g r a m D i s p l a y N o d e V i e w S t a t e " > < H e i g h t > 2 1 8 < / H e i g h t > < I s E x p a n d e d > t r u e < / I s E x p a n d e d > < L a y e d O u t > t r u e < / L a y e d O u t > < L e f t > 5 1 0 . 8 0 7 6 2 1 1 3 5 3 3 1 6 < / L e f t > < T a b I n d e x > 1 < / T a b I n d e x > < T o p > 1 4 2 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 T a b l e s \ C o m u n i D a t i E s t e r n i _ 1 \ C o l u m n s \ D e n o m i n a z i o n e 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 T a b l e s \ C o m u n i D a t i E s t e r n i _ 1 \ C o l u m n s \ R e g i o n e 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 T a b l e s \ C o m u n i D a t i E s t e r n i _ 1 \ C o l u m n s \ S i g l a 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 T a b l e s \ C o m u n i D a t i E s t e r n i _ 1 \ C o l u m n s \ P o p o l a z i o n e 2 0 1 1 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 R e l a t i o n s h i p s \ & l t ; T a b l e s \ C o m u n i D a t i E s t e r n i _ 1 \ C o l u m n s \ R e g i o n e & g t ; - & l t ; T a b l e s \ R i p a r t i z i o n e - g e o g r a f i c a D a t i E s t e r n i _ 1 \ C o l u m n s \ R e g i o n e & g t ; < / K e y > < / a : K e y > < a : V a l u e   i : t y p e = " D i a g r a m D i s p l a y L i n k V i e w S t a t e " > < A u t o m a t i o n P r o p e r t y H e l p e r T e x t > E n d p o i n t   1 :   ( 6 1 0 , 8 0 7 6 2 1 , 1 2 6 ) .   E n d p o i n t   2 :   ( 5 1 1 , 9 0 3 8 1 0 5 6 7 6 6 6 , 6 3 ) 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 6 1 0 . 8 0 7 6 2 1 < / b : _ x > < b : _ y > 1 2 6 < / b : _ y > < / b : P o i n t > < b : P o i n t > < b : _ x > 6 1 0 . 8 0 7 6 2 1 < / b : _ x > < b : _ y > 6 5 < / b : _ y > < / b : P o i n t > < b : P o i n t > < b : _ x > 6 0 8 . 8 0 7 6 2 1 < / b : _ x > < b : _ y > 6 3 < / b : _ y > < / b : P o i n t > < b : P o i n t > < b : _ x > 5 1 1 . 9 0 3 8 1 0 5 6 7 6 6 5 8 < / b : _ x > < b : _ y >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 R e l a t i o n s h i p s \ & l t ; T a b l e s \ C o m u n i D a t i E s t e r n i _ 1 \ C o l u m n s \ R e g i o n e & g t ; - & l t ; T a b l e s \ R i p a r t i z i o n e - g e o g r a f i c a D a t i E s t e r n i _ 1 \ C o l u m n s \ R e g i o n e & g t ; \ F K 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 6 0 2 . 8 0 7 6 2 1 < / b : _ x > < b : _ y > 1 2 6 < / b : _ y > < / L a b e l L o c a t i o n > < L o c a t i o n   x m l n s : b = " h t t p : / / s c h e m a s . d a t a c o n t r a c t . o r g / 2 0 0 4 / 0 7 / S y s t e m . W i n d o w s " > < b : _ x > 6 1 0 . 8 0 7 6 2 1 < / b : _ x > < b : _ y > 1 4 2 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 R e l a t i o n s h i p s \ & l t ; T a b l e s \ C o m u n i D a t i E s t e r n i _ 1 \ C o l u m n s \ R e g i o n e & g t ; - & l t ; T a b l e s \ R i p a r t i z i o n e - g e o g r a f i c a D a t i E s t e r n i _ 1 \ C o l u m n s \ R e g i o n e & g t ; \ P K 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 4 9 5 . 9 0 3 8 1 0 5 6 7 6 6 5 8 < / b : _ x > < b : _ y > 5 5 < / b : _ y > < / L a b e l L o c a t i o n > < L o c a t i o n   x m l n s : b = " h t t p : / / s c h e m a s . d a t a c o n t r a c t . o r g / 2 0 0 4 / 0 7 / S y s t e m . W i n d o w s " > < b : _ x > 4 9 5 . 9 0 3 8 1 0 5 6 7 6 6 5 8 < / b : _ x > < b : _ y > 6 3 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D a t i E s t e r n i _ 1 \ C o l u m n s \ R e g i o n e & g t ; - & l t ; T a b l e s \ R i p a r t i z i o n e - g e o g r a f i c a D a t i E s t e r n i _ 1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 6 1 0 . 8 0 7 6 2 1 < / b : _ x > < b : _ y > 1 2 6 < / b : _ y > < / b : P o i n t > < b : P o i n t > < b : _ x > 6 1 0 . 8 0 7 6 2 1 < / b : _ x > < b : _ y > 6 5 < / b : _ y > < / b : P o i n t > < b : P o i n t > < b : _ x > 6 0 8 . 8 0 7 6 2 1 < / b : _ x > < b : _ y > 6 3 < / b : _ y > < / b : P o i n t > < b : P o i n t > < b : _ x > 5 1 1 . 9 0 3 8 1 0 5 6 7 6 6 5 8 < / b : _ x > < b : _ y > 6 3 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o m u n i D a t i E s t e r n i _ 1 _ 7 6 e f 9 d 5 8 - 6 5 5 a - 4 5 4 d - 9 6 5 f - a 1 3 a c f 6 f d 2 d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 1 3 4 < / i n t > < / v a l u e > < / i t e m > < i t e m > < k e y > < s t r i n g > R e g i o n e < / s t r i n g > < / k e y > < v a l u e > < i n t > 8 7 < / i n t > < / v a l u e > < / i t e m > < i t e m > < k e y > < s t r i n g > S i g l a   a u t o m o b i l i s t i c a < / s t r i n g > < / k e y > < v a l u e > < i n t > 1 6 3 < / i n t > < / v a l u e > < / i t e m > < i t e m > < k e y > < s t r i n g > P o p o l a z i o n e 2 0 1 1 < / s t r i n g > < / k e y > < v a l u e > < i n t > 1 4 1 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R i p a r t i z i o n e - g e o g r a f i c a _ 8 f 1 c 8 6 b 7 - a c 9 3 - 4 d a 3 - 8 5 a c - 1 8 5 5 8 e 1 4 f 9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 1 3 2 < / i n t > < / v a l u e > < / i t e m > < i t e m > < k e y > < s t r i n g > R i p a r t i z i o n e   g e o g r a f i c a < / s t r i n g > < / k e y > < v a l u e > < i n t > 1 7 6 < / i n t > < / v a l u e > < / i t e m > < i t e m > < k e y > < s t r i n g > R e g i o n e < / s t r i n g > < / k e y > < v a l u e > < i n t > 8 7 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R i p a r t i z i o n e - g e o g r a f i c a D a t i E s t e r n i _ 1 _ 1 9 7 0 7 9 9 0 - 4 6 8 3 - 4 8 1 8 - 9 1 0 7 - 6 2 0 3 a 4 b 4 4 c 8 e , C o m u n i D a t i E s t e r n i _ 1 _ 7 6 e f 9 d 5 8 - 6 5 5 a - 4 5 4 d - 9 6 5 f - a 1 3 a c f 6 f d 2 d 0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 C o m u n i D a t i E s t e r n i _ 1 _ 7 6 e f 9 d 5 8 - 6 5 5 a - 4 5 4 d - 9 6 5 f - a 1 3 a c f 6 f d 2 d 0 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 R i p a r t i z i o n e - g e o g r a f i c a D a t i E s t e r n i _ 1 _ 1 9 7 0 7 9 9 0 - 4 6 8 3 - 4 8 1 8 - 9 1 0 7 - 6 2 0 3 a 4 b 4 4 c 8 e 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D a t a M a s h u p   x m l n s = " h t t p : / / s c h e m a s . m i c r o s o f t . c o m / D a t a M a s h u p " > A A A A A F U E A A B Q S w M E F A A C A A g A D Y G S V 7 j 6 v 2 e m A A A A 9 g A A A B I A H A B D b 2 5 m a W c v U G F j a 2 F n Z S 5 4 b W w g o h g A K K A U A A A A A A A A A A A A A A A A A A A A A A A A A A A A h Y 9 B C 4 I w H M W / i u z u N i d B y N 9 5 6 B Q k B E V 0 H X P p U G e 4 2 f x u H f p I f Y W M s r p 1 f O / 9 H r x 3 v 9 4 g G 9 s m u K j e 6 s 6 k K M I U B c r I r t C m T N H g T u E S Z R y 2 Q t a i V M E E G 5 u M V q e o c u 6 c E O K 9 x z 7 G X V 8 S R m l E j v l m J y v V i l A b 6 4 S R C n 1 a x f 8 W 4 n B 4 j e E M R y z G C 8 o w B T K b k G v z B d i 0 9 5 n + m L A a G j f 0 i m s X r v d A Z g n k / Y E / A F B L A w Q U A A I A C A A N g Z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Y G S V + D P E / N N A Q A A / Q I A A B M A H A B G b 3 J t d W x h c y 9 T Z W N 0 a W 9 u M S 5 t I K I Y A C i g F A A A A A A A A A A A A A A A A A A A A A A A A A A A A I 1 R z 0 v D M B S + D / o / P D q E F r q u A 1 F 0 e N p A P K h j F j y I h 6 x 9 6 x 6 0 S W l e N 7 X 0 f z d t x 8 B 1 U 3 N J e F / y / Y r G i E l J e O n 2 y d Q a W A O 9 E Q X G M L R D s U o R A h v u I E W 2 B m D W c 0 E J S T S j V 1 z 5 C 5 G g 0 x x m S j J K 1 o 6 9 Y c 7 1 7 X i 8 2 + 3 8 q C w E s U h J + M T j S G 0 p H k 1 u R g U m R o x s 1 / U 6 0 r l g E R j K P X k V 1 G / N 6 H 0 P D + 1 H F d O a I s E K m H L V O G r N + W E h p F 6 r I p u p t M x k + J m j d l o 6 r 6 r s Z S u E t g d s A G D 8 4 N q D y g 6 V M d W M H y R f X f r N q 3 b + V B q L E A l N f e y + F A X x C W C O E c b l K a S j i 8 / i C 5 W r V H z t L R 6 B M + M C c i x g E g R + E A T g X L i 9 I I 2 2 / s e 9 P l m Z M m U E 1 5 A k v v t T v X Y P v S 8 p U 1 o j R C p V 0 r g 8 9 L 7 E T G 2 x K 1 0 7 / Q / y j s r s d 3 G U / l z e X y L + m a p 2 r Q H J c 1 m m 3 1 B L A Q I t A B Q A A g A I A A 2 B k l e 4 + r 9 n p g A A A P Y A A A A S A A A A A A A A A A A A A A A A A A A A A A B D b 2 5 m a W c v U G F j a 2 F n Z S 5 4 b W x Q S w E C L Q A U A A I A C A A N g Z J X D 8 r p q 6 Q A A A D p A A A A E w A A A A A A A A A A A A A A A A D y A A A A W 0 N v b n R l b n R f V H l w Z X N d L n h t b F B L A Q I t A B Q A A g A I A A 2 B k l f g z x P z T Q E A A P 0 C A A A T A A A A A A A A A A A A A A A A A O M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c K A A A A A A A A 1 Q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O F Q x N T o w O D o y N y 4 x M z Y 0 N D Y z W i I g L z 4 8 R W 5 0 c n k g V H l w Z T 0 i R m l s b E N v b H V t b l R 5 c G V z I i B W Y W x 1 Z T 0 i c 0 J n T U R B d z 0 9 I i A v P j x F b n R y e S B U e X B l P S J G a W x s Q 2 9 s d W 1 u T m F t Z X M i I F Z h b H V l P S J z W y Z x d W 9 0 O 1 J l Z 2 l v b m U m c X V v d D s s J n F 1 b 3 Q 7 V G 9 0 Y W x l J n F 1 b 3 Q 7 L C Z x d W 9 0 O 0 d 1 Y X J p d G k m c X V v d D s s J n F 1 b 3 Q 7 R G V j Z W R 1 d G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1 J l Z 2 l v b m U s M H 0 m c X V v d D s s J n F 1 b 3 Q 7 U 2 V j d G l v b j E v V G F i b G U g M C 9 B d X R v U m V t b 3 Z l Z E N v b H V t b n M x L n t U b 3 R h b G U s M X 0 m c X V v d D s s J n F 1 b 3 Q 7 U 2 V j d G l v b j E v V G F i b G U g M C 9 B d X R v U m V t b 3 Z l Z E N v b H V t b n M x L n t H d W F y a X R p L D J 9 J n F 1 b 3 Q 7 L C Z x d W 9 0 O 1 N l Y 3 R p b 2 4 x L 1 R h Y m x l I D A v Q X V 0 b 1 J l b W 9 2 Z W R D b 2 x 1 b W 5 z M S 5 7 R G V j Z W R 1 d G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S Z W d p b 2 5 l L D B 9 J n F 1 b 3 Q 7 L C Z x d W 9 0 O 1 N l Y 3 R p b 2 4 x L 1 R h Y m x l I D A v Q X V 0 b 1 J l b W 9 2 Z W R D b 2 x 1 b W 5 z M S 5 7 V G 9 0 Y W x l L D F 9 J n F 1 b 3 Q 7 L C Z x d W 9 0 O 1 N l Y 3 R p b 2 4 x L 1 R h Y m x l I D A v Q X V 0 b 1 J l b W 9 2 Z W R D b 2 x 1 b W 5 z M S 5 7 R 3 V h c m l 0 a S w y f S Z x d W 9 0 O y w m c X V v d D t T Z W N 0 a W 9 u M S 9 U Y W J s Z S A w L 0 F 1 d G 9 S Z W 1 v d m V k Q 2 9 s d W 1 u c z E u e 0 R l Y 2 V k d X R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S a W 1 v c 3 N l J T I w Y 2 9 s b 2 5 u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u 6 o v O P Q y T I / v v M D h j c U r A A A A A A I A A A A A A B B m A A A A A Q A A I A A A A N + Z t i 2 1 6 A t u / w E m b N m / 4 B n V K i 1 J d a L / e y C X P H F X 3 W w y A A A A A A 6 A A A A A A g A A I A A A A G 1 9 7 N H L / Y K 6 3 S 1 c 1 x + y N 2 + w F x b V G 4 y c 8 9 D c d 1 R e C 3 x i U A A A A O j t 9 N n U m X y L 3 T G k T H o x b G H + 0 Y + N f 4 t d u q k A k l W g i 7 E 9 N q O t T m s + x B A H y 6 Y q + J k 2 j C E A w i z F b G t Z 0 R l u d Q D L N R 8 g k S / 4 8 z i 9 p b r Z M d 9 2 9 V V l Q A A A A B z K k k q k p n J p y k P v D e o r p n B Z X t M 0 8 m U a B N M L u h A k z 0 z 2 / o A o z r u r I I J 8 X s X 2 S o e N S d t g c 3 H 8 J y d 3 u r S r n d U R a q o = < / D a t a M a s h u p > 
</file>

<file path=customXml/item6.xml>��< ? x m l   v e r s i o n = " 1 . 0 "   e n c o d i n g = " U T F - 1 6 " ? > < G e m i n i   x m l n s = " h t t p : / / g e m i n i / p i v o t c u s t o m i z a t i o n / T a b l e X M L _ C o m u n i _ 4 7 f 3 6 c e e - 1 8 d 9 - 4 3 6 f - b c 1 d - 6 5 c d c 7 c a b 7 6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 1 3 4 < / i n t > < / v a l u e > < / i t e m > < i t e m > < k e y > < s t r i n g > R e g i o n e < / s t r i n g > < / k e y > < v a l u e > < i n t > 8 7 < / i n t > < / v a l u e > < / i t e m > < i t e m > < k e y > < s t r i n g > S i g l a   a u t o m o b i l i s t i c a < / s t r i n g > < / k e y > < v a l u e > < i n t > 1 6 3 < / i n t > < / v a l u e > < / i t e m > < i t e m > < k e y > < s t r i n g > P o p o l a z i o n e 2 0 1 1 < / s t r i n g > < / k e y > < v a l u e > < i n t > 1 4 1 < / i n t > < / v a l u e > < / i t e m > < i t e m > < k e y > < s t r i n g > P o p o l a z i o n e   C o m u n e   s u   T o t # < / s t r i n g > < / k e y > < v a l u e > < i n t > 2 1 4 < / i n t > < / v a l u e > < / i t e m > < i t e m > < k e y > < s t r i n g > M a g g i o r e < / s t r i n g > < / k e y > < v a l u e > < i n t > 9 4 < / i n t > < / v a l u e > < / i t e m > < i t e m > < k e y > < s t r i n g > P O P O L A Z #   C O M U N E   S U   R E G I O N E < / s t r i n g > < / k e y > < v a l u e > < i n t > 2 3 7 < / i n t > < / v a l u e > < / i t e m > < i t e m > < k e y > < s t r i n g > F 8 < / s t r i n g > < / k e y > < v a l u e > < i n t > 5 0 < / i n t > < / v a l u e > < / i t e m > < i t e m > < k e y > < s t r i n g > R E G I O N E 1 < / s t r i n g > < / k e y > < v a l u e > < i n t > 9 8 < / i n t > < / v a l u e > < / i t e m > < i t e m > < k e y > < s t r i n g > P O P O L A Z #   T O T # < / s t r i n g > < / k e y > < v a l u e > < i n t > 1 3 5 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 P o p o l a z i o n e   C o m u n e   s u   T o t # < / s t r i n g > < / k e y > < v a l u e > < i n t > 4 < / i n t > < / v a l u e > < / i t e m > < i t e m > < k e y > < s t r i n g > M a g g i o r e < / s t r i n g > < / k e y > < v a l u e > < i n t > 5 < / i n t > < / v a l u e > < / i t e m > < i t e m > < k e y > < s t r i n g > P O P O L A Z #   C O M U N E   S U   R E G I O N E < / s t r i n g > < / k e y > < v a l u e > < i n t > 6 < / i n t > < / v a l u e > < / i t e m > < i t e m > < k e y > < s t r i n g > F 8 < / s t r i n g > < / k e y > < v a l u e > < i n t > 7 < / i n t > < / v a l u e > < / i t e m > < i t e m > < k e y > < s t r i n g > R E G I O N E 1 < / s t r i n g > < / k e y > < v a l u e > < i n t > 8 < / i n t > < / v a l u e > < / i t e m > < i t e m > < k e y > < s t r i n g > P O P O L A Z #   T O T # 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305F3C3E-1044-4F22-BEC2-854E67F09644}">
  <ds:schemaRefs/>
</ds:datastoreItem>
</file>

<file path=customXml/itemProps10.xml><?xml version="1.0" encoding="utf-8"?>
<ds:datastoreItem xmlns:ds="http://schemas.openxmlformats.org/officeDocument/2006/customXml" ds:itemID="{E085106A-435F-4B2C-953B-D48D805E88EB}">
  <ds:schemaRefs/>
</ds:datastoreItem>
</file>

<file path=customXml/itemProps11.xml><?xml version="1.0" encoding="utf-8"?>
<ds:datastoreItem xmlns:ds="http://schemas.openxmlformats.org/officeDocument/2006/customXml" ds:itemID="{766890E8-502D-4E78-B9D7-86A8927FE94C}">
  <ds:schemaRefs/>
</ds:datastoreItem>
</file>

<file path=customXml/itemProps12.xml><?xml version="1.0" encoding="utf-8"?>
<ds:datastoreItem xmlns:ds="http://schemas.openxmlformats.org/officeDocument/2006/customXml" ds:itemID="{6A7064DF-2463-49AE-8827-EBF813D55C46}">
  <ds:schemaRefs/>
</ds:datastoreItem>
</file>

<file path=customXml/itemProps13.xml><?xml version="1.0" encoding="utf-8"?>
<ds:datastoreItem xmlns:ds="http://schemas.openxmlformats.org/officeDocument/2006/customXml" ds:itemID="{8DE0784D-247D-45FA-BB1E-70CF437EE033}">
  <ds:schemaRefs/>
</ds:datastoreItem>
</file>

<file path=customXml/itemProps14.xml><?xml version="1.0" encoding="utf-8"?>
<ds:datastoreItem xmlns:ds="http://schemas.openxmlformats.org/officeDocument/2006/customXml" ds:itemID="{7E76FF59-97AB-46F4-822F-DBFEBDB26128}">
  <ds:schemaRefs/>
</ds:datastoreItem>
</file>

<file path=customXml/itemProps15.xml><?xml version="1.0" encoding="utf-8"?>
<ds:datastoreItem xmlns:ds="http://schemas.openxmlformats.org/officeDocument/2006/customXml" ds:itemID="{BA4465CD-BFC6-4B98-9F2B-2C3594CD2678}">
  <ds:schemaRefs/>
</ds:datastoreItem>
</file>

<file path=customXml/itemProps16.xml><?xml version="1.0" encoding="utf-8"?>
<ds:datastoreItem xmlns:ds="http://schemas.openxmlformats.org/officeDocument/2006/customXml" ds:itemID="{B0980C13-FC39-48DE-8C61-25A883B8542E}">
  <ds:schemaRefs/>
</ds:datastoreItem>
</file>

<file path=customXml/itemProps17.xml><?xml version="1.0" encoding="utf-8"?>
<ds:datastoreItem xmlns:ds="http://schemas.openxmlformats.org/officeDocument/2006/customXml" ds:itemID="{C07D3941-FE84-4530-AAA9-0F1977E937CF}">
  <ds:schemaRefs/>
</ds:datastoreItem>
</file>

<file path=customXml/itemProps18.xml><?xml version="1.0" encoding="utf-8"?>
<ds:datastoreItem xmlns:ds="http://schemas.openxmlformats.org/officeDocument/2006/customXml" ds:itemID="{5721C9F0-BEF0-4E03-960E-0BC772A4519C}">
  <ds:schemaRefs/>
</ds:datastoreItem>
</file>

<file path=customXml/itemProps19.xml><?xml version="1.0" encoding="utf-8"?>
<ds:datastoreItem xmlns:ds="http://schemas.openxmlformats.org/officeDocument/2006/customXml" ds:itemID="{99E2EBC6-820D-4C8E-8B48-079DCD02064A}">
  <ds:schemaRefs/>
</ds:datastoreItem>
</file>

<file path=customXml/itemProps2.xml><?xml version="1.0" encoding="utf-8"?>
<ds:datastoreItem xmlns:ds="http://schemas.openxmlformats.org/officeDocument/2006/customXml" ds:itemID="{4AB3AE9C-DAD9-41C1-B178-4A47EE7B2C08}">
  <ds:schemaRefs/>
</ds:datastoreItem>
</file>

<file path=customXml/itemProps20.xml><?xml version="1.0" encoding="utf-8"?>
<ds:datastoreItem xmlns:ds="http://schemas.openxmlformats.org/officeDocument/2006/customXml" ds:itemID="{36648D4E-CF03-4A31-B59F-543FB5314CE6}">
  <ds:schemaRefs/>
</ds:datastoreItem>
</file>

<file path=customXml/itemProps3.xml><?xml version="1.0" encoding="utf-8"?>
<ds:datastoreItem xmlns:ds="http://schemas.openxmlformats.org/officeDocument/2006/customXml" ds:itemID="{E5BE4E3B-65DC-43C0-9E62-D65FF919B30B}">
  <ds:schemaRefs/>
</ds:datastoreItem>
</file>

<file path=customXml/itemProps4.xml><?xml version="1.0" encoding="utf-8"?>
<ds:datastoreItem xmlns:ds="http://schemas.openxmlformats.org/officeDocument/2006/customXml" ds:itemID="{8741DB25-C3CC-4E4A-B2DC-C8CCC2CC9F8E}">
  <ds:schemaRefs/>
</ds:datastoreItem>
</file>

<file path=customXml/itemProps5.xml><?xml version="1.0" encoding="utf-8"?>
<ds:datastoreItem xmlns:ds="http://schemas.openxmlformats.org/officeDocument/2006/customXml" ds:itemID="{94EB69B6-8A76-4400-B1A8-1343FC1CDED5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3A11FA93-A54A-409B-A853-72307D37A1A1}">
  <ds:schemaRefs/>
</ds:datastoreItem>
</file>

<file path=customXml/itemProps7.xml><?xml version="1.0" encoding="utf-8"?>
<ds:datastoreItem xmlns:ds="http://schemas.openxmlformats.org/officeDocument/2006/customXml" ds:itemID="{98017A14-D6F2-4078-9DF8-FE99BCAA1E18}">
  <ds:schemaRefs/>
</ds:datastoreItem>
</file>

<file path=customXml/itemProps8.xml><?xml version="1.0" encoding="utf-8"?>
<ds:datastoreItem xmlns:ds="http://schemas.openxmlformats.org/officeDocument/2006/customXml" ds:itemID="{D034CBFE-E0CC-4ED1-82BD-77ABA0CB6A62}">
  <ds:schemaRefs/>
</ds:datastoreItem>
</file>

<file path=customXml/itemProps9.xml><?xml version="1.0" encoding="utf-8"?>
<ds:datastoreItem xmlns:ds="http://schemas.openxmlformats.org/officeDocument/2006/customXml" ds:itemID="{6D228432-AAB1-48B6-AD7B-32D210D1E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Table 0</vt:lpstr>
      <vt:lpstr>MISURE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TESTA</dc:creator>
  <cp:lastModifiedBy>CARLO TESTA</cp:lastModifiedBy>
  <dcterms:created xsi:type="dcterms:W3CDTF">2023-12-18T15:05:54Z</dcterms:created>
  <dcterms:modified xsi:type="dcterms:W3CDTF">2023-12-18T16:14:17Z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2023-12-18T15:17:06Z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722f387a-24d1-4092-b890-c4921a5190f1</vt:lpwstr>
  </property>
  <property fmtid="{D5CDD505-2E9C-101B-9397-08002B2CF9AE}" pid="8" name="MSIP_Label_2ad0b24d-6422-44b0-b3de-abb3a9e8c81a_ContentBits">
    <vt:lpwstr>0</vt:lpwstr>
  </property>
</Properties>
</file>