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pe\Desktop\Curso Senac PowerBI\Aula 01\"/>
    </mc:Choice>
  </mc:AlternateContent>
  <xr:revisionPtr revIDLastSave="0" documentId="13_ncr:1_{4DAED0B9-E1F1-4CB2-9B67-56D622EA3BE3}" xr6:coauthVersionLast="45" xr6:coauthVersionMax="45" xr10:uidLastSave="{00000000-0000-0000-0000-000000000000}"/>
  <bookViews>
    <workbookView xWindow="-120" yWindow="-120" windowWidth="20730" windowHeight="11160" activeTab="5" xr2:uid="{82DFA68A-62B2-4157-BA6E-BC6152D674B2}"/>
  </bookViews>
  <sheets>
    <sheet name="REF. RELATIVA" sheetId="7" r:id="rId1"/>
    <sheet name="REF. ABSOLUTA" sheetId="8" r:id="rId2"/>
    <sheet name="REF. MISTA" sheetId="9" r:id="rId3"/>
    <sheet name="PROCV" sheetId="1" r:id="rId4"/>
    <sheet name="PROCH" sheetId="5" r:id="rId5"/>
    <sheet name="FUNÇÃO SE" sheetId="6" r:id="rId6"/>
  </sheets>
  <definedNames>
    <definedName name="planilha1" localSheetId="5">'FUNÇÃO SE'!$A$4:$D$7</definedName>
    <definedName name="planilha1" localSheetId="4">PROCH!$B$4:$E$14</definedName>
    <definedName name="planilha1">PROCV!$A$4:$D$14</definedName>
    <definedName name="planilha2" localSheetId="5">'FUNÇÃO SE'!$B$3:$G$6</definedName>
    <definedName name="planilha2">PROCH!$C$3:$H$6</definedName>
    <definedName name="Tabela">PROCV!$A$3:$D$14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6" l="1"/>
  <c r="G6" i="6"/>
  <c r="F5" i="6"/>
  <c r="F6" i="6"/>
  <c r="D12" i="5"/>
  <c r="E12" i="5"/>
  <c r="F12" i="5"/>
  <c r="G12" i="5"/>
  <c r="H12" i="5"/>
  <c r="D11" i="5"/>
  <c r="E11" i="5"/>
  <c r="F11" i="5"/>
  <c r="G11" i="5"/>
  <c r="H11" i="5"/>
  <c r="E10" i="5"/>
  <c r="F10" i="5"/>
  <c r="G10" i="5"/>
  <c r="H10" i="5"/>
  <c r="C11" i="5"/>
  <c r="D10" i="5"/>
  <c r="C12" i="5"/>
  <c r="C10" i="5"/>
  <c r="J5" i="1"/>
  <c r="J6" i="1"/>
  <c r="J7" i="1"/>
  <c r="J8" i="1"/>
  <c r="J9" i="1"/>
  <c r="J10" i="1"/>
  <c r="J11" i="1"/>
  <c r="J12" i="1"/>
  <c r="J13" i="1"/>
  <c r="J14" i="1"/>
  <c r="I5" i="1"/>
  <c r="I6" i="1"/>
  <c r="I7" i="1"/>
  <c r="I8" i="1"/>
  <c r="I9" i="1"/>
  <c r="I10" i="1"/>
  <c r="I11" i="1"/>
  <c r="I12" i="1"/>
  <c r="I13" i="1"/>
  <c r="I14" i="1"/>
  <c r="J4" i="1"/>
  <c r="I4" i="1"/>
  <c r="H4" i="1"/>
  <c r="H5" i="1"/>
  <c r="H6" i="1"/>
  <c r="H7" i="1"/>
  <c r="H8" i="1"/>
  <c r="H9" i="1"/>
  <c r="H10" i="1"/>
  <c r="H11" i="1"/>
  <c r="H12" i="1"/>
  <c r="H13" i="1"/>
  <c r="H14" i="1"/>
  <c r="D6" i="9"/>
  <c r="D7" i="9"/>
  <c r="D5" i="9"/>
  <c r="C7" i="9"/>
  <c r="C6" i="9"/>
  <c r="C5" i="9"/>
  <c r="B7" i="9"/>
  <c r="B6" i="9"/>
  <c r="B5" i="9"/>
  <c r="C4" i="8"/>
  <c r="C5" i="8"/>
  <c r="C6" i="8"/>
  <c r="C7" i="8"/>
  <c r="C3" i="8"/>
  <c r="D5" i="7"/>
  <c r="D6" i="7"/>
  <c r="D7" i="7"/>
  <c r="D8" i="7"/>
  <c r="D4" i="7"/>
  <c r="E6" i="7"/>
  <c r="D5" i="8"/>
  <c r="E4" i="7"/>
  <c r="D6" i="8"/>
  <c r="E5" i="7"/>
  <c r="D7" i="8"/>
  <c r="E7" i="7"/>
  <c r="D4" i="8"/>
  <c r="E8" i="7"/>
  <c r="F4" i="6" l="1"/>
  <c r="G4" i="6" s="1"/>
  <c r="D3" i="8"/>
</calcChain>
</file>

<file path=xl/sharedStrings.xml><?xml version="1.0" encoding="utf-8"?>
<sst xmlns="http://schemas.openxmlformats.org/spreadsheetml/2006/main" count="115" uniqueCount="81">
  <si>
    <t xml:space="preserve"> </t>
  </si>
  <si>
    <t>PRODUTO</t>
  </si>
  <si>
    <t>R$</t>
  </si>
  <si>
    <t>LOCAL DE FABRICAÇÃO</t>
  </si>
  <si>
    <t>Caderno</t>
  </si>
  <si>
    <t>Camiseta</t>
  </si>
  <si>
    <t xml:space="preserve">Calça </t>
  </si>
  <si>
    <t>Sapato</t>
  </si>
  <si>
    <t>Tênis</t>
  </si>
  <si>
    <t>Sandália</t>
  </si>
  <si>
    <t>Vestido</t>
  </si>
  <si>
    <t>Meia</t>
  </si>
  <si>
    <t>Toalha</t>
  </si>
  <si>
    <t>Cobertor</t>
  </si>
  <si>
    <t>Travesseiro</t>
  </si>
  <si>
    <t>CÓDIGO</t>
  </si>
  <si>
    <t>São Paulo</t>
  </si>
  <si>
    <t>Rio de Janeiro</t>
  </si>
  <si>
    <t>Brasília</t>
  </si>
  <si>
    <t>Alagoas</t>
  </si>
  <si>
    <t>Acre</t>
  </si>
  <si>
    <t>Manaus</t>
  </si>
  <si>
    <t>Minas Gerais</t>
  </si>
  <si>
    <t>Bahia</t>
  </si>
  <si>
    <t>LOCAL</t>
  </si>
  <si>
    <t>PREÇO</t>
  </si>
  <si>
    <t xml:space="preserve"> FUNÇÃO PROCV</t>
  </si>
  <si>
    <t>FÓRMULA:</t>
  </si>
  <si>
    <t xml:space="preserve"> =PROCV (valor_procurado;matriz_tabela;núm_índice_coluna;[procurar intervalo])</t>
  </si>
  <si>
    <t xml:space="preserve"> FUNÇÃO PROCH</t>
  </si>
  <si>
    <t>VALOR</t>
  </si>
  <si>
    <t>LOCAL  DE
FABRICAÇÃO</t>
  </si>
  <si>
    <t>Calça</t>
  </si>
  <si>
    <t>Bolsa</t>
  </si>
  <si>
    <t>Camisa</t>
  </si>
  <si>
    <t xml:space="preserve"> FUNÇÃO SE</t>
  </si>
  <si>
    <t xml:space="preserve"> =SE (teste_logico;valor_verdadeiro;valor_falso)</t>
  </si>
  <si>
    <t>Nº</t>
  </si>
  <si>
    <t>NOME</t>
  </si>
  <si>
    <t>NOTA 1</t>
  </si>
  <si>
    <t>NOTA 2</t>
  </si>
  <si>
    <t>NOTA 3</t>
  </si>
  <si>
    <t>MÉDIA</t>
  </si>
  <si>
    <t>Ana</t>
  </si>
  <si>
    <t>João</t>
  </si>
  <si>
    <t>Maria</t>
  </si>
  <si>
    <t>*Condição: média += 7,0 aprovado, senão reprovado</t>
  </si>
  <si>
    <t>SITUAÇÃO*</t>
  </si>
  <si>
    <t>REFERÊNCIA RELATIVA</t>
  </si>
  <si>
    <t>Tabela de Vendas</t>
  </si>
  <si>
    <t>Item</t>
  </si>
  <si>
    <t>Preço</t>
  </si>
  <si>
    <t>Quantidade</t>
  </si>
  <si>
    <t>Total</t>
  </si>
  <si>
    <t>Fórmula</t>
  </si>
  <si>
    <t>Geladeira</t>
  </si>
  <si>
    <t>Fogão</t>
  </si>
  <si>
    <t>TV 29'</t>
  </si>
  <si>
    <t>Armário</t>
  </si>
  <si>
    <t>Sofá</t>
  </si>
  <si>
    <t>REFERÊNCIA ABSOLUTA</t>
  </si>
  <si>
    <t>Preço R$</t>
  </si>
  <si>
    <t>Preço $</t>
  </si>
  <si>
    <t>Reajuste</t>
  </si>
  <si>
    <t>DICA:</t>
  </si>
  <si>
    <r>
      <t>Use a tecla de função "</t>
    </r>
    <r>
      <rPr>
        <b/>
        <sz val="11"/>
        <color theme="1"/>
        <rFont val="Calibri"/>
        <family val="2"/>
        <scheme val="minor"/>
      </rPr>
      <t>F4"</t>
    </r>
    <r>
      <rPr>
        <sz val="11"/>
        <color theme="1"/>
        <rFont val="Calibri"/>
        <family val="2"/>
        <scheme val="minor"/>
      </rPr>
      <t xml:space="preserve"> 
para inserir o </t>
    </r>
    <r>
      <rPr>
        <b/>
        <sz val="11"/>
        <color theme="1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 xml:space="preserve"> na referência</t>
    </r>
  </si>
  <si>
    <t>REFERÊNCIA MISTA</t>
  </si>
  <si>
    <t>Pagamento de Funcionários - Sapataria</t>
  </si>
  <si>
    <t>Funcionário</t>
  </si>
  <si>
    <t>Pedro</t>
  </si>
  <si>
    <t>Ana Paula</t>
  </si>
  <si>
    <t>Vendas</t>
  </si>
  <si>
    <t>Salário janeiro</t>
  </si>
  <si>
    <t>Salário fevereiro</t>
  </si>
  <si>
    <t>Salário março</t>
  </si>
  <si>
    <t>Comissão</t>
  </si>
  <si>
    <t>Janeiro</t>
  </si>
  <si>
    <t>Fevereiro</t>
  </si>
  <si>
    <t>Março</t>
  </si>
  <si>
    <r>
      <t xml:space="preserve">Não se esqueça que na 
</t>
    </r>
    <r>
      <rPr>
        <u/>
        <sz val="11"/>
        <color theme="1"/>
        <rFont val="Calibri"/>
        <family val="2"/>
        <scheme val="minor"/>
      </rPr>
      <t>REFERÊNCIA MISTA</t>
    </r>
    <r>
      <rPr>
        <sz val="11"/>
        <color theme="1"/>
        <rFont val="Calibri"/>
        <family val="2"/>
        <scheme val="minor"/>
      </rPr>
      <t xml:space="preserve"> o '</t>
    </r>
    <r>
      <rPr>
        <b/>
        <sz val="11"/>
        <color theme="1"/>
        <rFont val="Calibri"/>
        <family val="2"/>
        <scheme val="minor"/>
      </rPr>
      <t>$' não</t>
    </r>
    <r>
      <rPr>
        <sz val="11"/>
        <color theme="1"/>
        <rFont val="Calibri"/>
        <family val="2"/>
        <scheme val="minor"/>
      </rPr>
      <t xml:space="preserve">
 é usado em linha e coluna
 simultâneamente</t>
    </r>
  </si>
  <si>
    <t xml:space="preserve"> =PROCH (valor_procurado;matriz_tabela;núm_índice_linha;[procurar intervalo])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</si>
</sst>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(&quot;R$ &quot;* #,##0.00_);_(&quot;R$ &quot;* \(#,##0.00\);_(&quot;R$ &quot;* &quot;-&quot;??_);_(@_)"/>
    <numFmt numFmtId="166" formatCode="_-[$$-409]* #,##0.00_ ;_-[$$-409]* \-#,##0.0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20202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1"/>
      <scheme val="major"/>
    </font>
    <font>
      <b/>
      <sz val="11"/>
      <name val="Calibri"/>
      <family val="2"/>
      <scheme val="minor"/>
    </font>
    <font>
      <b/>
      <sz val="11"/>
      <color rgb="FF02020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07245"/>
        <bgColor indexed="64"/>
      </patternFill>
    </fill>
    <fill>
      <patternFill patternType="solid">
        <fgColor rgb="FFF2E8C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2" fillId="3" borderId="2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44" fontId="8" fillId="0" borderId="1" xfId="2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11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9" fontId="9" fillId="0" borderId="1" xfId="3" applyFont="1" applyBorder="1" applyAlignment="1">
      <alignment horizontal="center" vertical="center"/>
    </xf>
    <xf numFmtId="9" fontId="0" fillId="0" borderId="1" xfId="3" applyFont="1" applyBorder="1" applyAlignment="1">
      <alignment horizontal="center"/>
    </xf>
    <xf numFmtId="0" fontId="2" fillId="6" borderId="2" xfId="0" applyFont="1" applyFill="1" applyBorder="1"/>
    <xf numFmtId="0" fontId="0" fillId="0" borderId="1" xfId="0" applyNumberFormat="1" applyFill="1" applyBorder="1"/>
    <xf numFmtId="0" fontId="11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0" xfId="0" applyFill="1"/>
    <xf numFmtId="43" fontId="10" fillId="9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4" fontId="8" fillId="0" borderId="1" xfId="2" applyFont="1" applyFill="1" applyBorder="1" applyAlignment="1">
      <alignment vertical="center"/>
    </xf>
    <xf numFmtId="165" fontId="8" fillId="0" borderId="1" xfId="0" applyNumberFormat="1" applyFont="1" applyFill="1" applyBorder="1" applyAlignment="1">
      <alignment vertical="center"/>
    </xf>
    <xf numFmtId="166" fontId="10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/>
    <xf numFmtId="0" fontId="13" fillId="0" borderId="0" xfId="0" applyFont="1" applyAlignment="1">
      <alignment horizontal="center"/>
    </xf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1" fillId="10" borderId="1" xfId="4" applyBorder="1"/>
    <xf numFmtId="164" fontId="1" fillId="10" borderId="1" xfId="4" applyNumberFormat="1" applyBorder="1"/>
    <xf numFmtId="2" fontId="0" fillId="11" borderId="1" xfId="0" applyNumberFormat="1" applyFill="1" applyBorder="1" applyAlignment="1">
      <alignment horizontal="center"/>
    </xf>
  </cellXfs>
  <cellStyles count="5">
    <cellStyle name="20% - Ênfase2" xfId="4" builtinId="34"/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EFCC-5606-4448-9028-1600A39D5C39}">
  <dimension ref="A1:Q8"/>
  <sheetViews>
    <sheetView zoomScale="160" zoomScaleNormal="160" workbookViewId="0">
      <selection sqref="A1:E1"/>
    </sheetView>
  </sheetViews>
  <sheetFormatPr defaultRowHeight="15" x14ac:dyDescent="0.25"/>
  <cols>
    <col min="2" max="2" width="12.7109375" bestFit="1" customWidth="1"/>
    <col min="3" max="3" width="11.5703125" customWidth="1"/>
    <col min="4" max="4" width="12.7109375" bestFit="1" customWidth="1"/>
    <col min="5" max="5" width="15.85546875" customWidth="1"/>
  </cols>
  <sheetData>
    <row r="1" spans="1:17" ht="31.5" x14ac:dyDescent="0.5">
      <c r="A1" s="63" t="s">
        <v>48</v>
      </c>
      <c r="B1" s="63"/>
      <c r="C1" s="63"/>
      <c r="D1" s="63"/>
      <c r="E1" s="63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 ht="15.75" x14ac:dyDescent="0.25">
      <c r="A2" s="45" t="s">
        <v>49</v>
      </c>
      <c r="B2" s="46"/>
      <c r="C2" s="46"/>
      <c r="D2" s="46"/>
      <c r="E2" s="46"/>
      <c r="F2" s="36"/>
    </row>
    <row r="3" spans="1:17" x14ac:dyDescent="0.25">
      <c r="A3" s="18" t="s">
        <v>50</v>
      </c>
      <c r="B3" s="18" t="s">
        <v>51</v>
      </c>
      <c r="C3" s="18" t="s">
        <v>52</v>
      </c>
      <c r="D3" s="18" t="s">
        <v>53</v>
      </c>
      <c r="E3" s="18" t="s">
        <v>54</v>
      </c>
    </row>
    <row r="4" spans="1:17" x14ac:dyDescent="0.25">
      <c r="A4" s="19" t="s">
        <v>55</v>
      </c>
      <c r="B4" s="20">
        <v>1200</v>
      </c>
      <c r="C4" s="21">
        <v>2</v>
      </c>
      <c r="D4" s="39">
        <f>B4*C4</f>
        <v>2400</v>
      </c>
      <c r="E4" s="43" t="str">
        <f ca="1">_xlfn.FORMULATEXT(D4)</f>
        <v>=B4*C4</v>
      </c>
    </row>
    <row r="5" spans="1:17" x14ac:dyDescent="0.25">
      <c r="A5" s="19" t="s">
        <v>56</v>
      </c>
      <c r="B5" s="20">
        <v>890</v>
      </c>
      <c r="C5" s="21">
        <v>1</v>
      </c>
      <c r="D5" s="39">
        <f t="shared" ref="D5:D8" si="0">B5*C5</f>
        <v>890</v>
      </c>
      <c r="E5" s="43" t="str">
        <f t="shared" ref="E5:E8" ca="1" si="1">_xlfn.FORMULATEXT(D5)</f>
        <v>=B5*C5</v>
      </c>
    </row>
    <row r="6" spans="1:17" x14ac:dyDescent="0.25">
      <c r="A6" s="19" t="s">
        <v>57</v>
      </c>
      <c r="B6" s="20">
        <v>1500</v>
      </c>
      <c r="C6" s="21">
        <v>2</v>
      </c>
      <c r="D6" s="39">
        <f t="shared" si="0"/>
        <v>3000</v>
      </c>
      <c r="E6" s="43" t="str">
        <f t="shared" ca="1" si="1"/>
        <v>=B6*C6</v>
      </c>
    </row>
    <row r="7" spans="1:17" x14ac:dyDescent="0.25">
      <c r="A7" s="19" t="s">
        <v>58</v>
      </c>
      <c r="B7" s="20">
        <v>650</v>
      </c>
      <c r="C7" s="21">
        <v>2</v>
      </c>
      <c r="D7" s="39">
        <f t="shared" si="0"/>
        <v>1300</v>
      </c>
      <c r="E7" s="43" t="str">
        <f t="shared" ca="1" si="1"/>
        <v>=B7*C7</v>
      </c>
    </row>
    <row r="8" spans="1:17" x14ac:dyDescent="0.25">
      <c r="A8" s="19" t="s">
        <v>59</v>
      </c>
      <c r="B8" s="20">
        <v>960</v>
      </c>
      <c r="C8" s="21">
        <v>3</v>
      </c>
      <c r="D8" s="39">
        <f t="shared" si="0"/>
        <v>2880</v>
      </c>
      <c r="E8" s="43" t="str">
        <f t="shared" ca="1" si="1"/>
        <v>=B8*C8</v>
      </c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1737-43FF-47D6-A3A1-884651B4233B}">
  <dimension ref="A1:Q10"/>
  <sheetViews>
    <sheetView zoomScale="145" zoomScaleNormal="145" workbookViewId="0">
      <selection sqref="A1:J1"/>
    </sheetView>
  </sheetViews>
  <sheetFormatPr defaultRowHeight="15" x14ac:dyDescent="0.25"/>
  <cols>
    <col min="2" max="2" width="12.140625" bestFit="1" customWidth="1"/>
    <col min="3" max="3" width="11.5703125" customWidth="1"/>
    <col min="4" max="4" width="12.140625" bestFit="1" customWidth="1"/>
    <col min="5" max="5" width="2.85546875" customWidth="1"/>
  </cols>
  <sheetData>
    <row r="1" spans="1:17" ht="31.5" x14ac:dyDescent="0.5">
      <c r="A1" s="44" t="s">
        <v>60</v>
      </c>
      <c r="B1" s="44"/>
      <c r="C1" s="44"/>
      <c r="D1" s="44"/>
      <c r="E1" s="44"/>
      <c r="F1" s="44"/>
      <c r="G1" s="44"/>
      <c r="H1" s="44"/>
      <c r="I1" s="44"/>
      <c r="J1" s="44"/>
      <c r="K1" s="62"/>
      <c r="L1" s="62"/>
      <c r="M1" s="62"/>
      <c r="N1" s="62"/>
      <c r="O1" s="62"/>
      <c r="P1" s="62"/>
      <c r="Q1" s="62"/>
    </row>
    <row r="2" spans="1:17" x14ac:dyDescent="0.25">
      <c r="A2" s="18" t="s">
        <v>50</v>
      </c>
      <c r="B2" s="18" t="s">
        <v>61</v>
      </c>
      <c r="C2" s="30" t="s">
        <v>62</v>
      </c>
      <c r="D2" s="18" t="s">
        <v>54</v>
      </c>
      <c r="F2" s="22" t="s">
        <v>63</v>
      </c>
      <c r="G2" s="37">
        <v>4</v>
      </c>
    </row>
    <row r="3" spans="1:17" x14ac:dyDescent="0.25">
      <c r="A3" s="19" t="s">
        <v>55</v>
      </c>
      <c r="B3" s="20">
        <v>1200</v>
      </c>
      <c r="C3" s="41">
        <f>B3/$G$2</f>
        <v>300</v>
      </c>
      <c r="D3" s="42" t="str">
        <f ca="1">_xlfn.FORMULATEXT(C3)</f>
        <v>=B3/$G$2</v>
      </c>
    </row>
    <row r="4" spans="1:17" x14ac:dyDescent="0.25">
      <c r="A4" s="19" t="s">
        <v>56</v>
      </c>
      <c r="B4" s="20">
        <v>890</v>
      </c>
      <c r="C4" s="41">
        <f t="shared" ref="C4:C7" si="0">B4/$G$2</f>
        <v>222.5</v>
      </c>
      <c r="D4" s="42" t="str">
        <f t="shared" ref="D4:D7" ca="1" si="1">_xlfn.FORMULATEXT(C4)</f>
        <v>=B4/$G$2</v>
      </c>
    </row>
    <row r="5" spans="1:17" x14ac:dyDescent="0.25">
      <c r="A5" s="19" t="s">
        <v>57</v>
      </c>
      <c r="B5" s="20">
        <v>1500</v>
      </c>
      <c r="C5" s="41">
        <f t="shared" si="0"/>
        <v>375</v>
      </c>
      <c r="D5" s="42" t="str">
        <f t="shared" ca="1" si="1"/>
        <v>=B5/$G$2</v>
      </c>
    </row>
    <row r="6" spans="1:17" x14ac:dyDescent="0.25">
      <c r="A6" s="19" t="s">
        <v>58</v>
      </c>
      <c r="B6" s="20">
        <v>650</v>
      </c>
      <c r="C6" s="41">
        <f t="shared" si="0"/>
        <v>162.5</v>
      </c>
      <c r="D6" s="42" t="str">
        <f t="shared" ca="1" si="1"/>
        <v>=B6/$G$2</v>
      </c>
    </row>
    <row r="7" spans="1:17" x14ac:dyDescent="0.25">
      <c r="A7" s="19" t="s">
        <v>59</v>
      </c>
      <c r="B7" s="20">
        <v>960</v>
      </c>
      <c r="C7" s="41">
        <f t="shared" si="0"/>
        <v>240</v>
      </c>
      <c r="D7" s="42" t="str">
        <f t="shared" ca="1" si="1"/>
        <v>=B7/$G$2</v>
      </c>
    </row>
    <row r="8" spans="1:17" x14ac:dyDescent="0.25">
      <c r="H8" s="23" t="s">
        <v>64</v>
      </c>
    </row>
    <row r="9" spans="1:17" x14ac:dyDescent="0.25">
      <c r="H9" s="47" t="s">
        <v>65</v>
      </c>
      <c r="I9" s="48"/>
      <c r="J9" s="48"/>
    </row>
    <row r="10" spans="1:17" x14ac:dyDescent="0.25">
      <c r="H10" s="48"/>
      <c r="I10" s="48"/>
      <c r="J10" s="48"/>
    </row>
  </sheetData>
  <mergeCells count="2">
    <mergeCell ref="H9:J10"/>
    <mergeCell ref="A1:J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F74A-2FD8-472A-83EA-D3C07F2222D6}">
  <dimension ref="A1:Q19"/>
  <sheetViews>
    <sheetView zoomScale="130" zoomScaleNormal="130" workbookViewId="0">
      <selection activeCell="G4" sqref="G4"/>
    </sheetView>
  </sheetViews>
  <sheetFormatPr defaultRowHeight="15" x14ac:dyDescent="0.25"/>
  <cols>
    <col min="1" max="1" width="15.85546875" bestFit="1" customWidth="1"/>
    <col min="2" max="2" width="15.28515625" customWidth="1"/>
    <col min="3" max="3" width="14.42578125" customWidth="1"/>
    <col min="4" max="4" width="13.85546875" customWidth="1"/>
  </cols>
  <sheetData>
    <row r="1" spans="1:17" ht="31.5" x14ac:dyDescent="0.5">
      <c r="A1" s="44" t="s">
        <v>66</v>
      </c>
      <c r="B1" s="44"/>
      <c r="C1" s="44"/>
      <c r="D1" s="44"/>
      <c r="E1" s="44"/>
      <c r="F1" s="44"/>
      <c r="G1" s="44"/>
      <c r="H1" s="44"/>
      <c r="I1" s="44"/>
      <c r="J1" s="44"/>
      <c r="K1" s="62"/>
      <c r="L1" s="62"/>
      <c r="M1" s="62"/>
      <c r="N1" s="62"/>
      <c r="O1" s="62"/>
      <c r="P1" s="62"/>
      <c r="Q1" s="62"/>
    </row>
    <row r="2" spans="1:17" ht="15.75" x14ac:dyDescent="0.25">
      <c r="A2" s="49" t="s">
        <v>67</v>
      </c>
      <c r="B2" s="50"/>
      <c r="C2" s="50"/>
      <c r="D2" s="50"/>
      <c r="F2" s="51" t="s">
        <v>75</v>
      </c>
      <c r="G2" s="51"/>
    </row>
    <row r="3" spans="1:17" x14ac:dyDescent="0.25">
      <c r="A3" s="24" t="s">
        <v>68</v>
      </c>
      <c r="B3" s="24" t="s">
        <v>69</v>
      </c>
      <c r="C3" s="24" t="s">
        <v>45</v>
      </c>
      <c r="D3" s="24" t="s">
        <v>70</v>
      </c>
      <c r="F3" s="25" t="s">
        <v>76</v>
      </c>
      <c r="G3" s="26">
        <v>0.1</v>
      </c>
    </row>
    <row r="4" spans="1:17" x14ac:dyDescent="0.25">
      <c r="A4" s="25" t="s">
        <v>71</v>
      </c>
      <c r="B4" s="39">
        <v>2335</v>
      </c>
      <c r="C4" s="40">
        <v>1230</v>
      </c>
      <c r="D4" s="40">
        <v>800</v>
      </c>
      <c r="F4" s="25" t="s">
        <v>77</v>
      </c>
      <c r="G4" s="27">
        <v>0.2</v>
      </c>
    </row>
    <row r="5" spans="1:17" x14ac:dyDescent="0.25">
      <c r="A5" s="25" t="s">
        <v>72</v>
      </c>
      <c r="B5" s="39">
        <f>(B$4*$G3)+B$4</f>
        <v>2568.5</v>
      </c>
      <c r="C5" s="39">
        <f>(C$4*$G3)+C$4</f>
        <v>1353</v>
      </c>
      <c r="D5" s="39">
        <f>(D$4*$G3)+D$4</f>
        <v>880</v>
      </c>
      <c r="F5" s="25" t="s">
        <v>78</v>
      </c>
      <c r="G5" s="26">
        <v>0.3</v>
      </c>
    </row>
    <row r="6" spans="1:17" x14ac:dyDescent="0.25">
      <c r="A6" s="25" t="s">
        <v>73</v>
      </c>
      <c r="B6" s="39">
        <f>(B$4*$G4)+B$4</f>
        <v>2802</v>
      </c>
      <c r="C6" s="39">
        <f>(C$4*$G4)+C$4</f>
        <v>1476</v>
      </c>
      <c r="D6" s="39">
        <f>(D$4*$G4)+D$4</f>
        <v>960</v>
      </c>
    </row>
    <row r="7" spans="1:17" x14ac:dyDescent="0.25">
      <c r="A7" s="25" t="s">
        <v>74</v>
      </c>
      <c r="B7" s="39">
        <f>(B$4*$G5)+B$4</f>
        <v>3035.5</v>
      </c>
      <c r="C7" s="39">
        <f>(C$4*$G5)+C$4</f>
        <v>1599</v>
      </c>
      <c r="D7" s="39">
        <f>(D$4*$G5)+D$4</f>
        <v>1040</v>
      </c>
    </row>
    <row r="13" spans="1:17" x14ac:dyDescent="0.25">
      <c r="G13" s="28" t="s">
        <v>64</v>
      </c>
    </row>
    <row r="14" spans="1:17" ht="15" customHeight="1" x14ac:dyDescent="0.25">
      <c r="G14" s="73" t="s">
        <v>65</v>
      </c>
      <c r="H14" s="74"/>
      <c r="I14" s="75"/>
    </row>
    <row r="15" spans="1:17" x14ac:dyDescent="0.25">
      <c r="G15" s="76"/>
      <c r="H15" s="77"/>
      <c r="I15" s="78"/>
    </row>
    <row r="16" spans="1:17" ht="15" customHeight="1" x14ac:dyDescent="0.25">
      <c r="G16" s="64" t="s">
        <v>79</v>
      </c>
      <c r="H16" s="65"/>
      <c r="I16" s="66"/>
    </row>
    <row r="17" spans="7:9" x14ac:dyDescent="0.25">
      <c r="G17" s="67"/>
      <c r="H17" s="68"/>
      <c r="I17" s="69"/>
    </row>
    <row r="18" spans="7:9" x14ac:dyDescent="0.25">
      <c r="G18" s="67"/>
      <c r="H18" s="68"/>
      <c r="I18" s="69"/>
    </row>
    <row r="19" spans="7:9" x14ac:dyDescent="0.25">
      <c r="G19" s="70"/>
      <c r="H19" s="71"/>
      <c r="I19" s="72"/>
    </row>
  </sheetData>
  <mergeCells count="5">
    <mergeCell ref="G14:I15"/>
    <mergeCell ref="A2:D2"/>
    <mergeCell ref="F2:G2"/>
    <mergeCell ref="G16:I19"/>
    <mergeCell ref="A1:J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EAD9-E02B-42B6-8D4D-C2394F8CC89C}">
  <dimension ref="A1:Q18"/>
  <sheetViews>
    <sheetView zoomScale="145" zoomScaleNormal="145" workbookViewId="0">
      <selection activeCell="E18" sqref="E18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4.7109375" customWidth="1"/>
    <col min="4" max="4" width="21.5703125" bestFit="1" customWidth="1"/>
    <col min="5" max="5" width="6.28515625" customWidth="1"/>
    <col min="6" max="6" width="1.5703125" customWidth="1"/>
    <col min="7" max="10" width="14" customWidth="1"/>
  </cols>
  <sheetData>
    <row r="1" spans="1:17" ht="37.5" customHeight="1" x14ac:dyDescent="0.5">
      <c r="A1" s="63" t="s">
        <v>26</v>
      </c>
      <c r="B1" s="63"/>
      <c r="C1" s="63"/>
      <c r="D1" s="63"/>
      <c r="E1" s="63"/>
      <c r="F1" s="63"/>
      <c r="G1" s="63"/>
      <c r="H1" s="63"/>
      <c r="I1" s="63"/>
      <c r="J1" s="63"/>
      <c r="K1" s="62"/>
      <c r="L1" s="62"/>
      <c r="M1" s="62"/>
      <c r="N1" s="62"/>
      <c r="O1" s="62"/>
      <c r="P1" s="62"/>
      <c r="Q1" s="62"/>
    </row>
    <row r="2" spans="1:17" x14ac:dyDescent="0.25">
      <c r="A2">
        <v>1</v>
      </c>
      <c r="B2">
        <v>2</v>
      </c>
      <c r="C2">
        <v>3</v>
      </c>
      <c r="D2">
        <v>4</v>
      </c>
    </row>
    <row r="3" spans="1:17" x14ac:dyDescent="0.25">
      <c r="A3" s="2" t="s">
        <v>15</v>
      </c>
      <c r="B3" s="2" t="s">
        <v>1</v>
      </c>
      <c r="C3" s="2" t="s">
        <v>2</v>
      </c>
      <c r="D3" s="2" t="s">
        <v>3</v>
      </c>
      <c r="G3" s="2" t="s">
        <v>15</v>
      </c>
      <c r="H3" s="2" t="s">
        <v>24</v>
      </c>
      <c r="I3" s="2" t="s">
        <v>1</v>
      </c>
      <c r="J3" s="2" t="s">
        <v>25</v>
      </c>
    </row>
    <row r="4" spans="1:17" x14ac:dyDescent="0.25">
      <c r="A4" s="1">
        <v>100</v>
      </c>
      <c r="B4" s="1" t="s">
        <v>4</v>
      </c>
      <c r="C4" s="3">
        <v>10.9</v>
      </c>
      <c r="D4" s="1" t="s">
        <v>16</v>
      </c>
      <c r="G4" s="79">
        <v>110</v>
      </c>
      <c r="H4" s="79" t="str">
        <f>VLOOKUP(G4,Tabela,4,0)</f>
        <v>Alagoas</v>
      </c>
      <c r="I4" s="79" t="str">
        <f>VLOOKUP(G4,Tabela,2,0)</f>
        <v>Travesseiro</v>
      </c>
      <c r="J4" s="80">
        <f>VLOOKUP(G4,Tabela,3,0)</f>
        <v>53.4</v>
      </c>
    </row>
    <row r="5" spans="1:17" x14ac:dyDescent="0.25">
      <c r="A5" s="1">
        <v>101</v>
      </c>
      <c r="B5" s="1" t="s">
        <v>5</v>
      </c>
      <c r="C5" s="3">
        <v>19.899999999999999</v>
      </c>
      <c r="D5" s="1" t="s">
        <v>17</v>
      </c>
      <c r="G5" s="79">
        <v>103</v>
      </c>
      <c r="H5" s="79" t="str">
        <f>VLOOKUP(G5,Tabela,4,0)</f>
        <v>Alagoas</v>
      </c>
      <c r="I5" s="79" t="str">
        <f>VLOOKUP(G5,Tabela,2,0)</f>
        <v>Sapato</v>
      </c>
      <c r="J5" s="80">
        <f>VLOOKUP(G5,Tabela,3,0)</f>
        <v>41.5</v>
      </c>
    </row>
    <row r="6" spans="1:17" x14ac:dyDescent="0.25">
      <c r="A6" s="1">
        <v>102</v>
      </c>
      <c r="B6" s="1" t="s">
        <v>6</v>
      </c>
      <c r="C6" s="3">
        <v>53.2</v>
      </c>
      <c r="D6" s="1" t="s">
        <v>18</v>
      </c>
      <c r="G6" s="79">
        <v>109</v>
      </c>
      <c r="H6" s="79" t="str">
        <f>VLOOKUP(G6,Tabela,4,0)</f>
        <v>Bahia</v>
      </c>
      <c r="I6" s="79" t="str">
        <f>VLOOKUP(G6,Tabela,2,0)</f>
        <v>Cobertor</v>
      </c>
      <c r="J6" s="80">
        <f>VLOOKUP(G6,Tabela,3,0)</f>
        <v>139.24</v>
      </c>
    </row>
    <row r="7" spans="1:17" x14ac:dyDescent="0.25">
      <c r="A7" s="1">
        <v>103</v>
      </c>
      <c r="B7" s="1" t="s">
        <v>7</v>
      </c>
      <c r="C7" s="3">
        <v>41.5</v>
      </c>
      <c r="D7" s="1" t="s">
        <v>19</v>
      </c>
      <c r="G7" s="79">
        <v>106</v>
      </c>
      <c r="H7" s="79" t="str">
        <f>VLOOKUP(G7,Tabela,4,0)</f>
        <v>Manaus</v>
      </c>
      <c r="I7" s="79" t="str">
        <f>VLOOKUP(G7,Tabela,2,0)</f>
        <v>Vestido</v>
      </c>
      <c r="J7" s="80">
        <f>VLOOKUP(G7,Tabela,3,0)</f>
        <v>85.6</v>
      </c>
    </row>
    <row r="8" spans="1:17" x14ac:dyDescent="0.25">
      <c r="A8" s="1">
        <v>104</v>
      </c>
      <c r="B8" s="1" t="s">
        <v>9</v>
      </c>
      <c r="C8" s="3">
        <v>99</v>
      </c>
      <c r="D8" s="1" t="s">
        <v>16</v>
      </c>
      <c r="G8" s="79">
        <v>107</v>
      </c>
      <c r="H8" s="79" t="str">
        <f>VLOOKUP(G8,Tabela,4,0)</f>
        <v>Minas Gerais</v>
      </c>
      <c r="I8" s="79" t="str">
        <f>VLOOKUP(G8,Tabela,2,0)</f>
        <v>Meia</v>
      </c>
      <c r="J8" s="80">
        <f>VLOOKUP(G8,Tabela,3,0)</f>
        <v>5.99</v>
      </c>
    </row>
    <row r="9" spans="1:17" x14ac:dyDescent="0.25">
      <c r="A9" s="1">
        <v>105</v>
      </c>
      <c r="B9" s="1" t="s">
        <v>8</v>
      </c>
      <c r="C9" s="3">
        <v>140.1</v>
      </c>
      <c r="D9" s="1" t="s">
        <v>20</v>
      </c>
      <c r="G9" s="79">
        <v>110</v>
      </c>
      <c r="H9" s="79" t="str">
        <f>VLOOKUP(G9,Tabela,4,0)</f>
        <v>Alagoas</v>
      </c>
      <c r="I9" s="79" t="str">
        <f>VLOOKUP(G9,Tabela,2,0)</f>
        <v>Travesseiro</v>
      </c>
      <c r="J9" s="80">
        <f>VLOOKUP(G9,Tabela,3,0)</f>
        <v>53.4</v>
      </c>
    </row>
    <row r="10" spans="1:17" x14ac:dyDescent="0.25">
      <c r="A10" s="1">
        <v>106</v>
      </c>
      <c r="B10" s="1" t="s">
        <v>10</v>
      </c>
      <c r="C10" s="3">
        <v>85.6</v>
      </c>
      <c r="D10" s="1" t="s">
        <v>21</v>
      </c>
      <c r="G10" s="79">
        <v>110</v>
      </c>
      <c r="H10" s="79" t="str">
        <f>VLOOKUP(G10,Tabela,4,0)</f>
        <v>Alagoas</v>
      </c>
      <c r="I10" s="79" t="str">
        <f>VLOOKUP(G10,Tabela,2,0)</f>
        <v>Travesseiro</v>
      </c>
      <c r="J10" s="80">
        <f>VLOOKUP(G10,Tabela,3,0)</f>
        <v>53.4</v>
      </c>
    </row>
    <row r="11" spans="1:17" x14ac:dyDescent="0.25">
      <c r="A11" s="1">
        <v>107</v>
      </c>
      <c r="B11" s="1" t="s">
        <v>11</v>
      </c>
      <c r="C11" s="3">
        <v>5.99</v>
      </c>
      <c r="D11" s="1" t="s">
        <v>22</v>
      </c>
      <c r="G11" s="79">
        <v>110</v>
      </c>
      <c r="H11" s="79" t="str">
        <f>VLOOKUP(G11,Tabela,4,0)</f>
        <v>Alagoas</v>
      </c>
      <c r="I11" s="79" t="str">
        <f>VLOOKUP(G11,Tabela,2,0)</f>
        <v>Travesseiro</v>
      </c>
      <c r="J11" s="80">
        <f>VLOOKUP(G11,Tabela,3,0)</f>
        <v>53.4</v>
      </c>
    </row>
    <row r="12" spans="1:17" x14ac:dyDescent="0.25">
      <c r="A12" s="1">
        <v>108</v>
      </c>
      <c r="B12" s="1" t="s">
        <v>12</v>
      </c>
      <c r="C12" s="3">
        <v>12.5</v>
      </c>
      <c r="D12" s="1" t="s">
        <v>17</v>
      </c>
      <c r="G12" s="79">
        <v>110</v>
      </c>
      <c r="H12" s="79" t="str">
        <f>VLOOKUP(G12,Tabela,4,0)</f>
        <v>Alagoas</v>
      </c>
      <c r="I12" s="79" t="str">
        <f>VLOOKUP(G12,Tabela,2,0)</f>
        <v>Travesseiro</v>
      </c>
      <c r="J12" s="80">
        <f>VLOOKUP(G12,Tabela,3,0)</f>
        <v>53.4</v>
      </c>
    </row>
    <row r="13" spans="1:17" x14ac:dyDescent="0.25">
      <c r="A13" s="1">
        <v>109</v>
      </c>
      <c r="B13" s="1" t="s">
        <v>13</v>
      </c>
      <c r="C13" s="3">
        <v>139.24</v>
      </c>
      <c r="D13" s="1" t="s">
        <v>23</v>
      </c>
      <c r="G13" s="79">
        <v>110</v>
      </c>
      <c r="H13" s="79" t="str">
        <f>VLOOKUP(G13,Tabela,4,0)</f>
        <v>Alagoas</v>
      </c>
      <c r="I13" s="79" t="str">
        <f>VLOOKUP(G13,Tabela,2,0)</f>
        <v>Travesseiro</v>
      </c>
      <c r="J13" s="80">
        <f>VLOOKUP(G13,Tabela,3,0)</f>
        <v>53.4</v>
      </c>
    </row>
    <row r="14" spans="1:17" x14ac:dyDescent="0.25">
      <c r="A14" s="1">
        <v>110</v>
      </c>
      <c r="B14" s="1" t="s">
        <v>14</v>
      </c>
      <c r="C14" s="3">
        <v>53.4</v>
      </c>
      <c r="D14" s="1" t="s">
        <v>19</v>
      </c>
      <c r="G14" s="79">
        <v>110</v>
      </c>
      <c r="H14" s="79" t="str">
        <f>VLOOKUP(G14,Tabela,4,0)</f>
        <v>Alagoas</v>
      </c>
      <c r="I14" s="79" t="str">
        <f>VLOOKUP(G14,Tabela,2,0)</f>
        <v>Travesseiro</v>
      </c>
      <c r="J14" s="80">
        <f>VLOOKUP(G14,Tabela,3,0)</f>
        <v>53.4</v>
      </c>
    </row>
    <row r="16" spans="1:17" x14ac:dyDescent="0.25">
      <c r="G16" s="7" t="s">
        <v>27</v>
      </c>
    </row>
    <row r="17" spans="7:15" x14ac:dyDescent="0.25">
      <c r="G17" s="52" t="s">
        <v>28</v>
      </c>
      <c r="H17" s="52"/>
      <c r="I17" s="52"/>
      <c r="J17" s="52"/>
      <c r="K17" s="52"/>
      <c r="L17" s="52"/>
      <c r="M17" s="52"/>
      <c r="N17" s="52"/>
      <c r="O17" s="52"/>
    </row>
    <row r="18" spans="7:15" x14ac:dyDescent="0.25">
      <c r="G18" s="52"/>
      <c r="H18" s="52"/>
      <c r="I18" s="52"/>
      <c r="J18" s="52"/>
      <c r="K18" s="52"/>
      <c r="L18" s="52"/>
      <c r="M18" s="52"/>
      <c r="N18" s="52"/>
      <c r="O18" s="52"/>
    </row>
  </sheetData>
  <mergeCells count="2">
    <mergeCell ref="G17:O18"/>
    <mergeCell ref="A1:J1"/>
  </mergeCells>
  <dataValidations count="1">
    <dataValidation type="list" allowBlank="1" showInputMessage="1" showErrorMessage="1" sqref="G4:G14" xr:uid="{2F603C86-6E97-465A-8521-AB2465397D7C}">
      <formula1>$A$4:$A$14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6C8D-9E89-49D3-9658-5E60D91FDECF}">
  <dimension ref="A1:R18"/>
  <sheetViews>
    <sheetView topLeftCell="A2" zoomScale="145" zoomScaleNormal="145" workbookViewId="0">
      <selection activeCell="C12" sqref="C12:H12"/>
    </sheetView>
  </sheetViews>
  <sheetFormatPr defaultRowHeight="15" x14ac:dyDescent="0.25"/>
  <cols>
    <col min="2" max="2" width="12.7109375" customWidth="1"/>
    <col min="3" max="3" width="13.28515625" customWidth="1"/>
    <col min="4" max="4" width="13.5703125" bestFit="1" customWidth="1"/>
    <col min="5" max="5" width="12.28515625" bestFit="1" customWidth="1"/>
    <col min="7" max="7" width="11.5703125" bestFit="1" customWidth="1"/>
    <col min="8" max="8" width="12.42578125" bestFit="1" customWidth="1"/>
    <col min="9" max="9" width="14.7109375" customWidth="1"/>
    <col min="10" max="10" width="12.42578125" customWidth="1"/>
  </cols>
  <sheetData>
    <row r="1" spans="1:18" ht="37.5" customHeight="1" x14ac:dyDescent="0.5">
      <c r="A1" s="44" t="s">
        <v>29</v>
      </c>
      <c r="B1" s="44"/>
      <c r="C1" s="44"/>
      <c r="D1" s="44"/>
      <c r="E1" s="44"/>
      <c r="F1" s="44"/>
      <c r="G1" s="44"/>
      <c r="H1" s="44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1:18" x14ac:dyDescent="0.25">
      <c r="B2" t="s">
        <v>0</v>
      </c>
    </row>
    <row r="3" spans="1:18" x14ac:dyDescent="0.25">
      <c r="A3">
        <v>1</v>
      </c>
      <c r="B3" s="2" t="s">
        <v>15</v>
      </c>
      <c r="C3" s="31">
        <v>100</v>
      </c>
      <c r="D3" s="31">
        <v>101</v>
      </c>
      <c r="E3" s="31">
        <v>102</v>
      </c>
      <c r="F3" s="31">
        <v>103</v>
      </c>
      <c r="G3" s="31">
        <v>104</v>
      </c>
      <c r="H3" s="31">
        <v>105</v>
      </c>
      <c r="I3" s="8"/>
      <c r="J3" s="4"/>
      <c r="K3" s="4"/>
      <c r="L3" s="5"/>
    </row>
    <row r="4" spans="1:18" x14ac:dyDescent="0.25">
      <c r="A4">
        <v>2</v>
      </c>
      <c r="B4" s="2" t="s">
        <v>1</v>
      </c>
      <c r="C4" s="32" t="s">
        <v>5</v>
      </c>
      <c r="D4" s="33" t="s">
        <v>32</v>
      </c>
      <c r="E4" s="32" t="s">
        <v>7</v>
      </c>
      <c r="F4" s="32" t="s">
        <v>33</v>
      </c>
      <c r="G4" s="32" t="s">
        <v>34</v>
      </c>
      <c r="H4" s="32" t="s">
        <v>10</v>
      </c>
      <c r="I4" s="14"/>
      <c r="J4" s="5"/>
      <c r="K4" s="6"/>
      <c r="L4" s="5"/>
    </row>
    <row r="5" spans="1:18" x14ac:dyDescent="0.25">
      <c r="A5">
        <v>3</v>
      </c>
      <c r="B5" s="2" t="s">
        <v>30</v>
      </c>
      <c r="C5" s="33">
        <v>51</v>
      </c>
      <c r="D5" s="33">
        <v>32.5</v>
      </c>
      <c r="E5" s="33">
        <v>89.45</v>
      </c>
      <c r="F5" s="33">
        <v>43.12</v>
      </c>
      <c r="G5" s="33">
        <v>99.5</v>
      </c>
      <c r="H5" s="33">
        <v>67.400000000000006</v>
      </c>
      <c r="I5" s="14"/>
      <c r="J5" s="5"/>
      <c r="K5" s="6"/>
      <c r="L5" s="5"/>
    </row>
    <row r="6" spans="1:18" ht="34.5" customHeight="1" x14ac:dyDescent="0.25">
      <c r="A6">
        <v>4</v>
      </c>
      <c r="B6" s="11" t="s">
        <v>31</v>
      </c>
      <c r="C6" s="32" t="s">
        <v>16</v>
      </c>
      <c r="D6" s="33" t="s">
        <v>17</v>
      </c>
      <c r="E6" s="32" t="s">
        <v>22</v>
      </c>
      <c r="F6" s="32" t="s">
        <v>21</v>
      </c>
      <c r="G6" s="32" t="s">
        <v>18</v>
      </c>
      <c r="H6" s="32" t="s">
        <v>21</v>
      </c>
      <c r="I6" s="5"/>
      <c r="J6" s="5"/>
      <c r="K6" s="6"/>
      <c r="L6" s="5"/>
    </row>
    <row r="7" spans="1:18" x14ac:dyDescent="0.25">
      <c r="B7" s="5"/>
      <c r="C7" s="5"/>
      <c r="D7" s="6"/>
      <c r="E7" s="5"/>
      <c r="G7" s="5"/>
      <c r="H7" s="5"/>
      <c r="I7" s="5"/>
      <c r="J7" s="5"/>
      <c r="K7" s="6"/>
      <c r="L7" s="5"/>
    </row>
    <row r="8" spans="1:18" x14ac:dyDescent="0.25">
      <c r="B8" s="5"/>
      <c r="C8" s="5"/>
      <c r="D8" s="6"/>
      <c r="E8" s="5"/>
      <c r="G8" s="5"/>
      <c r="H8" s="5"/>
      <c r="I8" s="5"/>
      <c r="J8" s="5"/>
      <c r="K8" s="6"/>
      <c r="L8" s="5"/>
    </row>
    <row r="9" spans="1:18" x14ac:dyDescent="0.25">
      <c r="B9" s="2" t="s">
        <v>15</v>
      </c>
      <c r="C9" s="34">
        <v>100</v>
      </c>
      <c r="D9" s="29">
        <v>105</v>
      </c>
      <c r="E9" s="10">
        <v>103</v>
      </c>
      <c r="F9" s="1">
        <v>104</v>
      </c>
      <c r="G9" s="10">
        <v>102</v>
      </c>
      <c r="H9" s="10">
        <v>101</v>
      </c>
      <c r="I9" s="5"/>
      <c r="J9" s="5"/>
      <c r="K9" s="6"/>
      <c r="L9" s="5"/>
    </row>
    <row r="10" spans="1:18" x14ac:dyDescent="0.25">
      <c r="B10" s="2" t="s">
        <v>1</v>
      </c>
      <c r="C10" s="35" t="str">
        <f>HLOOKUP(C$9,planilha2,2,0)</f>
        <v>Camiseta</v>
      </c>
      <c r="D10" s="35" t="str">
        <f>HLOOKUP(D$9,planilha2,2,0)</f>
        <v>Vestido</v>
      </c>
      <c r="E10" s="35" t="str">
        <f>HLOOKUP(E$9,planilha2,2,0)</f>
        <v>Bolsa</v>
      </c>
      <c r="F10" s="35" t="str">
        <f>HLOOKUP(F$9,planilha2,2,0)</f>
        <v>Camisa</v>
      </c>
      <c r="G10" s="35" t="str">
        <f>HLOOKUP(G$9,planilha2,2,0)</f>
        <v>Sapato</v>
      </c>
      <c r="H10" s="35" t="str">
        <f>HLOOKUP(H$9,planilha2,2,0)</f>
        <v>Calça</v>
      </c>
      <c r="I10" s="5"/>
      <c r="J10" s="5"/>
      <c r="K10" s="6"/>
      <c r="L10" s="5"/>
    </row>
    <row r="11" spans="1:18" x14ac:dyDescent="0.25">
      <c r="B11" s="2" t="s">
        <v>30</v>
      </c>
      <c r="C11" s="35">
        <f>HLOOKUP(C$9,planilha2,3,0)</f>
        <v>51</v>
      </c>
      <c r="D11" s="35">
        <f>HLOOKUP(D$9,planilha2,3,0)</f>
        <v>67.400000000000006</v>
      </c>
      <c r="E11" s="35">
        <f>HLOOKUP(E$9,planilha2,3,0)</f>
        <v>43.12</v>
      </c>
      <c r="F11" s="35">
        <f>HLOOKUP(F$9,planilha2,3,0)</f>
        <v>99.5</v>
      </c>
      <c r="G11" s="35">
        <f>HLOOKUP(G$9,planilha2,3,0)</f>
        <v>89.45</v>
      </c>
      <c r="H11" s="35">
        <f>HLOOKUP(H$9,planilha2,3,0)</f>
        <v>32.5</v>
      </c>
      <c r="I11" s="5"/>
      <c r="J11" s="5"/>
      <c r="K11" s="6"/>
      <c r="L11" s="5"/>
    </row>
    <row r="12" spans="1:18" ht="30" x14ac:dyDescent="0.25">
      <c r="B12" s="11" t="s">
        <v>31</v>
      </c>
      <c r="C12" s="35" t="str">
        <f>HLOOKUP(C$9,planilha2,4,0)</f>
        <v>São Paulo</v>
      </c>
      <c r="D12" s="35" t="str">
        <f>HLOOKUP(D$9,planilha2,4,0)</f>
        <v>Manaus</v>
      </c>
      <c r="E12" s="35" t="str">
        <f>HLOOKUP(E$9,planilha2,4,0)</f>
        <v>Manaus</v>
      </c>
      <c r="F12" s="35" t="str">
        <f>HLOOKUP(F$9,planilha2,4,0)</f>
        <v>Brasília</v>
      </c>
      <c r="G12" s="35" t="str">
        <f>HLOOKUP(G$9,planilha2,4,0)</f>
        <v>Minas Gerais</v>
      </c>
      <c r="H12" s="35" t="str">
        <f>HLOOKUP(H$9,planilha2,4,0)</f>
        <v>Rio de Janeiro</v>
      </c>
      <c r="I12" s="5"/>
      <c r="J12" s="5"/>
      <c r="K12" s="6"/>
      <c r="L12" s="5"/>
    </row>
    <row r="13" spans="1:18" x14ac:dyDescent="0.25">
      <c r="B13" s="5"/>
      <c r="C13" s="5"/>
      <c r="D13" s="6"/>
      <c r="E13" s="5"/>
      <c r="G13" s="5"/>
      <c r="H13" s="5"/>
      <c r="I13" s="5"/>
      <c r="J13" s="5"/>
      <c r="K13" s="6"/>
      <c r="L13" s="5"/>
    </row>
    <row r="14" spans="1:18" x14ac:dyDescent="0.25">
      <c r="B14" s="5"/>
      <c r="C14" s="5"/>
      <c r="D14" s="6"/>
      <c r="E14" s="5"/>
      <c r="G14" s="5"/>
      <c r="H14" s="5"/>
      <c r="I14" s="5"/>
      <c r="J14" s="5"/>
      <c r="K14" s="6"/>
      <c r="L14" s="5"/>
    </row>
    <row r="16" spans="1:18" x14ac:dyDescent="0.25">
      <c r="H16" s="7" t="s">
        <v>27</v>
      </c>
    </row>
    <row r="17" spans="8:16" x14ac:dyDescent="0.25">
      <c r="H17" s="52" t="s">
        <v>80</v>
      </c>
      <c r="I17" s="52"/>
      <c r="J17" s="52"/>
      <c r="K17" s="52"/>
      <c r="L17" s="52"/>
      <c r="M17" s="52"/>
      <c r="N17" s="52"/>
      <c r="O17" s="52"/>
      <c r="P17" s="52"/>
    </row>
    <row r="18" spans="8:16" x14ac:dyDescent="0.25">
      <c r="H18" s="52"/>
      <c r="I18" s="52"/>
      <c r="J18" s="52"/>
      <c r="K18" s="52"/>
      <c r="L18" s="52"/>
      <c r="M18" s="52"/>
      <c r="N18" s="52"/>
      <c r="O18" s="52"/>
      <c r="P18" s="52"/>
    </row>
  </sheetData>
  <mergeCells count="2">
    <mergeCell ref="H17:P18"/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942C-8B69-42DF-AF09-A02DA5143CCC}">
  <dimension ref="A1:N10"/>
  <sheetViews>
    <sheetView tabSelected="1" topLeftCell="A4" zoomScale="160" zoomScaleNormal="160" workbookViewId="0">
      <selection activeCell="G6" sqref="G6"/>
    </sheetView>
  </sheetViews>
  <sheetFormatPr defaultRowHeight="15" x14ac:dyDescent="0.25"/>
  <cols>
    <col min="1" max="1" width="3.42578125" bestFit="1" customWidth="1"/>
    <col min="2" max="2" width="11.140625" bestFit="1" customWidth="1"/>
    <col min="3" max="3" width="13.5703125" bestFit="1" customWidth="1"/>
    <col min="4" max="4" width="12.28515625" bestFit="1" customWidth="1"/>
    <col min="7" max="7" width="23.42578125" customWidth="1"/>
    <col min="8" max="8" width="14.7109375" customWidth="1"/>
    <col min="9" max="9" width="12.42578125" customWidth="1"/>
  </cols>
  <sheetData>
    <row r="1" spans="1:14" ht="37.5" customHeight="1" x14ac:dyDescent="0.5">
      <c r="A1" s="44" t="s">
        <v>35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x14ac:dyDescent="0.25">
      <c r="A2" t="s">
        <v>0</v>
      </c>
    </row>
    <row r="3" spans="1:14" x14ac:dyDescent="0.25">
      <c r="A3" s="2" t="s">
        <v>37</v>
      </c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47</v>
      </c>
      <c r="H3" s="8"/>
      <c r="I3" s="4"/>
      <c r="J3" s="4"/>
      <c r="K3" s="5"/>
    </row>
    <row r="4" spans="1:14" x14ac:dyDescent="0.25">
      <c r="A4" s="9">
        <v>1</v>
      </c>
      <c r="B4" s="12" t="s">
        <v>43</v>
      </c>
      <c r="C4" s="16">
        <v>6</v>
      </c>
      <c r="D4" s="16">
        <v>8</v>
      </c>
      <c r="E4" s="17">
        <v>7</v>
      </c>
      <c r="F4" s="81">
        <f>AVERAGE(C4:E4)</f>
        <v>7</v>
      </c>
      <c r="G4" s="35" t="str">
        <f>IF(F4&gt;=7,"Aprovado","Reprovado")</f>
        <v>Aprovado</v>
      </c>
      <c r="H4" s="14"/>
      <c r="I4" s="5"/>
      <c r="J4" s="6"/>
      <c r="K4" s="5"/>
    </row>
    <row r="5" spans="1:14" x14ac:dyDescent="0.25">
      <c r="A5" s="9">
        <v>2</v>
      </c>
      <c r="B5" s="13" t="s">
        <v>44</v>
      </c>
      <c r="C5" s="16">
        <v>7</v>
      </c>
      <c r="D5" s="16">
        <v>0</v>
      </c>
      <c r="E5" s="17">
        <v>5.5</v>
      </c>
      <c r="F5" s="81">
        <f t="shared" ref="F5:F6" si="0">AVERAGE(C5:E5)</f>
        <v>4.166666666666667</v>
      </c>
      <c r="G5" s="13" t="str">
        <f t="shared" ref="G5:G6" si="1">IF(F5&gt;=7,"Aprovado","Reprovado")</f>
        <v>Reprovado</v>
      </c>
      <c r="H5" s="14"/>
      <c r="I5" s="5"/>
      <c r="J5" s="6"/>
      <c r="K5" s="5"/>
    </row>
    <row r="6" spans="1:14" ht="17.25" customHeight="1" x14ac:dyDescent="0.25">
      <c r="A6" s="15">
        <v>3</v>
      </c>
      <c r="B6" s="12" t="s">
        <v>45</v>
      </c>
      <c r="C6" s="16">
        <v>8.5</v>
      </c>
      <c r="D6" s="16">
        <v>8</v>
      </c>
      <c r="E6" s="17">
        <v>8</v>
      </c>
      <c r="F6" s="81">
        <f t="shared" si="0"/>
        <v>8.1666666666666661</v>
      </c>
      <c r="G6" s="13" t="str">
        <f t="shared" si="1"/>
        <v>Aprovado</v>
      </c>
      <c r="H6" s="5"/>
      <c r="I6" s="5"/>
      <c r="J6" s="6"/>
      <c r="K6" s="5"/>
    </row>
    <row r="7" spans="1:14" x14ac:dyDescent="0.25">
      <c r="A7" s="5"/>
      <c r="B7" s="5"/>
      <c r="C7" s="6"/>
      <c r="D7" s="5"/>
      <c r="F7" s="5"/>
      <c r="G7" s="59" t="s">
        <v>46</v>
      </c>
      <c r="H7" s="59"/>
      <c r="I7" s="59"/>
      <c r="J7" s="6"/>
      <c r="K7" s="5"/>
    </row>
    <row r="8" spans="1:14" x14ac:dyDescent="0.25">
      <c r="B8" s="7" t="s">
        <v>27</v>
      </c>
      <c r="C8" s="38"/>
    </row>
    <row r="9" spans="1:14" ht="15" customHeight="1" x14ac:dyDescent="0.25">
      <c r="B9" s="60" t="s">
        <v>36</v>
      </c>
      <c r="C9" s="60"/>
      <c r="D9" s="60"/>
      <c r="E9" s="60"/>
      <c r="F9" s="61"/>
      <c r="G9" s="53" t="s">
        <v>36</v>
      </c>
      <c r="H9" s="54"/>
      <c r="I9" s="54"/>
      <c r="J9" s="54"/>
      <c r="K9" s="54"/>
      <c r="L9" s="55"/>
    </row>
    <row r="10" spans="1:14" ht="15" customHeight="1" x14ac:dyDescent="0.25">
      <c r="B10" s="60"/>
      <c r="C10" s="60"/>
      <c r="D10" s="60"/>
      <c r="E10" s="60"/>
      <c r="F10" s="61"/>
      <c r="G10" s="56"/>
      <c r="H10" s="57"/>
      <c r="I10" s="57"/>
      <c r="J10" s="57"/>
      <c r="K10" s="57"/>
      <c r="L10" s="58"/>
    </row>
  </sheetData>
  <mergeCells count="4">
    <mergeCell ref="A1:N1"/>
    <mergeCell ref="G9:L10"/>
    <mergeCell ref="G7:I7"/>
    <mergeCell ref="B9:F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9F85C8026F924299BEA6AE78683221" ma:contentTypeVersion="2" ma:contentTypeDescription="Crie um novo documento." ma:contentTypeScope="" ma:versionID="cbcb897c40d20eeaa94650eb724f3590">
  <xsd:schema xmlns:xsd="http://www.w3.org/2001/XMLSchema" xmlns:xs="http://www.w3.org/2001/XMLSchema" xmlns:p="http://schemas.microsoft.com/office/2006/metadata/properties" xmlns:ns2="c1a2a816-027e-458e-a5fa-0050983d2ea0" targetNamespace="http://schemas.microsoft.com/office/2006/metadata/properties" ma:root="true" ma:fieldsID="82d00920dda3721f9e6fded46a49576e" ns2:_="">
    <xsd:import namespace="c1a2a816-027e-458e-a5fa-0050983d2e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2a816-027e-458e-a5fa-0050983d2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61F3F9-3F8A-4B3E-B17E-25113304A3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51AA5E-6349-4975-8AEE-73994518A028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B435BF8-FA34-42A9-8A9B-332CB01E3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2a816-027e-458e-a5fa-0050983d2e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REF. RELATIVA</vt:lpstr>
      <vt:lpstr>REF. ABSOLUTA</vt:lpstr>
      <vt:lpstr>REF. MISTA</vt:lpstr>
      <vt:lpstr>PROCV</vt:lpstr>
      <vt:lpstr>PROCH</vt:lpstr>
      <vt:lpstr>FUNÇÃO SE</vt:lpstr>
      <vt:lpstr>'FUNÇÃO SE'!planilha1</vt:lpstr>
      <vt:lpstr>PROCH!planilha1</vt:lpstr>
      <vt:lpstr>planilha1</vt:lpstr>
      <vt:lpstr>'FUNÇÃO SE'!planilha2</vt:lpstr>
      <vt:lpstr>planilha2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karien carolline mendonça vital</dc:creator>
  <cp:lastModifiedBy>Felippe</cp:lastModifiedBy>
  <dcterms:created xsi:type="dcterms:W3CDTF">2020-01-09T21:54:04Z</dcterms:created>
  <dcterms:modified xsi:type="dcterms:W3CDTF">2021-03-14T23:27:12Z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0x0101002A9F85C8026F924299BEA6AE78683221</vt:lpwstr>
  </property>
</Properties>
</file>