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Charlie/Desktop/Prework_Hackio/Excel/"/>
    </mc:Choice>
  </mc:AlternateContent>
  <xr:revisionPtr revIDLastSave="0" documentId="8_{5C7B61D3-AF77-7845-966C-46CDFF1A2127}" xr6:coauthVersionLast="47" xr6:coauthVersionMax="47" xr10:uidLastSave="{00000000-0000-0000-0000-000000000000}"/>
  <bookViews>
    <workbookView xWindow="880" yWindow="500" windowWidth="24720" windowHeight="15500" xr2:uid="{04BC81AE-1362-2E4F-97E8-DCFC516F119B}"/>
  </bookViews>
  <sheets>
    <sheet name="Sala" sheetId="2" r:id="rId1"/>
    <sheet name="Sheet4" sheetId="7" r:id="rId2"/>
    <sheet name="Cocina" sheetId="3" r:id="rId3"/>
    <sheet name="Resumen" sheetId="8" r:id="rId4"/>
  </sheets>
  <definedNames>
    <definedName name="ExternalData_1" localSheetId="2" hidden="1">'Cocina'!$A$1:$I$1903</definedName>
    <definedName name="ExternalData_1" localSheetId="0" hidden="1">Sala!$A$1:$M$768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F4" i="8"/>
  <c r="E4" i="8"/>
  <c r="G4" i="8" s="1"/>
  <c r="D4" i="8"/>
  <c r="C4" i="8"/>
  <c r="C5" i="8" s="1"/>
  <c r="B4" i="8"/>
  <c r="P6" i="2"/>
  <c r="P17" i="2"/>
  <c r="J2" i="3"/>
  <c r="J3" i="3"/>
  <c r="J4" i="3"/>
  <c r="L4" i="3" s="1"/>
  <c r="J5" i="3"/>
  <c r="L5" i="3" s="1"/>
  <c r="J6" i="3"/>
  <c r="J7" i="3"/>
  <c r="J8" i="3"/>
  <c r="L8" i="3" s="1"/>
  <c r="J9" i="3"/>
  <c r="L9" i="3" s="1"/>
  <c r="J10" i="3"/>
  <c r="J11" i="3"/>
  <c r="J12" i="3"/>
  <c r="L12" i="3" s="1"/>
  <c r="J13" i="3"/>
  <c r="L13" i="3" s="1"/>
  <c r="J14" i="3"/>
  <c r="J15" i="3"/>
  <c r="J16" i="3"/>
  <c r="L16" i="3" s="1"/>
  <c r="J17" i="3"/>
  <c r="L17" i="3" s="1"/>
  <c r="J18" i="3"/>
  <c r="J19" i="3"/>
  <c r="J20" i="3"/>
  <c r="L20" i="3" s="1"/>
  <c r="J21" i="3"/>
  <c r="L21" i="3" s="1"/>
  <c r="J22" i="3"/>
  <c r="J23" i="3"/>
  <c r="J24" i="3"/>
  <c r="L24" i="3" s="1"/>
  <c r="J25" i="3"/>
  <c r="L25" i="3" s="1"/>
  <c r="J26" i="3"/>
  <c r="J27" i="3"/>
  <c r="J28" i="3"/>
  <c r="L28" i="3" s="1"/>
  <c r="J29" i="3"/>
  <c r="L29" i="3" s="1"/>
  <c r="J30" i="3"/>
  <c r="J31" i="3"/>
  <c r="J32" i="3"/>
  <c r="L32" i="3" s="1"/>
  <c r="J33" i="3"/>
  <c r="L33" i="3" s="1"/>
  <c r="J34" i="3"/>
  <c r="J35" i="3"/>
  <c r="J36" i="3"/>
  <c r="L36" i="3" s="1"/>
  <c r="J37" i="3"/>
  <c r="L37" i="3" s="1"/>
  <c r="J38" i="3"/>
  <c r="J39" i="3"/>
  <c r="J40" i="3"/>
  <c r="L40" i="3" s="1"/>
  <c r="J41" i="3"/>
  <c r="L41" i="3" s="1"/>
  <c r="J42" i="3"/>
  <c r="J43" i="3"/>
  <c r="J44" i="3"/>
  <c r="L44" i="3" s="1"/>
  <c r="J45" i="3"/>
  <c r="L45" i="3" s="1"/>
  <c r="J46" i="3"/>
  <c r="J47" i="3"/>
  <c r="J48" i="3"/>
  <c r="L48" i="3" s="1"/>
  <c r="J49" i="3"/>
  <c r="L49" i="3" s="1"/>
  <c r="J50" i="3"/>
  <c r="J51" i="3"/>
  <c r="J52" i="3"/>
  <c r="L52" i="3" s="1"/>
  <c r="J53" i="3"/>
  <c r="L53" i="3" s="1"/>
  <c r="J54" i="3"/>
  <c r="J55" i="3"/>
  <c r="J56" i="3"/>
  <c r="L56" i="3" s="1"/>
  <c r="J57" i="3"/>
  <c r="L57" i="3" s="1"/>
  <c r="J58" i="3"/>
  <c r="J59" i="3"/>
  <c r="J60" i="3"/>
  <c r="L60" i="3" s="1"/>
  <c r="J61" i="3"/>
  <c r="L61" i="3" s="1"/>
  <c r="J62" i="3"/>
  <c r="J63" i="3"/>
  <c r="J64" i="3"/>
  <c r="L64" i="3" s="1"/>
  <c r="J65" i="3"/>
  <c r="L65" i="3" s="1"/>
  <c r="J66" i="3"/>
  <c r="J67" i="3"/>
  <c r="J68" i="3"/>
  <c r="L68" i="3" s="1"/>
  <c r="J69" i="3"/>
  <c r="L69" i="3" s="1"/>
  <c r="J70" i="3"/>
  <c r="J71" i="3"/>
  <c r="J72" i="3"/>
  <c r="L72" i="3" s="1"/>
  <c r="J73" i="3"/>
  <c r="L73" i="3" s="1"/>
  <c r="J74" i="3"/>
  <c r="J75" i="3"/>
  <c r="J76" i="3"/>
  <c r="L76" i="3" s="1"/>
  <c r="J77" i="3"/>
  <c r="L77" i="3" s="1"/>
  <c r="J78" i="3"/>
  <c r="J79" i="3"/>
  <c r="J80" i="3"/>
  <c r="L80" i="3" s="1"/>
  <c r="J81" i="3"/>
  <c r="L81" i="3" s="1"/>
  <c r="J82" i="3"/>
  <c r="J83" i="3"/>
  <c r="J84" i="3"/>
  <c r="L84" i="3" s="1"/>
  <c r="J85" i="3"/>
  <c r="L85" i="3" s="1"/>
  <c r="J86" i="3"/>
  <c r="J87" i="3"/>
  <c r="J88" i="3"/>
  <c r="L88" i="3" s="1"/>
  <c r="J89" i="3"/>
  <c r="L89" i="3" s="1"/>
  <c r="J90" i="3"/>
  <c r="J91" i="3"/>
  <c r="J92" i="3"/>
  <c r="L92" i="3" s="1"/>
  <c r="J93" i="3"/>
  <c r="L93" i="3" s="1"/>
  <c r="J94" i="3"/>
  <c r="J95" i="3"/>
  <c r="J96" i="3"/>
  <c r="L96" i="3" s="1"/>
  <c r="J97" i="3"/>
  <c r="L97" i="3" s="1"/>
  <c r="J98" i="3"/>
  <c r="J99" i="3"/>
  <c r="J100" i="3"/>
  <c r="L100" i="3" s="1"/>
  <c r="J101" i="3"/>
  <c r="L101" i="3" s="1"/>
  <c r="J102" i="3"/>
  <c r="J103" i="3"/>
  <c r="J104" i="3"/>
  <c r="L104" i="3" s="1"/>
  <c r="J105" i="3"/>
  <c r="L105" i="3" s="1"/>
  <c r="J106" i="3"/>
  <c r="J107" i="3"/>
  <c r="J108" i="3"/>
  <c r="L108" i="3" s="1"/>
  <c r="J109" i="3"/>
  <c r="L109" i="3" s="1"/>
  <c r="J110" i="3"/>
  <c r="J111" i="3"/>
  <c r="J112" i="3"/>
  <c r="L112" i="3" s="1"/>
  <c r="J113" i="3"/>
  <c r="L113" i="3" s="1"/>
  <c r="J114" i="3"/>
  <c r="J115" i="3"/>
  <c r="J116" i="3"/>
  <c r="L116" i="3" s="1"/>
  <c r="J117" i="3"/>
  <c r="L117" i="3" s="1"/>
  <c r="J118" i="3"/>
  <c r="J119" i="3"/>
  <c r="J120" i="3"/>
  <c r="L120" i="3" s="1"/>
  <c r="J121" i="3"/>
  <c r="L121" i="3" s="1"/>
  <c r="J122" i="3"/>
  <c r="J123" i="3"/>
  <c r="J124" i="3"/>
  <c r="L124" i="3" s="1"/>
  <c r="J125" i="3"/>
  <c r="L125" i="3" s="1"/>
  <c r="J126" i="3"/>
  <c r="J127" i="3"/>
  <c r="J128" i="3"/>
  <c r="L128" i="3" s="1"/>
  <c r="J129" i="3"/>
  <c r="L129" i="3" s="1"/>
  <c r="J130" i="3"/>
  <c r="J131" i="3"/>
  <c r="J132" i="3"/>
  <c r="L132" i="3" s="1"/>
  <c r="J133" i="3"/>
  <c r="L133" i="3" s="1"/>
  <c r="J134" i="3"/>
  <c r="J135" i="3"/>
  <c r="J136" i="3"/>
  <c r="L136" i="3" s="1"/>
  <c r="J137" i="3"/>
  <c r="L137" i="3" s="1"/>
  <c r="J138" i="3"/>
  <c r="J139" i="3"/>
  <c r="J140" i="3"/>
  <c r="L140" i="3" s="1"/>
  <c r="J141" i="3"/>
  <c r="L141" i="3" s="1"/>
  <c r="J142" i="3"/>
  <c r="J143" i="3"/>
  <c r="J144" i="3"/>
  <c r="L144" i="3" s="1"/>
  <c r="J145" i="3"/>
  <c r="L145" i="3" s="1"/>
  <c r="J146" i="3"/>
  <c r="J147" i="3"/>
  <c r="J148" i="3"/>
  <c r="L148" i="3" s="1"/>
  <c r="J149" i="3"/>
  <c r="L149" i="3" s="1"/>
  <c r="J150" i="3"/>
  <c r="J151" i="3"/>
  <c r="J152" i="3"/>
  <c r="L152" i="3" s="1"/>
  <c r="J153" i="3"/>
  <c r="L153" i="3" s="1"/>
  <c r="J154" i="3"/>
  <c r="J155" i="3"/>
  <c r="J156" i="3"/>
  <c r="L156" i="3" s="1"/>
  <c r="J157" i="3"/>
  <c r="L157" i="3" s="1"/>
  <c r="J158" i="3"/>
  <c r="J159" i="3"/>
  <c r="J160" i="3"/>
  <c r="L160" i="3" s="1"/>
  <c r="J161" i="3"/>
  <c r="L161" i="3" s="1"/>
  <c r="J162" i="3"/>
  <c r="J163" i="3"/>
  <c r="J164" i="3"/>
  <c r="L164" i="3" s="1"/>
  <c r="J165" i="3"/>
  <c r="L165" i="3" s="1"/>
  <c r="J166" i="3"/>
  <c r="J167" i="3"/>
  <c r="J168" i="3"/>
  <c r="L168" i="3" s="1"/>
  <c r="J169" i="3"/>
  <c r="L169" i="3" s="1"/>
  <c r="J170" i="3"/>
  <c r="J171" i="3"/>
  <c r="J172" i="3"/>
  <c r="L172" i="3" s="1"/>
  <c r="J173" i="3"/>
  <c r="L173" i="3" s="1"/>
  <c r="J174" i="3"/>
  <c r="J175" i="3"/>
  <c r="J176" i="3"/>
  <c r="L176" i="3" s="1"/>
  <c r="J177" i="3"/>
  <c r="L177" i="3" s="1"/>
  <c r="J178" i="3"/>
  <c r="J179" i="3"/>
  <c r="J180" i="3"/>
  <c r="L180" i="3" s="1"/>
  <c r="J181" i="3"/>
  <c r="L181" i="3" s="1"/>
  <c r="J182" i="3"/>
  <c r="J183" i="3"/>
  <c r="J184" i="3"/>
  <c r="L184" i="3" s="1"/>
  <c r="J185" i="3"/>
  <c r="L185" i="3" s="1"/>
  <c r="J186" i="3"/>
  <c r="J187" i="3"/>
  <c r="J188" i="3"/>
  <c r="L188" i="3" s="1"/>
  <c r="J189" i="3"/>
  <c r="L189" i="3" s="1"/>
  <c r="J190" i="3"/>
  <c r="J191" i="3"/>
  <c r="J192" i="3"/>
  <c r="L192" i="3" s="1"/>
  <c r="J193" i="3"/>
  <c r="L193" i="3" s="1"/>
  <c r="J194" i="3"/>
  <c r="J195" i="3"/>
  <c r="J196" i="3"/>
  <c r="L196" i="3" s="1"/>
  <c r="J197" i="3"/>
  <c r="L197" i="3" s="1"/>
  <c r="J198" i="3"/>
  <c r="J199" i="3"/>
  <c r="J200" i="3"/>
  <c r="L200" i="3" s="1"/>
  <c r="J201" i="3"/>
  <c r="L201" i="3" s="1"/>
  <c r="J202" i="3"/>
  <c r="J203" i="3"/>
  <c r="J204" i="3"/>
  <c r="L204" i="3" s="1"/>
  <c r="J205" i="3"/>
  <c r="L205" i="3" s="1"/>
  <c r="J206" i="3"/>
  <c r="J207" i="3"/>
  <c r="J208" i="3"/>
  <c r="L208" i="3" s="1"/>
  <c r="J209" i="3"/>
  <c r="L209" i="3" s="1"/>
  <c r="J210" i="3"/>
  <c r="J211" i="3"/>
  <c r="J212" i="3"/>
  <c r="L212" i="3" s="1"/>
  <c r="J213" i="3"/>
  <c r="L213" i="3" s="1"/>
  <c r="J214" i="3"/>
  <c r="J215" i="3"/>
  <c r="J216" i="3"/>
  <c r="L216" i="3" s="1"/>
  <c r="J217" i="3"/>
  <c r="L217" i="3" s="1"/>
  <c r="J218" i="3"/>
  <c r="J219" i="3"/>
  <c r="J220" i="3"/>
  <c r="L220" i="3" s="1"/>
  <c r="J221" i="3"/>
  <c r="L221" i="3" s="1"/>
  <c r="J222" i="3"/>
  <c r="J223" i="3"/>
  <c r="J224" i="3"/>
  <c r="L224" i="3" s="1"/>
  <c r="J225" i="3"/>
  <c r="L225" i="3" s="1"/>
  <c r="J226" i="3"/>
  <c r="J227" i="3"/>
  <c r="J228" i="3"/>
  <c r="L228" i="3" s="1"/>
  <c r="J229" i="3"/>
  <c r="L229" i="3" s="1"/>
  <c r="J230" i="3"/>
  <c r="J231" i="3"/>
  <c r="J232" i="3"/>
  <c r="L232" i="3" s="1"/>
  <c r="J233" i="3"/>
  <c r="L233" i="3" s="1"/>
  <c r="J234" i="3"/>
  <c r="J235" i="3"/>
  <c r="J236" i="3"/>
  <c r="L236" i="3" s="1"/>
  <c r="J237" i="3"/>
  <c r="L237" i="3" s="1"/>
  <c r="J238" i="3"/>
  <c r="J239" i="3"/>
  <c r="J240" i="3"/>
  <c r="L240" i="3" s="1"/>
  <c r="J241" i="3"/>
  <c r="L241" i="3" s="1"/>
  <c r="J242" i="3"/>
  <c r="J243" i="3"/>
  <c r="J244" i="3"/>
  <c r="L244" i="3" s="1"/>
  <c r="J245" i="3"/>
  <c r="L245" i="3" s="1"/>
  <c r="J246" i="3"/>
  <c r="J247" i="3"/>
  <c r="J248" i="3"/>
  <c r="L248" i="3" s="1"/>
  <c r="J249" i="3"/>
  <c r="L249" i="3" s="1"/>
  <c r="J250" i="3"/>
  <c r="J251" i="3"/>
  <c r="J252" i="3"/>
  <c r="L252" i="3" s="1"/>
  <c r="J253" i="3"/>
  <c r="L253" i="3" s="1"/>
  <c r="J254" i="3"/>
  <c r="J255" i="3"/>
  <c r="J256" i="3"/>
  <c r="L256" i="3" s="1"/>
  <c r="J257" i="3"/>
  <c r="L257" i="3" s="1"/>
  <c r="J258" i="3"/>
  <c r="J259" i="3"/>
  <c r="J260" i="3"/>
  <c r="L260" i="3" s="1"/>
  <c r="J261" i="3"/>
  <c r="L261" i="3" s="1"/>
  <c r="J262" i="3"/>
  <c r="J263" i="3"/>
  <c r="J264" i="3"/>
  <c r="L264" i="3" s="1"/>
  <c r="J265" i="3"/>
  <c r="L265" i="3" s="1"/>
  <c r="J266" i="3"/>
  <c r="J267" i="3"/>
  <c r="J268" i="3"/>
  <c r="L268" i="3" s="1"/>
  <c r="J269" i="3"/>
  <c r="L269" i="3" s="1"/>
  <c r="J270" i="3"/>
  <c r="J271" i="3"/>
  <c r="J272" i="3"/>
  <c r="L272" i="3" s="1"/>
  <c r="J273" i="3"/>
  <c r="L273" i="3" s="1"/>
  <c r="J274" i="3"/>
  <c r="J275" i="3"/>
  <c r="J276" i="3"/>
  <c r="L276" i="3" s="1"/>
  <c r="J277" i="3"/>
  <c r="L277" i="3" s="1"/>
  <c r="J278" i="3"/>
  <c r="J279" i="3"/>
  <c r="J280" i="3"/>
  <c r="L280" i="3" s="1"/>
  <c r="J281" i="3"/>
  <c r="L281" i="3" s="1"/>
  <c r="J282" i="3"/>
  <c r="J283" i="3"/>
  <c r="J284" i="3"/>
  <c r="L284" i="3" s="1"/>
  <c r="J285" i="3"/>
  <c r="L285" i="3" s="1"/>
  <c r="J286" i="3"/>
  <c r="J287" i="3"/>
  <c r="J288" i="3"/>
  <c r="L288" i="3" s="1"/>
  <c r="J289" i="3"/>
  <c r="L289" i="3" s="1"/>
  <c r="J290" i="3"/>
  <c r="J291" i="3"/>
  <c r="J292" i="3"/>
  <c r="L292" i="3" s="1"/>
  <c r="J293" i="3"/>
  <c r="L293" i="3" s="1"/>
  <c r="J294" i="3"/>
  <c r="J295" i="3"/>
  <c r="J296" i="3"/>
  <c r="J297" i="3"/>
  <c r="L297" i="3" s="1"/>
  <c r="J298" i="3"/>
  <c r="J299" i="3"/>
  <c r="J300" i="3"/>
  <c r="L300" i="3" s="1"/>
  <c r="J301" i="3"/>
  <c r="L301" i="3" s="1"/>
  <c r="J302" i="3"/>
  <c r="J303" i="3"/>
  <c r="J304" i="3"/>
  <c r="L304" i="3" s="1"/>
  <c r="J305" i="3"/>
  <c r="L305" i="3" s="1"/>
  <c r="J306" i="3"/>
  <c r="J307" i="3"/>
  <c r="J308" i="3"/>
  <c r="L308" i="3" s="1"/>
  <c r="J309" i="3"/>
  <c r="L309" i="3" s="1"/>
  <c r="J310" i="3"/>
  <c r="J311" i="3"/>
  <c r="J312" i="3"/>
  <c r="L312" i="3" s="1"/>
  <c r="J313" i="3"/>
  <c r="L313" i="3" s="1"/>
  <c r="J314" i="3"/>
  <c r="J315" i="3"/>
  <c r="J316" i="3"/>
  <c r="L316" i="3" s="1"/>
  <c r="J317" i="3"/>
  <c r="L317" i="3" s="1"/>
  <c r="J318" i="3"/>
  <c r="J319" i="3"/>
  <c r="J320" i="3"/>
  <c r="L320" i="3" s="1"/>
  <c r="J321" i="3"/>
  <c r="L321" i="3" s="1"/>
  <c r="J322" i="3"/>
  <c r="J323" i="3"/>
  <c r="J324" i="3"/>
  <c r="L324" i="3" s="1"/>
  <c r="J325" i="3"/>
  <c r="L325" i="3" s="1"/>
  <c r="J326" i="3"/>
  <c r="J327" i="3"/>
  <c r="J328" i="3"/>
  <c r="L328" i="3" s="1"/>
  <c r="J329" i="3"/>
  <c r="L329" i="3" s="1"/>
  <c r="J330" i="3"/>
  <c r="J331" i="3"/>
  <c r="J332" i="3"/>
  <c r="L332" i="3" s="1"/>
  <c r="J333" i="3"/>
  <c r="L333" i="3" s="1"/>
  <c r="J334" i="3"/>
  <c r="J335" i="3"/>
  <c r="J336" i="3"/>
  <c r="L336" i="3" s="1"/>
  <c r="J337" i="3"/>
  <c r="L337" i="3" s="1"/>
  <c r="J338" i="3"/>
  <c r="J339" i="3"/>
  <c r="J340" i="3"/>
  <c r="L340" i="3" s="1"/>
  <c r="J341" i="3"/>
  <c r="L341" i="3" s="1"/>
  <c r="J342" i="3"/>
  <c r="J343" i="3"/>
  <c r="J344" i="3"/>
  <c r="L344" i="3" s="1"/>
  <c r="J345" i="3"/>
  <c r="L345" i="3" s="1"/>
  <c r="J346" i="3"/>
  <c r="J347" i="3"/>
  <c r="J348" i="3"/>
  <c r="L348" i="3" s="1"/>
  <c r="J349" i="3"/>
  <c r="L349" i="3" s="1"/>
  <c r="J350" i="3"/>
  <c r="J351" i="3"/>
  <c r="J352" i="3"/>
  <c r="L352" i="3" s="1"/>
  <c r="J353" i="3"/>
  <c r="L353" i="3" s="1"/>
  <c r="J354" i="3"/>
  <c r="J355" i="3"/>
  <c r="J356" i="3"/>
  <c r="L356" i="3" s="1"/>
  <c r="J357" i="3"/>
  <c r="L357" i="3" s="1"/>
  <c r="J358" i="3"/>
  <c r="J359" i="3"/>
  <c r="J360" i="3"/>
  <c r="L360" i="3" s="1"/>
  <c r="J361" i="3"/>
  <c r="L361" i="3" s="1"/>
  <c r="J362" i="3"/>
  <c r="J363" i="3"/>
  <c r="J364" i="3"/>
  <c r="L364" i="3" s="1"/>
  <c r="J365" i="3"/>
  <c r="L365" i="3" s="1"/>
  <c r="J366" i="3"/>
  <c r="J367" i="3"/>
  <c r="J368" i="3"/>
  <c r="L368" i="3" s="1"/>
  <c r="J369" i="3"/>
  <c r="L369" i="3" s="1"/>
  <c r="J370" i="3"/>
  <c r="J371" i="3"/>
  <c r="J372" i="3"/>
  <c r="L372" i="3" s="1"/>
  <c r="J373" i="3"/>
  <c r="L373" i="3" s="1"/>
  <c r="J374" i="3"/>
  <c r="J375" i="3"/>
  <c r="J376" i="3"/>
  <c r="L376" i="3" s="1"/>
  <c r="J377" i="3"/>
  <c r="L377" i="3" s="1"/>
  <c r="J378" i="3"/>
  <c r="J379" i="3"/>
  <c r="J380" i="3"/>
  <c r="L380" i="3" s="1"/>
  <c r="J381" i="3"/>
  <c r="L381" i="3" s="1"/>
  <c r="J382" i="3"/>
  <c r="J383" i="3"/>
  <c r="J384" i="3"/>
  <c r="L384" i="3" s="1"/>
  <c r="J385" i="3"/>
  <c r="L385" i="3" s="1"/>
  <c r="J386" i="3"/>
  <c r="J387" i="3"/>
  <c r="J388" i="3"/>
  <c r="L388" i="3" s="1"/>
  <c r="J389" i="3"/>
  <c r="L389" i="3" s="1"/>
  <c r="J390" i="3"/>
  <c r="J391" i="3"/>
  <c r="J392" i="3"/>
  <c r="L392" i="3" s="1"/>
  <c r="J393" i="3"/>
  <c r="L393" i="3" s="1"/>
  <c r="J394" i="3"/>
  <c r="J395" i="3"/>
  <c r="J396" i="3"/>
  <c r="L396" i="3" s="1"/>
  <c r="J397" i="3"/>
  <c r="L397" i="3" s="1"/>
  <c r="J398" i="3"/>
  <c r="J399" i="3"/>
  <c r="J400" i="3"/>
  <c r="L400" i="3" s="1"/>
  <c r="J401" i="3"/>
  <c r="L401" i="3" s="1"/>
  <c r="J402" i="3"/>
  <c r="J403" i="3"/>
  <c r="J404" i="3"/>
  <c r="L404" i="3" s="1"/>
  <c r="J405" i="3"/>
  <c r="L405" i="3" s="1"/>
  <c r="J406" i="3"/>
  <c r="J407" i="3"/>
  <c r="J408" i="3"/>
  <c r="L408" i="3" s="1"/>
  <c r="J409" i="3"/>
  <c r="L409" i="3" s="1"/>
  <c r="J410" i="3"/>
  <c r="J411" i="3"/>
  <c r="J412" i="3"/>
  <c r="L412" i="3" s="1"/>
  <c r="J413" i="3"/>
  <c r="L413" i="3" s="1"/>
  <c r="J414" i="3"/>
  <c r="J415" i="3"/>
  <c r="J416" i="3"/>
  <c r="L416" i="3" s="1"/>
  <c r="J417" i="3"/>
  <c r="L417" i="3" s="1"/>
  <c r="J418" i="3"/>
  <c r="J419" i="3"/>
  <c r="J420" i="3"/>
  <c r="L420" i="3" s="1"/>
  <c r="J421" i="3"/>
  <c r="L421" i="3" s="1"/>
  <c r="J422" i="3"/>
  <c r="J423" i="3"/>
  <c r="J424" i="3"/>
  <c r="L424" i="3" s="1"/>
  <c r="J425" i="3"/>
  <c r="L425" i="3" s="1"/>
  <c r="J426" i="3"/>
  <c r="J427" i="3"/>
  <c r="J428" i="3"/>
  <c r="L428" i="3" s="1"/>
  <c r="J429" i="3"/>
  <c r="L429" i="3" s="1"/>
  <c r="J430" i="3"/>
  <c r="J431" i="3"/>
  <c r="J432" i="3"/>
  <c r="L432" i="3" s="1"/>
  <c r="J433" i="3"/>
  <c r="L433" i="3" s="1"/>
  <c r="J434" i="3"/>
  <c r="J435" i="3"/>
  <c r="J436" i="3"/>
  <c r="L436" i="3" s="1"/>
  <c r="J437" i="3"/>
  <c r="L437" i="3" s="1"/>
  <c r="J438" i="3"/>
  <c r="J439" i="3"/>
  <c r="J440" i="3"/>
  <c r="L440" i="3" s="1"/>
  <c r="J441" i="3"/>
  <c r="L441" i="3" s="1"/>
  <c r="J442" i="3"/>
  <c r="J443" i="3"/>
  <c r="J444" i="3"/>
  <c r="L444" i="3" s="1"/>
  <c r="J445" i="3"/>
  <c r="L445" i="3" s="1"/>
  <c r="J446" i="3"/>
  <c r="J447" i="3"/>
  <c r="J448" i="3"/>
  <c r="L448" i="3" s="1"/>
  <c r="J449" i="3"/>
  <c r="L449" i="3" s="1"/>
  <c r="J450" i="3"/>
  <c r="J451" i="3"/>
  <c r="J452" i="3"/>
  <c r="L452" i="3" s="1"/>
  <c r="J453" i="3"/>
  <c r="L453" i="3" s="1"/>
  <c r="J454" i="3"/>
  <c r="J455" i="3"/>
  <c r="J456" i="3"/>
  <c r="L456" i="3" s="1"/>
  <c r="J457" i="3"/>
  <c r="L457" i="3" s="1"/>
  <c r="J458" i="3"/>
  <c r="J459" i="3"/>
  <c r="J460" i="3"/>
  <c r="L460" i="3" s="1"/>
  <c r="J461" i="3"/>
  <c r="L461" i="3" s="1"/>
  <c r="J462" i="3"/>
  <c r="J463" i="3"/>
  <c r="J464" i="3"/>
  <c r="L464" i="3" s="1"/>
  <c r="J465" i="3"/>
  <c r="L465" i="3" s="1"/>
  <c r="J466" i="3"/>
  <c r="J467" i="3"/>
  <c r="J468" i="3"/>
  <c r="L468" i="3" s="1"/>
  <c r="J469" i="3"/>
  <c r="L469" i="3" s="1"/>
  <c r="J470" i="3"/>
  <c r="J471" i="3"/>
  <c r="J472" i="3"/>
  <c r="L472" i="3" s="1"/>
  <c r="J473" i="3"/>
  <c r="L473" i="3" s="1"/>
  <c r="J474" i="3"/>
  <c r="J475" i="3"/>
  <c r="J476" i="3"/>
  <c r="L476" i="3" s="1"/>
  <c r="J477" i="3"/>
  <c r="L477" i="3" s="1"/>
  <c r="J478" i="3"/>
  <c r="J479" i="3"/>
  <c r="J480" i="3"/>
  <c r="L480" i="3" s="1"/>
  <c r="J481" i="3"/>
  <c r="L481" i="3" s="1"/>
  <c r="J482" i="3"/>
  <c r="J483" i="3"/>
  <c r="J484" i="3"/>
  <c r="L484" i="3" s="1"/>
  <c r="J485" i="3"/>
  <c r="L485" i="3" s="1"/>
  <c r="J486" i="3"/>
  <c r="J487" i="3"/>
  <c r="J488" i="3"/>
  <c r="J489" i="3"/>
  <c r="L489" i="3" s="1"/>
  <c r="J490" i="3"/>
  <c r="J491" i="3"/>
  <c r="J492" i="3"/>
  <c r="L492" i="3" s="1"/>
  <c r="J493" i="3"/>
  <c r="L493" i="3" s="1"/>
  <c r="J494" i="3"/>
  <c r="J495" i="3"/>
  <c r="J496" i="3"/>
  <c r="L496" i="3" s="1"/>
  <c r="J497" i="3"/>
  <c r="L497" i="3" s="1"/>
  <c r="J498" i="3"/>
  <c r="J499" i="3"/>
  <c r="J500" i="3"/>
  <c r="L500" i="3" s="1"/>
  <c r="J501" i="3"/>
  <c r="L501" i="3" s="1"/>
  <c r="J502" i="3"/>
  <c r="J503" i="3"/>
  <c r="J504" i="3"/>
  <c r="L504" i="3" s="1"/>
  <c r="J505" i="3"/>
  <c r="L505" i="3" s="1"/>
  <c r="J506" i="3"/>
  <c r="J507" i="3"/>
  <c r="J508" i="3"/>
  <c r="L508" i="3" s="1"/>
  <c r="J509" i="3"/>
  <c r="L509" i="3" s="1"/>
  <c r="J510" i="3"/>
  <c r="J511" i="3"/>
  <c r="J512" i="3"/>
  <c r="L512" i="3" s="1"/>
  <c r="J513" i="3"/>
  <c r="L513" i="3" s="1"/>
  <c r="J514" i="3"/>
  <c r="J515" i="3"/>
  <c r="J516" i="3"/>
  <c r="L516" i="3" s="1"/>
  <c r="J517" i="3"/>
  <c r="L517" i="3" s="1"/>
  <c r="J518" i="3"/>
  <c r="J519" i="3"/>
  <c r="J520" i="3"/>
  <c r="L520" i="3" s="1"/>
  <c r="J521" i="3"/>
  <c r="L521" i="3" s="1"/>
  <c r="J522" i="3"/>
  <c r="J523" i="3"/>
  <c r="J524" i="3"/>
  <c r="L524" i="3" s="1"/>
  <c r="J525" i="3"/>
  <c r="L525" i="3" s="1"/>
  <c r="J526" i="3"/>
  <c r="J527" i="3"/>
  <c r="J528" i="3"/>
  <c r="L528" i="3" s="1"/>
  <c r="J529" i="3"/>
  <c r="L529" i="3" s="1"/>
  <c r="J530" i="3"/>
  <c r="J531" i="3"/>
  <c r="J532" i="3"/>
  <c r="L532" i="3" s="1"/>
  <c r="J533" i="3"/>
  <c r="L533" i="3" s="1"/>
  <c r="J534" i="3"/>
  <c r="J535" i="3"/>
  <c r="J536" i="3"/>
  <c r="L536" i="3" s="1"/>
  <c r="J537" i="3"/>
  <c r="L537" i="3" s="1"/>
  <c r="J538" i="3"/>
  <c r="J539" i="3"/>
  <c r="J540" i="3"/>
  <c r="L540" i="3" s="1"/>
  <c r="J541" i="3"/>
  <c r="L541" i="3" s="1"/>
  <c r="J542" i="3"/>
  <c r="J543" i="3"/>
  <c r="J544" i="3"/>
  <c r="L544" i="3" s="1"/>
  <c r="J545" i="3"/>
  <c r="L545" i="3" s="1"/>
  <c r="J546" i="3"/>
  <c r="J547" i="3"/>
  <c r="J548" i="3"/>
  <c r="L548" i="3" s="1"/>
  <c r="J549" i="3"/>
  <c r="L549" i="3" s="1"/>
  <c r="J550" i="3"/>
  <c r="J551" i="3"/>
  <c r="J552" i="3"/>
  <c r="L552" i="3" s="1"/>
  <c r="J553" i="3"/>
  <c r="L553" i="3" s="1"/>
  <c r="J554" i="3"/>
  <c r="J555" i="3"/>
  <c r="J556" i="3"/>
  <c r="L556" i="3" s="1"/>
  <c r="J557" i="3"/>
  <c r="L557" i="3" s="1"/>
  <c r="J558" i="3"/>
  <c r="J559" i="3"/>
  <c r="J560" i="3"/>
  <c r="L560" i="3" s="1"/>
  <c r="J561" i="3"/>
  <c r="L561" i="3" s="1"/>
  <c r="J562" i="3"/>
  <c r="J563" i="3"/>
  <c r="J564" i="3"/>
  <c r="L564" i="3" s="1"/>
  <c r="J565" i="3"/>
  <c r="L565" i="3" s="1"/>
  <c r="J566" i="3"/>
  <c r="J567" i="3"/>
  <c r="J568" i="3"/>
  <c r="L568" i="3" s="1"/>
  <c r="J569" i="3"/>
  <c r="L569" i="3" s="1"/>
  <c r="J570" i="3"/>
  <c r="J571" i="3"/>
  <c r="J572" i="3"/>
  <c r="L572" i="3" s="1"/>
  <c r="J573" i="3"/>
  <c r="L573" i="3" s="1"/>
  <c r="J574" i="3"/>
  <c r="J575" i="3"/>
  <c r="J576" i="3"/>
  <c r="L576" i="3" s="1"/>
  <c r="J577" i="3"/>
  <c r="L577" i="3" s="1"/>
  <c r="J578" i="3"/>
  <c r="J579" i="3"/>
  <c r="J580" i="3"/>
  <c r="L580" i="3" s="1"/>
  <c r="J581" i="3"/>
  <c r="L581" i="3" s="1"/>
  <c r="J582" i="3"/>
  <c r="J583" i="3"/>
  <c r="J584" i="3"/>
  <c r="L584" i="3" s="1"/>
  <c r="J585" i="3"/>
  <c r="L585" i="3" s="1"/>
  <c r="J586" i="3"/>
  <c r="J587" i="3"/>
  <c r="J588" i="3"/>
  <c r="L588" i="3" s="1"/>
  <c r="J589" i="3"/>
  <c r="L589" i="3" s="1"/>
  <c r="J590" i="3"/>
  <c r="J591" i="3"/>
  <c r="J592" i="3"/>
  <c r="L592" i="3" s="1"/>
  <c r="J593" i="3"/>
  <c r="L593" i="3" s="1"/>
  <c r="J594" i="3"/>
  <c r="J595" i="3"/>
  <c r="J596" i="3"/>
  <c r="J597" i="3"/>
  <c r="L597" i="3" s="1"/>
  <c r="J598" i="3"/>
  <c r="J599" i="3"/>
  <c r="J600" i="3"/>
  <c r="L600" i="3" s="1"/>
  <c r="J601" i="3"/>
  <c r="L601" i="3" s="1"/>
  <c r="J602" i="3"/>
  <c r="J603" i="3"/>
  <c r="J604" i="3"/>
  <c r="L604" i="3" s="1"/>
  <c r="J605" i="3"/>
  <c r="L605" i="3" s="1"/>
  <c r="J606" i="3"/>
  <c r="J607" i="3"/>
  <c r="J608" i="3"/>
  <c r="L608" i="3" s="1"/>
  <c r="J609" i="3"/>
  <c r="L609" i="3" s="1"/>
  <c r="J610" i="3"/>
  <c r="J611" i="3"/>
  <c r="J612" i="3"/>
  <c r="L612" i="3" s="1"/>
  <c r="J613" i="3"/>
  <c r="L613" i="3" s="1"/>
  <c r="J614" i="3"/>
  <c r="J615" i="3"/>
  <c r="J616" i="3"/>
  <c r="L616" i="3" s="1"/>
  <c r="J617" i="3"/>
  <c r="L617" i="3" s="1"/>
  <c r="J618" i="3"/>
  <c r="J619" i="3"/>
  <c r="J620" i="3"/>
  <c r="L620" i="3" s="1"/>
  <c r="J621" i="3"/>
  <c r="L621" i="3" s="1"/>
  <c r="J622" i="3"/>
  <c r="J623" i="3"/>
  <c r="J624" i="3"/>
  <c r="L624" i="3" s="1"/>
  <c r="J625" i="3"/>
  <c r="L625" i="3" s="1"/>
  <c r="J626" i="3"/>
  <c r="J627" i="3"/>
  <c r="J628" i="3"/>
  <c r="L628" i="3" s="1"/>
  <c r="J629" i="3"/>
  <c r="L629" i="3" s="1"/>
  <c r="J630" i="3"/>
  <c r="J631" i="3"/>
  <c r="J632" i="3"/>
  <c r="L632" i="3" s="1"/>
  <c r="J633" i="3"/>
  <c r="L633" i="3" s="1"/>
  <c r="J634" i="3"/>
  <c r="J635" i="3"/>
  <c r="J636" i="3"/>
  <c r="L636" i="3" s="1"/>
  <c r="J637" i="3"/>
  <c r="L637" i="3" s="1"/>
  <c r="J638" i="3"/>
  <c r="J639" i="3"/>
  <c r="J640" i="3"/>
  <c r="L640" i="3" s="1"/>
  <c r="J641" i="3"/>
  <c r="L641" i="3" s="1"/>
  <c r="J642" i="3"/>
  <c r="J643" i="3"/>
  <c r="J644" i="3"/>
  <c r="L644" i="3" s="1"/>
  <c r="J645" i="3"/>
  <c r="L645" i="3" s="1"/>
  <c r="J646" i="3"/>
  <c r="J647" i="3"/>
  <c r="J648" i="3"/>
  <c r="L648" i="3" s="1"/>
  <c r="J649" i="3"/>
  <c r="L649" i="3" s="1"/>
  <c r="J650" i="3"/>
  <c r="J651" i="3"/>
  <c r="J652" i="3"/>
  <c r="L652" i="3" s="1"/>
  <c r="J653" i="3"/>
  <c r="L653" i="3" s="1"/>
  <c r="J654" i="3"/>
  <c r="J655" i="3"/>
  <c r="J656" i="3"/>
  <c r="L656" i="3" s="1"/>
  <c r="J657" i="3"/>
  <c r="L657" i="3" s="1"/>
  <c r="J658" i="3"/>
  <c r="J659" i="3"/>
  <c r="J660" i="3"/>
  <c r="L660" i="3" s="1"/>
  <c r="J661" i="3"/>
  <c r="L661" i="3" s="1"/>
  <c r="J662" i="3"/>
  <c r="J663" i="3"/>
  <c r="J664" i="3"/>
  <c r="L664" i="3" s="1"/>
  <c r="J665" i="3"/>
  <c r="L665" i="3" s="1"/>
  <c r="J666" i="3"/>
  <c r="J667" i="3"/>
  <c r="J668" i="3"/>
  <c r="L668" i="3" s="1"/>
  <c r="J669" i="3"/>
  <c r="L669" i="3" s="1"/>
  <c r="J670" i="3"/>
  <c r="J671" i="3"/>
  <c r="J672" i="3"/>
  <c r="L672" i="3" s="1"/>
  <c r="J673" i="3"/>
  <c r="L673" i="3" s="1"/>
  <c r="J674" i="3"/>
  <c r="J675" i="3"/>
  <c r="J676" i="3"/>
  <c r="L676" i="3" s="1"/>
  <c r="J677" i="3"/>
  <c r="L677" i="3" s="1"/>
  <c r="J678" i="3"/>
  <c r="J679" i="3"/>
  <c r="J680" i="3"/>
  <c r="L680" i="3" s="1"/>
  <c r="J681" i="3"/>
  <c r="L681" i="3" s="1"/>
  <c r="J682" i="3"/>
  <c r="J683" i="3"/>
  <c r="J684" i="3"/>
  <c r="L684" i="3" s="1"/>
  <c r="J685" i="3"/>
  <c r="L685" i="3" s="1"/>
  <c r="J686" i="3"/>
  <c r="J687" i="3"/>
  <c r="J688" i="3"/>
  <c r="L688" i="3" s="1"/>
  <c r="J689" i="3"/>
  <c r="L689" i="3" s="1"/>
  <c r="J690" i="3"/>
  <c r="J691" i="3"/>
  <c r="J692" i="3"/>
  <c r="L692" i="3" s="1"/>
  <c r="J693" i="3"/>
  <c r="L693" i="3" s="1"/>
  <c r="J694" i="3"/>
  <c r="J695" i="3"/>
  <c r="J696" i="3"/>
  <c r="L696" i="3" s="1"/>
  <c r="J697" i="3"/>
  <c r="L697" i="3" s="1"/>
  <c r="J698" i="3"/>
  <c r="J699" i="3"/>
  <c r="J700" i="3"/>
  <c r="L700" i="3" s="1"/>
  <c r="J701" i="3"/>
  <c r="L701" i="3" s="1"/>
  <c r="J702" i="3"/>
  <c r="J703" i="3"/>
  <c r="J704" i="3"/>
  <c r="L704" i="3" s="1"/>
  <c r="J705" i="3"/>
  <c r="L705" i="3" s="1"/>
  <c r="J706" i="3"/>
  <c r="J707" i="3"/>
  <c r="J708" i="3"/>
  <c r="L708" i="3" s="1"/>
  <c r="J709" i="3"/>
  <c r="L709" i="3" s="1"/>
  <c r="J710" i="3"/>
  <c r="J711" i="3"/>
  <c r="J712" i="3"/>
  <c r="L712" i="3" s="1"/>
  <c r="J713" i="3"/>
  <c r="L713" i="3" s="1"/>
  <c r="J714" i="3"/>
  <c r="J715" i="3"/>
  <c r="J716" i="3"/>
  <c r="L716" i="3" s="1"/>
  <c r="J717" i="3"/>
  <c r="L717" i="3" s="1"/>
  <c r="J718" i="3"/>
  <c r="J719" i="3"/>
  <c r="J720" i="3"/>
  <c r="L720" i="3" s="1"/>
  <c r="J721" i="3"/>
  <c r="L721" i="3" s="1"/>
  <c r="J722" i="3"/>
  <c r="J723" i="3"/>
  <c r="J724" i="3"/>
  <c r="J725" i="3"/>
  <c r="L725" i="3" s="1"/>
  <c r="J726" i="3"/>
  <c r="J727" i="3"/>
  <c r="J728" i="3"/>
  <c r="L728" i="3" s="1"/>
  <c r="J729" i="3"/>
  <c r="L729" i="3" s="1"/>
  <c r="J730" i="3"/>
  <c r="J731" i="3"/>
  <c r="J732" i="3"/>
  <c r="L732" i="3" s="1"/>
  <c r="J733" i="3"/>
  <c r="L733" i="3" s="1"/>
  <c r="J734" i="3"/>
  <c r="J735" i="3"/>
  <c r="J736" i="3"/>
  <c r="L736" i="3" s="1"/>
  <c r="J737" i="3"/>
  <c r="L737" i="3" s="1"/>
  <c r="J738" i="3"/>
  <c r="J739" i="3"/>
  <c r="J740" i="3"/>
  <c r="L740" i="3" s="1"/>
  <c r="J741" i="3"/>
  <c r="L741" i="3" s="1"/>
  <c r="J742" i="3"/>
  <c r="J743" i="3"/>
  <c r="J744" i="3"/>
  <c r="L744" i="3" s="1"/>
  <c r="J745" i="3"/>
  <c r="L745" i="3" s="1"/>
  <c r="J746" i="3"/>
  <c r="J747" i="3"/>
  <c r="J748" i="3"/>
  <c r="L748" i="3" s="1"/>
  <c r="J749" i="3"/>
  <c r="L749" i="3" s="1"/>
  <c r="J750" i="3"/>
  <c r="J751" i="3"/>
  <c r="J752" i="3"/>
  <c r="L752" i="3" s="1"/>
  <c r="J753" i="3"/>
  <c r="L753" i="3" s="1"/>
  <c r="J754" i="3"/>
  <c r="J755" i="3"/>
  <c r="J756" i="3"/>
  <c r="L756" i="3" s="1"/>
  <c r="J757" i="3"/>
  <c r="L757" i="3" s="1"/>
  <c r="J758" i="3"/>
  <c r="J759" i="3"/>
  <c r="J760" i="3"/>
  <c r="L760" i="3" s="1"/>
  <c r="J761" i="3"/>
  <c r="L761" i="3" s="1"/>
  <c r="J762" i="3"/>
  <c r="J763" i="3"/>
  <c r="J764" i="3"/>
  <c r="L764" i="3" s="1"/>
  <c r="J765" i="3"/>
  <c r="L765" i="3" s="1"/>
  <c r="J766" i="3"/>
  <c r="J767" i="3"/>
  <c r="J768" i="3"/>
  <c r="L768" i="3" s="1"/>
  <c r="J769" i="3"/>
  <c r="L769" i="3" s="1"/>
  <c r="J770" i="3"/>
  <c r="J771" i="3"/>
  <c r="J772" i="3"/>
  <c r="L772" i="3" s="1"/>
  <c r="J773" i="3"/>
  <c r="L773" i="3" s="1"/>
  <c r="J774" i="3"/>
  <c r="J775" i="3"/>
  <c r="J776" i="3"/>
  <c r="L776" i="3" s="1"/>
  <c r="J777" i="3"/>
  <c r="L777" i="3" s="1"/>
  <c r="J778" i="3"/>
  <c r="J779" i="3"/>
  <c r="J780" i="3"/>
  <c r="L780" i="3" s="1"/>
  <c r="J781" i="3"/>
  <c r="L781" i="3" s="1"/>
  <c r="J782" i="3"/>
  <c r="J783" i="3"/>
  <c r="J784" i="3"/>
  <c r="L784" i="3" s="1"/>
  <c r="J785" i="3"/>
  <c r="L785" i="3" s="1"/>
  <c r="J786" i="3"/>
  <c r="J787" i="3"/>
  <c r="J788" i="3"/>
  <c r="L788" i="3" s="1"/>
  <c r="J789" i="3"/>
  <c r="L789" i="3" s="1"/>
  <c r="J790" i="3"/>
  <c r="J791" i="3"/>
  <c r="J792" i="3"/>
  <c r="L792" i="3" s="1"/>
  <c r="J793" i="3"/>
  <c r="L793" i="3" s="1"/>
  <c r="J794" i="3"/>
  <c r="J795" i="3"/>
  <c r="J796" i="3"/>
  <c r="L796" i="3" s="1"/>
  <c r="J797" i="3"/>
  <c r="L797" i="3" s="1"/>
  <c r="J798" i="3"/>
  <c r="J799" i="3"/>
  <c r="J800" i="3"/>
  <c r="L800" i="3" s="1"/>
  <c r="J801" i="3"/>
  <c r="L801" i="3" s="1"/>
  <c r="J802" i="3"/>
  <c r="J803" i="3"/>
  <c r="J804" i="3"/>
  <c r="L804" i="3" s="1"/>
  <c r="J805" i="3"/>
  <c r="L805" i="3" s="1"/>
  <c r="J806" i="3"/>
  <c r="J807" i="3"/>
  <c r="J808" i="3"/>
  <c r="L808" i="3" s="1"/>
  <c r="J809" i="3"/>
  <c r="L809" i="3" s="1"/>
  <c r="J810" i="3"/>
  <c r="J811" i="3"/>
  <c r="J812" i="3"/>
  <c r="L812" i="3" s="1"/>
  <c r="J813" i="3"/>
  <c r="L813" i="3" s="1"/>
  <c r="J814" i="3"/>
  <c r="J815" i="3"/>
  <c r="J816" i="3"/>
  <c r="L816" i="3" s="1"/>
  <c r="J817" i="3"/>
  <c r="L817" i="3" s="1"/>
  <c r="J818" i="3"/>
  <c r="J819" i="3"/>
  <c r="J820" i="3"/>
  <c r="L820" i="3" s="1"/>
  <c r="J821" i="3"/>
  <c r="L821" i="3" s="1"/>
  <c r="J822" i="3"/>
  <c r="J823" i="3"/>
  <c r="J824" i="3"/>
  <c r="L824" i="3" s="1"/>
  <c r="J825" i="3"/>
  <c r="L825" i="3" s="1"/>
  <c r="J826" i="3"/>
  <c r="J827" i="3"/>
  <c r="J828" i="3"/>
  <c r="L828" i="3" s="1"/>
  <c r="J829" i="3"/>
  <c r="L829" i="3" s="1"/>
  <c r="J830" i="3"/>
  <c r="J831" i="3"/>
  <c r="J832" i="3"/>
  <c r="J833" i="3"/>
  <c r="L833" i="3" s="1"/>
  <c r="J834" i="3"/>
  <c r="J835" i="3"/>
  <c r="J836" i="3"/>
  <c r="L836" i="3" s="1"/>
  <c r="J837" i="3"/>
  <c r="L837" i="3" s="1"/>
  <c r="J838" i="3"/>
  <c r="J839" i="3"/>
  <c r="J840" i="3"/>
  <c r="J841" i="3"/>
  <c r="L841" i="3" s="1"/>
  <c r="J842" i="3"/>
  <c r="J843" i="3"/>
  <c r="J844" i="3"/>
  <c r="L844" i="3" s="1"/>
  <c r="J845" i="3"/>
  <c r="L845" i="3" s="1"/>
  <c r="J846" i="3"/>
  <c r="J847" i="3"/>
  <c r="J848" i="3"/>
  <c r="L848" i="3" s="1"/>
  <c r="J849" i="3"/>
  <c r="L849" i="3" s="1"/>
  <c r="J850" i="3"/>
  <c r="J851" i="3"/>
  <c r="J852" i="3"/>
  <c r="L852" i="3" s="1"/>
  <c r="J853" i="3"/>
  <c r="L853" i="3" s="1"/>
  <c r="J854" i="3"/>
  <c r="J855" i="3"/>
  <c r="J856" i="3"/>
  <c r="L856" i="3" s="1"/>
  <c r="J857" i="3"/>
  <c r="L857" i="3" s="1"/>
  <c r="J858" i="3"/>
  <c r="J859" i="3"/>
  <c r="J860" i="3"/>
  <c r="L860" i="3" s="1"/>
  <c r="J861" i="3"/>
  <c r="L861" i="3" s="1"/>
  <c r="J862" i="3"/>
  <c r="J863" i="3"/>
  <c r="J864" i="3"/>
  <c r="L864" i="3" s="1"/>
  <c r="J865" i="3"/>
  <c r="L865" i="3" s="1"/>
  <c r="J866" i="3"/>
  <c r="J867" i="3"/>
  <c r="J868" i="3"/>
  <c r="L868" i="3" s="1"/>
  <c r="J869" i="3"/>
  <c r="L869" i="3" s="1"/>
  <c r="J870" i="3"/>
  <c r="J871" i="3"/>
  <c r="J872" i="3"/>
  <c r="L872" i="3" s="1"/>
  <c r="J873" i="3"/>
  <c r="L873" i="3" s="1"/>
  <c r="J874" i="3"/>
  <c r="J875" i="3"/>
  <c r="J876" i="3"/>
  <c r="L876" i="3" s="1"/>
  <c r="J877" i="3"/>
  <c r="L877" i="3" s="1"/>
  <c r="J878" i="3"/>
  <c r="J879" i="3"/>
  <c r="J880" i="3"/>
  <c r="L880" i="3" s="1"/>
  <c r="J881" i="3"/>
  <c r="L881" i="3" s="1"/>
  <c r="J882" i="3"/>
  <c r="J883" i="3"/>
  <c r="J884" i="3"/>
  <c r="L884" i="3" s="1"/>
  <c r="J885" i="3"/>
  <c r="L885" i="3" s="1"/>
  <c r="J886" i="3"/>
  <c r="J887" i="3"/>
  <c r="J888" i="3"/>
  <c r="L888" i="3" s="1"/>
  <c r="J889" i="3"/>
  <c r="L889" i="3" s="1"/>
  <c r="J890" i="3"/>
  <c r="J891" i="3"/>
  <c r="J892" i="3"/>
  <c r="L892" i="3" s="1"/>
  <c r="J893" i="3"/>
  <c r="L893" i="3" s="1"/>
  <c r="J894" i="3"/>
  <c r="J895" i="3"/>
  <c r="J896" i="3"/>
  <c r="L896" i="3" s="1"/>
  <c r="J897" i="3"/>
  <c r="L897" i="3" s="1"/>
  <c r="J898" i="3"/>
  <c r="J899" i="3"/>
  <c r="J900" i="3"/>
  <c r="L900" i="3" s="1"/>
  <c r="J901" i="3"/>
  <c r="L901" i="3" s="1"/>
  <c r="J902" i="3"/>
  <c r="J903" i="3"/>
  <c r="J904" i="3"/>
  <c r="L904" i="3" s="1"/>
  <c r="J905" i="3"/>
  <c r="L905" i="3" s="1"/>
  <c r="J906" i="3"/>
  <c r="J907" i="3"/>
  <c r="J908" i="3"/>
  <c r="L908" i="3" s="1"/>
  <c r="J909" i="3"/>
  <c r="L909" i="3" s="1"/>
  <c r="J910" i="3"/>
  <c r="J911" i="3"/>
  <c r="J912" i="3"/>
  <c r="L912" i="3" s="1"/>
  <c r="J913" i="3"/>
  <c r="L913" i="3" s="1"/>
  <c r="J914" i="3"/>
  <c r="J915" i="3"/>
  <c r="J916" i="3"/>
  <c r="L916" i="3" s="1"/>
  <c r="J917" i="3"/>
  <c r="L917" i="3" s="1"/>
  <c r="J918" i="3"/>
  <c r="J919" i="3"/>
  <c r="J920" i="3"/>
  <c r="L920" i="3" s="1"/>
  <c r="J921" i="3"/>
  <c r="L921" i="3" s="1"/>
  <c r="J922" i="3"/>
  <c r="J923" i="3"/>
  <c r="J924" i="3"/>
  <c r="L924" i="3" s="1"/>
  <c r="J925" i="3"/>
  <c r="L925" i="3" s="1"/>
  <c r="J926" i="3"/>
  <c r="J927" i="3"/>
  <c r="J928" i="3"/>
  <c r="L928" i="3" s="1"/>
  <c r="J929" i="3"/>
  <c r="L929" i="3" s="1"/>
  <c r="J930" i="3"/>
  <c r="J931" i="3"/>
  <c r="J932" i="3"/>
  <c r="L932" i="3" s="1"/>
  <c r="J933" i="3"/>
  <c r="L933" i="3" s="1"/>
  <c r="J934" i="3"/>
  <c r="J935" i="3"/>
  <c r="J936" i="3"/>
  <c r="L936" i="3" s="1"/>
  <c r="J937" i="3"/>
  <c r="L937" i="3" s="1"/>
  <c r="J938" i="3"/>
  <c r="J939" i="3"/>
  <c r="J940" i="3"/>
  <c r="L940" i="3" s="1"/>
  <c r="J941" i="3"/>
  <c r="L941" i="3" s="1"/>
  <c r="J942" i="3"/>
  <c r="J943" i="3"/>
  <c r="J944" i="3"/>
  <c r="L944" i="3" s="1"/>
  <c r="J945" i="3"/>
  <c r="L945" i="3" s="1"/>
  <c r="J946" i="3"/>
  <c r="J947" i="3"/>
  <c r="J948" i="3"/>
  <c r="L948" i="3" s="1"/>
  <c r="J949" i="3"/>
  <c r="L949" i="3" s="1"/>
  <c r="J950" i="3"/>
  <c r="J951" i="3"/>
  <c r="J952" i="3"/>
  <c r="L952" i="3" s="1"/>
  <c r="J953" i="3"/>
  <c r="L953" i="3" s="1"/>
  <c r="J954" i="3"/>
  <c r="J955" i="3"/>
  <c r="J956" i="3"/>
  <c r="L956" i="3" s="1"/>
  <c r="J957" i="3"/>
  <c r="L957" i="3" s="1"/>
  <c r="J958" i="3"/>
  <c r="J959" i="3"/>
  <c r="J960" i="3"/>
  <c r="L960" i="3" s="1"/>
  <c r="J961" i="3"/>
  <c r="L961" i="3" s="1"/>
  <c r="J962" i="3"/>
  <c r="J963" i="3"/>
  <c r="J964" i="3"/>
  <c r="L964" i="3" s="1"/>
  <c r="J965" i="3"/>
  <c r="L965" i="3" s="1"/>
  <c r="J966" i="3"/>
  <c r="J967" i="3"/>
  <c r="J968" i="3"/>
  <c r="L968" i="3" s="1"/>
  <c r="J969" i="3"/>
  <c r="L969" i="3" s="1"/>
  <c r="J970" i="3"/>
  <c r="J971" i="3"/>
  <c r="J972" i="3"/>
  <c r="L972" i="3" s="1"/>
  <c r="J973" i="3"/>
  <c r="L973" i="3" s="1"/>
  <c r="J974" i="3"/>
  <c r="J975" i="3"/>
  <c r="J976" i="3"/>
  <c r="L976" i="3" s="1"/>
  <c r="J977" i="3"/>
  <c r="L977" i="3" s="1"/>
  <c r="J978" i="3"/>
  <c r="J979" i="3"/>
  <c r="J980" i="3"/>
  <c r="L980" i="3" s="1"/>
  <c r="J981" i="3"/>
  <c r="L981" i="3" s="1"/>
  <c r="J982" i="3"/>
  <c r="J983" i="3"/>
  <c r="J984" i="3"/>
  <c r="L984" i="3" s="1"/>
  <c r="J985" i="3"/>
  <c r="L985" i="3" s="1"/>
  <c r="J986" i="3"/>
  <c r="J987" i="3"/>
  <c r="J988" i="3"/>
  <c r="L988" i="3" s="1"/>
  <c r="J989" i="3"/>
  <c r="L989" i="3" s="1"/>
  <c r="J990" i="3"/>
  <c r="J991" i="3"/>
  <c r="J992" i="3"/>
  <c r="L992" i="3" s="1"/>
  <c r="J993" i="3"/>
  <c r="L993" i="3" s="1"/>
  <c r="J994" i="3"/>
  <c r="J995" i="3"/>
  <c r="J996" i="3"/>
  <c r="L996" i="3" s="1"/>
  <c r="J997" i="3"/>
  <c r="L997" i="3" s="1"/>
  <c r="J998" i="3"/>
  <c r="J999" i="3"/>
  <c r="J1000" i="3"/>
  <c r="L1000" i="3" s="1"/>
  <c r="J1001" i="3"/>
  <c r="L1001" i="3" s="1"/>
  <c r="J1002" i="3"/>
  <c r="J1003" i="3"/>
  <c r="J1004" i="3"/>
  <c r="L1004" i="3" s="1"/>
  <c r="J1005" i="3"/>
  <c r="L1005" i="3" s="1"/>
  <c r="J1006" i="3"/>
  <c r="J1007" i="3"/>
  <c r="J1008" i="3"/>
  <c r="L1008" i="3" s="1"/>
  <c r="J1009" i="3"/>
  <c r="L1009" i="3" s="1"/>
  <c r="J1010" i="3"/>
  <c r="J1011" i="3"/>
  <c r="J1012" i="3"/>
  <c r="L1012" i="3" s="1"/>
  <c r="J1013" i="3"/>
  <c r="L1013" i="3" s="1"/>
  <c r="J1014" i="3"/>
  <c r="J1015" i="3"/>
  <c r="J1016" i="3"/>
  <c r="L1016" i="3" s="1"/>
  <c r="J1017" i="3"/>
  <c r="L1017" i="3" s="1"/>
  <c r="J1018" i="3"/>
  <c r="J1019" i="3"/>
  <c r="J1020" i="3"/>
  <c r="L1020" i="3" s="1"/>
  <c r="J1021" i="3"/>
  <c r="L1021" i="3" s="1"/>
  <c r="J1022" i="3"/>
  <c r="J1023" i="3"/>
  <c r="J1024" i="3"/>
  <c r="L1024" i="3" s="1"/>
  <c r="J1025" i="3"/>
  <c r="L1025" i="3" s="1"/>
  <c r="J1026" i="3"/>
  <c r="J1027" i="3"/>
  <c r="J1028" i="3"/>
  <c r="L1028" i="3" s="1"/>
  <c r="J1029" i="3"/>
  <c r="L1029" i="3" s="1"/>
  <c r="J1030" i="3"/>
  <c r="J1031" i="3"/>
  <c r="J1032" i="3"/>
  <c r="J1033" i="3"/>
  <c r="L1033" i="3" s="1"/>
  <c r="J1034" i="3"/>
  <c r="J1035" i="3"/>
  <c r="J1036" i="3"/>
  <c r="L1036" i="3" s="1"/>
  <c r="J1037" i="3"/>
  <c r="L1037" i="3" s="1"/>
  <c r="J1038" i="3"/>
  <c r="J1039" i="3"/>
  <c r="J1040" i="3"/>
  <c r="L1040" i="3" s="1"/>
  <c r="J1041" i="3"/>
  <c r="L1041" i="3" s="1"/>
  <c r="J1042" i="3"/>
  <c r="J1043" i="3"/>
  <c r="J1044" i="3"/>
  <c r="J1045" i="3"/>
  <c r="L1045" i="3" s="1"/>
  <c r="J1046" i="3"/>
  <c r="J1047" i="3"/>
  <c r="J1048" i="3"/>
  <c r="L1048" i="3" s="1"/>
  <c r="J1049" i="3"/>
  <c r="L1049" i="3" s="1"/>
  <c r="J1050" i="3"/>
  <c r="J1051" i="3"/>
  <c r="J1052" i="3"/>
  <c r="L1052" i="3" s="1"/>
  <c r="J1053" i="3"/>
  <c r="L1053" i="3" s="1"/>
  <c r="J1054" i="3"/>
  <c r="J1055" i="3"/>
  <c r="J1056" i="3"/>
  <c r="L1056" i="3" s="1"/>
  <c r="J1057" i="3"/>
  <c r="L1057" i="3" s="1"/>
  <c r="J1058" i="3"/>
  <c r="J1059" i="3"/>
  <c r="J1060" i="3"/>
  <c r="L1060" i="3" s="1"/>
  <c r="J1061" i="3"/>
  <c r="L1061" i="3" s="1"/>
  <c r="J1062" i="3"/>
  <c r="J1063" i="3"/>
  <c r="J1064" i="3"/>
  <c r="L1064" i="3" s="1"/>
  <c r="J1065" i="3"/>
  <c r="L1065" i="3" s="1"/>
  <c r="J1066" i="3"/>
  <c r="J1067" i="3"/>
  <c r="J1068" i="3"/>
  <c r="L1068" i="3" s="1"/>
  <c r="J1069" i="3"/>
  <c r="L1069" i="3" s="1"/>
  <c r="J1070" i="3"/>
  <c r="J1071" i="3"/>
  <c r="J1072" i="3"/>
  <c r="L1072" i="3" s="1"/>
  <c r="J1073" i="3"/>
  <c r="L1073" i="3" s="1"/>
  <c r="J1074" i="3"/>
  <c r="J1075" i="3"/>
  <c r="J1076" i="3"/>
  <c r="L1076" i="3" s="1"/>
  <c r="J1077" i="3"/>
  <c r="L1077" i="3" s="1"/>
  <c r="J1078" i="3"/>
  <c r="J1079" i="3"/>
  <c r="J1080" i="3"/>
  <c r="L1080" i="3" s="1"/>
  <c r="J1081" i="3"/>
  <c r="L1081" i="3" s="1"/>
  <c r="J1082" i="3"/>
  <c r="J1083" i="3"/>
  <c r="J1084" i="3"/>
  <c r="L1084" i="3" s="1"/>
  <c r="J1085" i="3"/>
  <c r="L1085" i="3" s="1"/>
  <c r="J1086" i="3"/>
  <c r="J1087" i="3"/>
  <c r="J1088" i="3"/>
  <c r="L1088" i="3" s="1"/>
  <c r="J1089" i="3"/>
  <c r="L1089" i="3" s="1"/>
  <c r="J1090" i="3"/>
  <c r="J1091" i="3"/>
  <c r="J1092" i="3"/>
  <c r="L1092" i="3" s="1"/>
  <c r="J1093" i="3"/>
  <c r="L1093" i="3" s="1"/>
  <c r="J1094" i="3"/>
  <c r="J1095" i="3"/>
  <c r="J1096" i="3"/>
  <c r="L1096" i="3" s="1"/>
  <c r="J1097" i="3"/>
  <c r="L1097" i="3" s="1"/>
  <c r="J1098" i="3"/>
  <c r="J1099" i="3"/>
  <c r="J1100" i="3"/>
  <c r="L1100" i="3" s="1"/>
  <c r="J1101" i="3"/>
  <c r="L1101" i="3" s="1"/>
  <c r="J1102" i="3"/>
  <c r="J1103" i="3"/>
  <c r="J1104" i="3"/>
  <c r="L1104" i="3" s="1"/>
  <c r="J1105" i="3"/>
  <c r="L1105" i="3" s="1"/>
  <c r="J1106" i="3"/>
  <c r="J1107" i="3"/>
  <c r="J1108" i="3"/>
  <c r="L1108" i="3" s="1"/>
  <c r="J1109" i="3"/>
  <c r="L1109" i="3" s="1"/>
  <c r="J1110" i="3"/>
  <c r="J1111" i="3"/>
  <c r="J1112" i="3"/>
  <c r="L1112" i="3" s="1"/>
  <c r="J1113" i="3"/>
  <c r="L1113" i="3" s="1"/>
  <c r="J1114" i="3"/>
  <c r="J1115" i="3"/>
  <c r="J1116" i="3"/>
  <c r="L1116" i="3" s="1"/>
  <c r="J1117" i="3"/>
  <c r="L1117" i="3" s="1"/>
  <c r="J1118" i="3"/>
  <c r="J1119" i="3"/>
  <c r="J1120" i="3"/>
  <c r="L1120" i="3" s="1"/>
  <c r="J1121" i="3"/>
  <c r="L1121" i="3" s="1"/>
  <c r="J1122" i="3"/>
  <c r="J1123" i="3"/>
  <c r="J1124" i="3"/>
  <c r="L1124" i="3" s="1"/>
  <c r="J1125" i="3"/>
  <c r="L1125" i="3" s="1"/>
  <c r="J1126" i="3"/>
  <c r="J1127" i="3"/>
  <c r="J1128" i="3"/>
  <c r="L1128" i="3" s="1"/>
  <c r="J1129" i="3"/>
  <c r="L1129" i="3" s="1"/>
  <c r="J1130" i="3"/>
  <c r="J1131" i="3"/>
  <c r="J1132" i="3"/>
  <c r="L1132" i="3" s="1"/>
  <c r="J1133" i="3"/>
  <c r="L1133" i="3" s="1"/>
  <c r="J1134" i="3"/>
  <c r="J1135" i="3"/>
  <c r="J1136" i="3"/>
  <c r="L1136" i="3" s="1"/>
  <c r="J1137" i="3"/>
  <c r="L1137" i="3" s="1"/>
  <c r="J1138" i="3"/>
  <c r="J1139" i="3"/>
  <c r="J1140" i="3"/>
  <c r="L1140" i="3" s="1"/>
  <c r="J1141" i="3"/>
  <c r="L1141" i="3" s="1"/>
  <c r="J1142" i="3"/>
  <c r="J1143" i="3"/>
  <c r="J1144" i="3"/>
  <c r="L1144" i="3" s="1"/>
  <c r="J1145" i="3"/>
  <c r="L1145" i="3" s="1"/>
  <c r="J1146" i="3"/>
  <c r="J1147" i="3"/>
  <c r="J1148" i="3"/>
  <c r="L1148" i="3" s="1"/>
  <c r="J1149" i="3"/>
  <c r="L1149" i="3" s="1"/>
  <c r="J1150" i="3"/>
  <c r="J1151" i="3"/>
  <c r="J1152" i="3"/>
  <c r="L1152" i="3" s="1"/>
  <c r="J1153" i="3"/>
  <c r="L1153" i="3" s="1"/>
  <c r="J1154" i="3"/>
  <c r="J1155" i="3"/>
  <c r="J1156" i="3"/>
  <c r="L1156" i="3" s="1"/>
  <c r="J1157" i="3"/>
  <c r="L1157" i="3" s="1"/>
  <c r="J1158" i="3"/>
  <c r="J1159" i="3"/>
  <c r="J1160" i="3"/>
  <c r="L1160" i="3" s="1"/>
  <c r="J1161" i="3"/>
  <c r="L1161" i="3" s="1"/>
  <c r="J1162" i="3"/>
  <c r="J1163" i="3"/>
  <c r="J1164" i="3"/>
  <c r="L1164" i="3" s="1"/>
  <c r="J1165" i="3"/>
  <c r="L1165" i="3" s="1"/>
  <c r="J1166" i="3"/>
  <c r="J1167" i="3"/>
  <c r="J1168" i="3"/>
  <c r="L1168" i="3" s="1"/>
  <c r="J1169" i="3"/>
  <c r="L1169" i="3" s="1"/>
  <c r="J1170" i="3"/>
  <c r="J1171" i="3"/>
  <c r="J1172" i="3"/>
  <c r="L1172" i="3" s="1"/>
  <c r="J1173" i="3"/>
  <c r="L1173" i="3" s="1"/>
  <c r="J1174" i="3"/>
  <c r="J1175" i="3"/>
  <c r="J1176" i="3"/>
  <c r="L1176" i="3" s="1"/>
  <c r="J1177" i="3"/>
  <c r="L1177" i="3" s="1"/>
  <c r="J1178" i="3"/>
  <c r="J1179" i="3"/>
  <c r="J1180" i="3"/>
  <c r="L1180" i="3" s="1"/>
  <c r="J1181" i="3"/>
  <c r="L1181" i="3" s="1"/>
  <c r="J1182" i="3"/>
  <c r="J1183" i="3"/>
  <c r="J1184" i="3"/>
  <c r="L1184" i="3" s="1"/>
  <c r="J1185" i="3"/>
  <c r="L1185" i="3" s="1"/>
  <c r="J1186" i="3"/>
  <c r="J1187" i="3"/>
  <c r="J1188" i="3"/>
  <c r="L1188" i="3" s="1"/>
  <c r="J1189" i="3"/>
  <c r="L1189" i="3" s="1"/>
  <c r="J1190" i="3"/>
  <c r="J1191" i="3"/>
  <c r="J1192" i="3"/>
  <c r="L1192" i="3" s="1"/>
  <c r="J1193" i="3"/>
  <c r="L1193" i="3" s="1"/>
  <c r="J1194" i="3"/>
  <c r="J1195" i="3"/>
  <c r="J1196" i="3"/>
  <c r="L1196" i="3" s="1"/>
  <c r="J1197" i="3"/>
  <c r="L1197" i="3" s="1"/>
  <c r="J1198" i="3"/>
  <c r="J1199" i="3"/>
  <c r="J1200" i="3"/>
  <c r="L1200" i="3" s="1"/>
  <c r="J1201" i="3"/>
  <c r="L1201" i="3" s="1"/>
  <c r="J1202" i="3"/>
  <c r="J1203" i="3"/>
  <c r="J1204" i="3"/>
  <c r="L1204" i="3" s="1"/>
  <c r="J1205" i="3"/>
  <c r="L1205" i="3" s="1"/>
  <c r="J1206" i="3"/>
  <c r="J1207" i="3"/>
  <c r="J1208" i="3"/>
  <c r="L1208" i="3" s="1"/>
  <c r="J1209" i="3"/>
  <c r="L1209" i="3" s="1"/>
  <c r="J1210" i="3"/>
  <c r="J1211" i="3"/>
  <c r="J1212" i="3"/>
  <c r="L1212" i="3" s="1"/>
  <c r="J1213" i="3"/>
  <c r="L1213" i="3" s="1"/>
  <c r="J1214" i="3"/>
  <c r="J1215" i="3"/>
  <c r="J1216" i="3"/>
  <c r="L1216" i="3" s="1"/>
  <c r="J1217" i="3"/>
  <c r="L1217" i="3" s="1"/>
  <c r="J1218" i="3"/>
  <c r="J1219" i="3"/>
  <c r="J1220" i="3"/>
  <c r="L1220" i="3" s="1"/>
  <c r="J1221" i="3"/>
  <c r="L1221" i="3" s="1"/>
  <c r="J1222" i="3"/>
  <c r="J1223" i="3"/>
  <c r="J1224" i="3"/>
  <c r="L1224" i="3" s="1"/>
  <c r="J1225" i="3"/>
  <c r="L1225" i="3" s="1"/>
  <c r="J1226" i="3"/>
  <c r="J1227" i="3"/>
  <c r="J1228" i="3"/>
  <c r="L1228" i="3" s="1"/>
  <c r="J1229" i="3"/>
  <c r="L1229" i="3" s="1"/>
  <c r="J1230" i="3"/>
  <c r="J1231" i="3"/>
  <c r="J1232" i="3"/>
  <c r="L1232" i="3" s="1"/>
  <c r="J1233" i="3"/>
  <c r="L1233" i="3" s="1"/>
  <c r="J1234" i="3"/>
  <c r="J1235" i="3"/>
  <c r="J1236" i="3"/>
  <c r="L1236" i="3" s="1"/>
  <c r="J1237" i="3"/>
  <c r="L1237" i="3" s="1"/>
  <c r="J1238" i="3"/>
  <c r="J1239" i="3"/>
  <c r="J1240" i="3"/>
  <c r="L1240" i="3" s="1"/>
  <c r="J1241" i="3"/>
  <c r="L1241" i="3" s="1"/>
  <c r="J1242" i="3"/>
  <c r="J1243" i="3"/>
  <c r="J1244" i="3"/>
  <c r="L1244" i="3" s="1"/>
  <c r="J1245" i="3"/>
  <c r="L1245" i="3" s="1"/>
  <c r="J1246" i="3"/>
  <c r="J1247" i="3"/>
  <c r="J1248" i="3"/>
  <c r="L1248" i="3" s="1"/>
  <c r="J1249" i="3"/>
  <c r="L1249" i="3" s="1"/>
  <c r="J1250" i="3"/>
  <c r="J1251" i="3"/>
  <c r="J1252" i="3"/>
  <c r="L1252" i="3" s="1"/>
  <c r="J1253" i="3"/>
  <c r="L1253" i="3" s="1"/>
  <c r="J1254" i="3"/>
  <c r="J1255" i="3"/>
  <c r="J1256" i="3"/>
  <c r="L1256" i="3" s="1"/>
  <c r="J1257" i="3"/>
  <c r="L1257" i="3" s="1"/>
  <c r="J1258" i="3"/>
  <c r="J1259" i="3"/>
  <c r="J1260" i="3"/>
  <c r="L1260" i="3" s="1"/>
  <c r="J1261" i="3"/>
  <c r="L1261" i="3" s="1"/>
  <c r="J1262" i="3"/>
  <c r="J1263" i="3"/>
  <c r="J1264" i="3"/>
  <c r="L1264" i="3" s="1"/>
  <c r="J1265" i="3"/>
  <c r="L1265" i="3" s="1"/>
  <c r="J1266" i="3"/>
  <c r="J1267" i="3"/>
  <c r="J1268" i="3"/>
  <c r="L1268" i="3" s="1"/>
  <c r="J1269" i="3"/>
  <c r="L1269" i="3" s="1"/>
  <c r="J1270" i="3"/>
  <c r="J1271" i="3"/>
  <c r="J1272" i="3"/>
  <c r="L1272" i="3" s="1"/>
  <c r="J1273" i="3"/>
  <c r="L1273" i="3" s="1"/>
  <c r="J1274" i="3"/>
  <c r="J1275" i="3"/>
  <c r="J1276" i="3"/>
  <c r="L1276" i="3" s="1"/>
  <c r="J1277" i="3"/>
  <c r="L1277" i="3" s="1"/>
  <c r="J1278" i="3"/>
  <c r="J1279" i="3"/>
  <c r="J1280" i="3"/>
  <c r="L1280" i="3" s="1"/>
  <c r="J1281" i="3"/>
  <c r="L1281" i="3" s="1"/>
  <c r="J1282" i="3"/>
  <c r="J1283" i="3"/>
  <c r="J1284" i="3"/>
  <c r="L1284" i="3" s="1"/>
  <c r="J1285" i="3"/>
  <c r="L1285" i="3" s="1"/>
  <c r="J1286" i="3"/>
  <c r="J1287" i="3"/>
  <c r="J1288" i="3"/>
  <c r="L1288" i="3" s="1"/>
  <c r="J1289" i="3"/>
  <c r="L1289" i="3" s="1"/>
  <c r="J1290" i="3"/>
  <c r="J1291" i="3"/>
  <c r="J1292" i="3"/>
  <c r="L1292" i="3" s="1"/>
  <c r="J1293" i="3"/>
  <c r="L1293" i="3" s="1"/>
  <c r="J1294" i="3"/>
  <c r="J1295" i="3"/>
  <c r="J1296" i="3"/>
  <c r="L1296" i="3" s="1"/>
  <c r="J1297" i="3"/>
  <c r="L1297" i="3" s="1"/>
  <c r="J1298" i="3"/>
  <c r="J1299" i="3"/>
  <c r="J1300" i="3"/>
  <c r="L1300" i="3" s="1"/>
  <c r="J1301" i="3"/>
  <c r="L1301" i="3" s="1"/>
  <c r="J1302" i="3"/>
  <c r="J1303" i="3"/>
  <c r="J1304" i="3"/>
  <c r="L1304" i="3" s="1"/>
  <c r="J1305" i="3"/>
  <c r="L1305" i="3" s="1"/>
  <c r="J1306" i="3"/>
  <c r="J1307" i="3"/>
  <c r="J1308" i="3"/>
  <c r="L1308" i="3" s="1"/>
  <c r="J1309" i="3"/>
  <c r="L1309" i="3" s="1"/>
  <c r="J1310" i="3"/>
  <c r="J1311" i="3"/>
  <c r="J1312" i="3"/>
  <c r="L1312" i="3" s="1"/>
  <c r="J1313" i="3"/>
  <c r="L1313" i="3" s="1"/>
  <c r="J1314" i="3"/>
  <c r="J1315" i="3"/>
  <c r="J1316" i="3"/>
  <c r="L1316" i="3" s="1"/>
  <c r="J1317" i="3"/>
  <c r="L1317" i="3" s="1"/>
  <c r="J1318" i="3"/>
  <c r="J1319" i="3"/>
  <c r="J1320" i="3"/>
  <c r="L1320" i="3" s="1"/>
  <c r="J1321" i="3"/>
  <c r="L1321" i="3" s="1"/>
  <c r="J1322" i="3"/>
  <c r="J1323" i="3"/>
  <c r="J1324" i="3"/>
  <c r="L1324" i="3" s="1"/>
  <c r="J1325" i="3"/>
  <c r="L1325" i="3" s="1"/>
  <c r="J1326" i="3"/>
  <c r="J1327" i="3"/>
  <c r="J1328" i="3"/>
  <c r="L1328" i="3" s="1"/>
  <c r="J1329" i="3"/>
  <c r="L1329" i="3" s="1"/>
  <c r="J1330" i="3"/>
  <c r="J1331" i="3"/>
  <c r="J1332" i="3"/>
  <c r="L1332" i="3" s="1"/>
  <c r="J1333" i="3"/>
  <c r="L1333" i="3" s="1"/>
  <c r="J1334" i="3"/>
  <c r="J1335" i="3"/>
  <c r="J1336" i="3"/>
  <c r="L1336" i="3" s="1"/>
  <c r="J1337" i="3"/>
  <c r="L1337" i="3" s="1"/>
  <c r="J1338" i="3"/>
  <c r="J1339" i="3"/>
  <c r="J1340" i="3"/>
  <c r="L1340" i="3" s="1"/>
  <c r="J1341" i="3"/>
  <c r="L1341" i="3" s="1"/>
  <c r="J1342" i="3"/>
  <c r="J1343" i="3"/>
  <c r="J1344" i="3"/>
  <c r="L1344" i="3" s="1"/>
  <c r="J1345" i="3"/>
  <c r="L1345" i="3" s="1"/>
  <c r="J1346" i="3"/>
  <c r="J1347" i="3"/>
  <c r="J1348" i="3"/>
  <c r="L1348" i="3" s="1"/>
  <c r="J1349" i="3"/>
  <c r="L1349" i="3" s="1"/>
  <c r="J1350" i="3"/>
  <c r="J1351" i="3"/>
  <c r="J1352" i="3"/>
  <c r="L1352" i="3" s="1"/>
  <c r="J1353" i="3"/>
  <c r="L1353" i="3" s="1"/>
  <c r="J1354" i="3"/>
  <c r="J1355" i="3"/>
  <c r="J1356" i="3"/>
  <c r="L1356" i="3" s="1"/>
  <c r="J1357" i="3"/>
  <c r="L1357" i="3" s="1"/>
  <c r="J1358" i="3"/>
  <c r="J1359" i="3"/>
  <c r="J1360" i="3"/>
  <c r="L1360" i="3" s="1"/>
  <c r="J1361" i="3"/>
  <c r="L1361" i="3" s="1"/>
  <c r="J1362" i="3"/>
  <c r="J1363" i="3"/>
  <c r="J1364" i="3"/>
  <c r="L1364" i="3" s="1"/>
  <c r="J1365" i="3"/>
  <c r="L1365" i="3" s="1"/>
  <c r="J1366" i="3"/>
  <c r="J1367" i="3"/>
  <c r="J1368" i="3"/>
  <c r="L1368" i="3" s="1"/>
  <c r="J1369" i="3"/>
  <c r="L1369" i="3" s="1"/>
  <c r="J1370" i="3"/>
  <c r="J1371" i="3"/>
  <c r="J1372" i="3"/>
  <c r="L1372" i="3" s="1"/>
  <c r="J1373" i="3"/>
  <c r="L1373" i="3" s="1"/>
  <c r="J1374" i="3"/>
  <c r="J1375" i="3"/>
  <c r="J1376" i="3"/>
  <c r="L1376" i="3" s="1"/>
  <c r="J1377" i="3"/>
  <c r="L1377" i="3" s="1"/>
  <c r="J1378" i="3"/>
  <c r="J1379" i="3"/>
  <c r="J1380" i="3"/>
  <c r="L1380" i="3" s="1"/>
  <c r="J1381" i="3"/>
  <c r="L1381" i="3" s="1"/>
  <c r="J1382" i="3"/>
  <c r="J1383" i="3"/>
  <c r="J1384" i="3"/>
  <c r="L1384" i="3" s="1"/>
  <c r="J1385" i="3"/>
  <c r="L1385" i="3" s="1"/>
  <c r="J1386" i="3"/>
  <c r="J1387" i="3"/>
  <c r="J1388" i="3"/>
  <c r="L1388" i="3" s="1"/>
  <c r="J1389" i="3"/>
  <c r="L1389" i="3" s="1"/>
  <c r="J1390" i="3"/>
  <c r="J1391" i="3"/>
  <c r="J1392" i="3"/>
  <c r="L1392" i="3" s="1"/>
  <c r="J1393" i="3"/>
  <c r="L1393" i="3" s="1"/>
  <c r="J1394" i="3"/>
  <c r="J1395" i="3"/>
  <c r="J1396" i="3"/>
  <c r="L1396" i="3" s="1"/>
  <c r="J1397" i="3"/>
  <c r="L1397" i="3" s="1"/>
  <c r="J1398" i="3"/>
  <c r="J1399" i="3"/>
  <c r="J1400" i="3"/>
  <c r="L1400" i="3" s="1"/>
  <c r="J1401" i="3"/>
  <c r="L1401" i="3" s="1"/>
  <c r="J1402" i="3"/>
  <c r="J1403" i="3"/>
  <c r="J1404" i="3"/>
  <c r="L1404" i="3" s="1"/>
  <c r="J1405" i="3"/>
  <c r="L1405" i="3" s="1"/>
  <c r="J1406" i="3"/>
  <c r="J1407" i="3"/>
  <c r="J1408" i="3"/>
  <c r="L1408" i="3" s="1"/>
  <c r="J1409" i="3"/>
  <c r="L1409" i="3" s="1"/>
  <c r="J1410" i="3"/>
  <c r="J1411" i="3"/>
  <c r="J1412" i="3"/>
  <c r="L1412" i="3" s="1"/>
  <c r="J1413" i="3"/>
  <c r="L1413" i="3" s="1"/>
  <c r="J1414" i="3"/>
  <c r="J1415" i="3"/>
  <c r="J1416" i="3"/>
  <c r="L1416" i="3" s="1"/>
  <c r="J1417" i="3"/>
  <c r="L1417" i="3" s="1"/>
  <c r="J1418" i="3"/>
  <c r="J1419" i="3"/>
  <c r="J1420" i="3"/>
  <c r="L1420" i="3" s="1"/>
  <c r="J1421" i="3"/>
  <c r="L1421" i="3" s="1"/>
  <c r="J1422" i="3"/>
  <c r="J1423" i="3"/>
  <c r="J1424" i="3"/>
  <c r="L1424" i="3" s="1"/>
  <c r="J1425" i="3"/>
  <c r="L1425" i="3" s="1"/>
  <c r="J1426" i="3"/>
  <c r="J1427" i="3"/>
  <c r="J1428" i="3"/>
  <c r="L1428" i="3" s="1"/>
  <c r="J1429" i="3"/>
  <c r="L1429" i="3" s="1"/>
  <c r="J1430" i="3"/>
  <c r="J1431" i="3"/>
  <c r="J1432" i="3"/>
  <c r="L1432" i="3" s="1"/>
  <c r="J1433" i="3"/>
  <c r="L1433" i="3" s="1"/>
  <c r="J1434" i="3"/>
  <c r="J1435" i="3"/>
  <c r="J1436" i="3"/>
  <c r="L1436" i="3" s="1"/>
  <c r="J1437" i="3"/>
  <c r="L1437" i="3" s="1"/>
  <c r="J1438" i="3"/>
  <c r="J1439" i="3"/>
  <c r="J1440" i="3"/>
  <c r="L1440" i="3" s="1"/>
  <c r="J1441" i="3"/>
  <c r="L1441" i="3" s="1"/>
  <c r="J1442" i="3"/>
  <c r="J1443" i="3"/>
  <c r="J1444" i="3"/>
  <c r="L1444" i="3" s="1"/>
  <c r="J1445" i="3"/>
  <c r="L1445" i="3" s="1"/>
  <c r="J1446" i="3"/>
  <c r="J1447" i="3"/>
  <c r="J1448" i="3"/>
  <c r="L1448" i="3" s="1"/>
  <c r="J1449" i="3"/>
  <c r="L1449" i="3" s="1"/>
  <c r="J1450" i="3"/>
  <c r="J1451" i="3"/>
  <c r="J1452" i="3"/>
  <c r="L1452" i="3" s="1"/>
  <c r="J1453" i="3"/>
  <c r="L1453" i="3" s="1"/>
  <c r="J1454" i="3"/>
  <c r="J1455" i="3"/>
  <c r="J1456" i="3"/>
  <c r="L1456" i="3" s="1"/>
  <c r="J1457" i="3"/>
  <c r="L1457" i="3" s="1"/>
  <c r="J1458" i="3"/>
  <c r="J1459" i="3"/>
  <c r="J1460" i="3"/>
  <c r="L1460" i="3" s="1"/>
  <c r="J1461" i="3"/>
  <c r="L1461" i="3" s="1"/>
  <c r="J1462" i="3"/>
  <c r="J1463" i="3"/>
  <c r="J1464" i="3"/>
  <c r="L1464" i="3" s="1"/>
  <c r="J1465" i="3"/>
  <c r="L1465" i="3" s="1"/>
  <c r="J1466" i="3"/>
  <c r="J1467" i="3"/>
  <c r="J1468" i="3"/>
  <c r="L1468" i="3" s="1"/>
  <c r="J1469" i="3"/>
  <c r="L1469" i="3" s="1"/>
  <c r="J1470" i="3"/>
  <c r="J1471" i="3"/>
  <c r="J1472" i="3"/>
  <c r="L1472" i="3" s="1"/>
  <c r="J1473" i="3"/>
  <c r="L1473" i="3" s="1"/>
  <c r="J1474" i="3"/>
  <c r="J1475" i="3"/>
  <c r="J1476" i="3"/>
  <c r="L1476" i="3" s="1"/>
  <c r="J1477" i="3"/>
  <c r="L1477" i="3" s="1"/>
  <c r="J1478" i="3"/>
  <c r="J1479" i="3"/>
  <c r="J1480" i="3"/>
  <c r="L1480" i="3" s="1"/>
  <c r="J1481" i="3"/>
  <c r="L1481" i="3" s="1"/>
  <c r="J1482" i="3"/>
  <c r="J1483" i="3"/>
  <c r="J1484" i="3"/>
  <c r="L1484" i="3" s="1"/>
  <c r="J1485" i="3"/>
  <c r="L1485" i="3" s="1"/>
  <c r="J1486" i="3"/>
  <c r="J1487" i="3"/>
  <c r="J1488" i="3"/>
  <c r="L1488" i="3" s="1"/>
  <c r="J1489" i="3"/>
  <c r="L1489" i="3" s="1"/>
  <c r="J1490" i="3"/>
  <c r="J1491" i="3"/>
  <c r="J1492" i="3"/>
  <c r="L1492" i="3" s="1"/>
  <c r="J1493" i="3"/>
  <c r="L1493" i="3" s="1"/>
  <c r="J1494" i="3"/>
  <c r="J1495" i="3"/>
  <c r="J1496" i="3"/>
  <c r="L1496" i="3" s="1"/>
  <c r="J1497" i="3"/>
  <c r="L1497" i="3" s="1"/>
  <c r="J1498" i="3"/>
  <c r="J1499" i="3"/>
  <c r="J1500" i="3"/>
  <c r="L1500" i="3" s="1"/>
  <c r="J1501" i="3"/>
  <c r="L1501" i="3" s="1"/>
  <c r="J1502" i="3"/>
  <c r="J1503" i="3"/>
  <c r="J1504" i="3"/>
  <c r="L1504" i="3" s="1"/>
  <c r="J1505" i="3"/>
  <c r="L1505" i="3" s="1"/>
  <c r="J1506" i="3"/>
  <c r="J1507" i="3"/>
  <c r="J1508" i="3"/>
  <c r="L1508" i="3" s="1"/>
  <c r="J1509" i="3"/>
  <c r="L1509" i="3" s="1"/>
  <c r="J1510" i="3"/>
  <c r="J1511" i="3"/>
  <c r="J1512" i="3"/>
  <c r="L1512" i="3" s="1"/>
  <c r="J1513" i="3"/>
  <c r="L1513" i="3" s="1"/>
  <c r="J1514" i="3"/>
  <c r="J1515" i="3"/>
  <c r="J1516" i="3"/>
  <c r="L1516" i="3" s="1"/>
  <c r="J1517" i="3"/>
  <c r="L1517" i="3" s="1"/>
  <c r="J1518" i="3"/>
  <c r="J1519" i="3"/>
  <c r="J1520" i="3"/>
  <c r="L1520" i="3" s="1"/>
  <c r="J1521" i="3"/>
  <c r="L1521" i="3" s="1"/>
  <c r="J1522" i="3"/>
  <c r="J1523" i="3"/>
  <c r="J1524" i="3"/>
  <c r="L1524" i="3" s="1"/>
  <c r="J1525" i="3"/>
  <c r="L1525" i="3" s="1"/>
  <c r="J1526" i="3"/>
  <c r="J1527" i="3"/>
  <c r="J1528" i="3"/>
  <c r="L1528" i="3" s="1"/>
  <c r="J1529" i="3"/>
  <c r="L1529" i="3" s="1"/>
  <c r="J1530" i="3"/>
  <c r="J1531" i="3"/>
  <c r="J1532" i="3"/>
  <c r="L1532" i="3" s="1"/>
  <c r="J1533" i="3"/>
  <c r="L1533" i="3" s="1"/>
  <c r="J1534" i="3"/>
  <c r="J1535" i="3"/>
  <c r="J1536" i="3"/>
  <c r="L1536" i="3" s="1"/>
  <c r="J1537" i="3"/>
  <c r="L1537" i="3" s="1"/>
  <c r="J1538" i="3"/>
  <c r="J1539" i="3"/>
  <c r="J1540" i="3"/>
  <c r="L1540" i="3" s="1"/>
  <c r="J1541" i="3"/>
  <c r="L1541" i="3" s="1"/>
  <c r="J1542" i="3"/>
  <c r="J1543" i="3"/>
  <c r="J1544" i="3"/>
  <c r="L1544" i="3" s="1"/>
  <c r="J1545" i="3"/>
  <c r="L1545" i="3" s="1"/>
  <c r="J1546" i="3"/>
  <c r="J1547" i="3"/>
  <c r="J1548" i="3"/>
  <c r="L1548" i="3" s="1"/>
  <c r="J1549" i="3"/>
  <c r="L1549" i="3" s="1"/>
  <c r="J1550" i="3"/>
  <c r="J1551" i="3"/>
  <c r="J1552" i="3"/>
  <c r="L1552" i="3" s="1"/>
  <c r="J1553" i="3"/>
  <c r="L1553" i="3" s="1"/>
  <c r="J1554" i="3"/>
  <c r="J1555" i="3"/>
  <c r="J1556" i="3"/>
  <c r="L1556" i="3" s="1"/>
  <c r="J1557" i="3"/>
  <c r="L1557" i="3" s="1"/>
  <c r="J1558" i="3"/>
  <c r="J1559" i="3"/>
  <c r="J1560" i="3"/>
  <c r="L1560" i="3" s="1"/>
  <c r="J1561" i="3"/>
  <c r="L1561" i="3" s="1"/>
  <c r="J1562" i="3"/>
  <c r="J1563" i="3"/>
  <c r="J1564" i="3"/>
  <c r="L1564" i="3" s="1"/>
  <c r="J1565" i="3"/>
  <c r="L1565" i="3" s="1"/>
  <c r="J1566" i="3"/>
  <c r="J1567" i="3"/>
  <c r="J1568" i="3"/>
  <c r="L1568" i="3" s="1"/>
  <c r="J1569" i="3"/>
  <c r="L1569" i="3" s="1"/>
  <c r="J1570" i="3"/>
  <c r="J1571" i="3"/>
  <c r="J1572" i="3"/>
  <c r="L1572" i="3" s="1"/>
  <c r="J1573" i="3"/>
  <c r="L1573" i="3" s="1"/>
  <c r="J1574" i="3"/>
  <c r="J1575" i="3"/>
  <c r="J1576" i="3"/>
  <c r="L1576" i="3" s="1"/>
  <c r="J1577" i="3"/>
  <c r="L1577" i="3" s="1"/>
  <c r="J1578" i="3"/>
  <c r="J1579" i="3"/>
  <c r="J1580" i="3"/>
  <c r="L1580" i="3" s="1"/>
  <c r="J1581" i="3"/>
  <c r="L1581" i="3" s="1"/>
  <c r="J1582" i="3"/>
  <c r="J1583" i="3"/>
  <c r="J1584" i="3"/>
  <c r="L1584" i="3" s="1"/>
  <c r="J1585" i="3"/>
  <c r="L1585" i="3" s="1"/>
  <c r="J1586" i="3"/>
  <c r="J1587" i="3"/>
  <c r="J1588" i="3"/>
  <c r="L1588" i="3" s="1"/>
  <c r="J1589" i="3"/>
  <c r="L1589" i="3" s="1"/>
  <c r="J1590" i="3"/>
  <c r="J1591" i="3"/>
  <c r="J1592" i="3"/>
  <c r="L1592" i="3" s="1"/>
  <c r="J1593" i="3"/>
  <c r="L1593" i="3" s="1"/>
  <c r="J1594" i="3"/>
  <c r="J1595" i="3"/>
  <c r="J1596" i="3"/>
  <c r="L1596" i="3" s="1"/>
  <c r="J1597" i="3"/>
  <c r="L1597" i="3" s="1"/>
  <c r="J1598" i="3"/>
  <c r="J1599" i="3"/>
  <c r="J1600" i="3"/>
  <c r="L1600" i="3" s="1"/>
  <c r="J1601" i="3"/>
  <c r="L1601" i="3" s="1"/>
  <c r="J1602" i="3"/>
  <c r="J1603" i="3"/>
  <c r="J1604" i="3"/>
  <c r="L1604" i="3" s="1"/>
  <c r="J1605" i="3"/>
  <c r="L1605" i="3" s="1"/>
  <c r="J1606" i="3"/>
  <c r="J1607" i="3"/>
  <c r="J1608" i="3"/>
  <c r="L1608" i="3" s="1"/>
  <c r="J1609" i="3"/>
  <c r="L1609" i="3" s="1"/>
  <c r="J1610" i="3"/>
  <c r="J1611" i="3"/>
  <c r="J1612" i="3"/>
  <c r="L1612" i="3" s="1"/>
  <c r="J1613" i="3"/>
  <c r="L1613" i="3" s="1"/>
  <c r="J1614" i="3"/>
  <c r="J1615" i="3"/>
  <c r="J1616" i="3"/>
  <c r="L1616" i="3" s="1"/>
  <c r="J1617" i="3"/>
  <c r="L1617" i="3" s="1"/>
  <c r="J1618" i="3"/>
  <c r="J1619" i="3"/>
  <c r="J1620" i="3"/>
  <c r="L1620" i="3" s="1"/>
  <c r="J1621" i="3"/>
  <c r="L1621" i="3" s="1"/>
  <c r="J1622" i="3"/>
  <c r="J1623" i="3"/>
  <c r="J1624" i="3"/>
  <c r="L1624" i="3" s="1"/>
  <c r="J1625" i="3"/>
  <c r="L1625" i="3" s="1"/>
  <c r="J1626" i="3"/>
  <c r="J1627" i="3"/>
  <c r="J1628" i="3"/>
  <c r="L1628" i="3" s="1"/>
  <c r="J1629" i="3"/>
  <c r="L1629" i="3" s="1"/>
  <c r="J1630" i="3"/>
  <c r="J1631" i="3"/>
  <c r="J1632" i="3"/>
  <c r="L1632" i="3" s="1"/>
  <c r="J1633" i="3"/>
  <c r="L1633" i="3" s="1"/>
  <c r="J1634" i="3"/>
  <c r="J1635" i="3"/>
  <c r="J1636" i="3"/>
  <c r="L1636" i="3" s="1"/>
  <c r="J1637" i="3"/>
  <c r="L1637" i="3" s="1"/>
  <c r="J1638" i="3"/>
  <c r="J1639" i="3"/>
  <c r="J1640" i="3"/>
  <c r="L1640" i="3" s="1"/>
  <c r="J1641" i="3"/>
  <c r="L1641" i="3" s="1"/>
  <c r="J1642" i="3"/>
  <c r="J1643" i="3"/>
  <c r="J1644" i="3"/>
  <c r="L1644" i="3" s="1"/>
  <c r="J1645" i="3"/>
  <c r="L1645" i="3" s="1"/>
  <c r="J1646" i="3"/>
  <c r="J1647" i="3"/>
  <c r="J1648" i="3"/>
  <c r="L1648" i="3" s="1"/>
  <c r="J1649" i="3"/>
  <c r="L1649" i="3" s="1"/>
  <c r="J1650" i="3"/>
  <c r="J1651" i="3"/>
  <c r="J1652" i="3"/>
  <c r="L1652" i="3" s="1"/>
  <c r="J1653" i="3"/>
  <c r="L1653" i="3" s="1"/>
  <c r="J1654" i="3"/>
  <c r="J1655" i="3"/>
  <c r="J1656" i="3"/>
  <c r="L1656" i="3" s="1"/>
  <c r="J1657" i="3"/>
  <c r="L1657" i="3" s="1"/>
  <c r="J1658" i="3"/>
  <c r="J1659" i="3"/>
  <c r="J1660" i="3"/>
  <c r="L1660" i="3" s="1"/>
  <c r="J1661" i="3"/>
  <c r="L1661" i="3" s="1"/>
  <c r="J1662" i="3"/>
  <c r="J1663" i="3"/>
  <c r="J1664" i="3"/>
  <c r="L1664" i="3" s="1"/>
  <c r="J1665" i="3"/>
  <c r="L1665" i="3" s="1"/>
  <c r="J1666" i="3"/>
  <c r="J1667" i="3"/>
  <c r="J1668" i="3"/>
  <c r="L1668" i="3" s="1"/>
  <c r="J1669" i="3"/>
  <c r="L1669" i="3" s="1"/>
  <c r="J1670" i="3"/>
  <c r="J1671" i="3"/>
  <c r="J1672" i="3"/>
  <c r="L1672" i="3" s="1"/>
  <c r="J1673" i="3"/>
  <c r="L1673" i="3" s="1"/>
  <c r="J1674" i="3"/>
  <c r="J1675" i="3"/>
  <c r="J1676" i="3"/>
  <c r="L1676" i="3" s="1"/>
  <c r="J1677" i="3"/>
  <c r="L1677" i="3" s="1"/>
  <c r="J1678" i="3"/>
  <c r="J1679" i="3"/>
  <c r="J1680" i="3"/>
  <c r="L1680" i="3" s="1"/>
  <c r="J1681" i="3"/>
  <c r="L1681" i="3" s="1"/>
  <c r="J1682" i="3"/>
  <c r="J1683" i="3"/>
  <c r="J1684" i="3"/>
  <c r="L1684" i="3" s="1"/>
  <c r="J1685" i="3"/>
  <c r="L1685" i="3" s="1"/>
  <c r="J1686" i="3"/>
  <c r="J1687" i="3"/>
  <c r="J1688" i="3"/>
  <c r="L1688" i="3" s="1"/>
  <c r="J1689" i="3"/>
  <c r="L1689" i="3" s="1"/>
  <c r="J1690" i="3"/>
  <c r="J1691" i="3"/>
  <c r="J1692" i="3"/>
  <c r="L1692" i="3" s="1"/>
  <c r="J1693" i="3"/>
  <c r="L1693" i="3" s="1"/>
  <c r="J1694" i="3"/>
  <c r="J1695" i="3"/>
  <c r="J1696" i="3"/>
  <c r="L1696" i="3" s="1"/>
  <c r="J1697" i="3"/>
  <c r="L1697" i="3" s="1"/>
  <c r="J1698" i="3"/>
  <c r="J1699" i="3"/>
  <c r="J1700" i="3"/>
  <c r="L1700" i="3" s="1"/>
  <c r="J1701" i="3"/>
  <c r="L1701" i="3" s="1"/>
  <c r="J1702" i="3"/>
  <c r="J1703" i="3"/>
  <c r="J1704" i="3"/>
  <c r="L1704" i="3" s="1"/>
  <c r="J1705" i="3"/>
  <c r="L1705" i="3" s="1"/>
  <c r="J1706" i="3"/>
  <c r="J1707" i="3"/>
  <c r="J1708" i="3"/>
  <c r="L1708" i="3" s="1"/>
  <c r="J1709" i="3"/>
  <c r="L1709" i="3" s="1"/>
  <c r="J1710" i="3"/>
  <c r="J1711" i="3"/>
  <c r="J1712" i="3"/>
  <c r="L1712" i="3" s="1"/>
  <c r="J1713" i="3"/>
  <c r="L1713" i="3" s="1"/>
  <c r="J1714" i="3"/>
  <c r="J1715" i="3"/>
  <c r="J1716" i="3"/>
  <c r="L1716" i="3" s="1"/>
  <c r="J1717" i="3"/>
  <c r="L1717" i="3" s="1"/>
  <c r="J1718" i="3"/>
  <c r="J1719" i="3"/>
  <c r="J1720" i="3"/>
  <c r="L1720" i="3" s="1"/>
  <c r="J1721" i="3"/>
  <c r="L1721" i="3" s="1"/>
  <c r="J1722" i="3"/>
  <c r="J1723" i="3"/>
  <c r="J1724" i="3"/>
  <c r="L1724" i="3" s="1"/>
  <c r="J1725" i="3"/>
  <c r="L1725" i="3" s="1"/>
  <c r="J1726" i="3"/>
  <c r="J1727" i="3"/>
  <c r="J1728" i="3"/>
  <c r="L1728" i="3" s="1"/>
  <c r="J1729" i="3"/>
  <c r="L1729" i="3" s="1"/>
  <c r="J1730" i="3"/>
  <c r="J1731" i="3"/>
  <c r="J1732" i="3"/>
  <c r="L1732" i="3" s="1"/>
  <c r="J1733" i="3"/>
  <c r="L1733" i="3" s="1"/>
  <c r="J1734" i="3"/>
  <c r="J1735" i="3"/>
  <c r="J1736" i="3"/>
  <c r="L1736" i="3" s="1"/>
  <c r="J1737" i="3"/>
  <c r="L1737" i="3" s="1"/>
  <c r="J1738" i="3"/>
  <c r="J1739" i="3"/>
  <c r="J1740" i="3"/>
  <c r="L1740" i="3" s="1"/>
  <c r="J1741" i="3"/>
  <c r="L1741" i="3" s="1"/>
  <c r="J1742" i="3"/>
  <c r="J1743" i="3"/>
  <c r="J1744" i="3"/>
  <c r="L1744" i="3" s="1"/>
  <c r="J1745" i="3"/>
  <c r="L1745" i="3" s="1"/>
  <c r="J1746" i="3"/>
  <c r="J1747" i="3"/>
  <c r="J1748" i="3"/>
  <c r="L1748" i="3" s="1"/>
  <c r="J1749" i="3"/>
  <c r="L1749" i="3" s="1"/>
  <c r="J1750" i="3"/>
  <c r="J1751" i="3"/>
  <c r="J1752" i="3"/>
  <c r="L1752" i="3" s="1"/>
  <c r="J1753" i="3"/>
  <c r="L1753" i="3" s="1"/>
  <c r="J1754" i="3"/>
  <c r="J1755" i="3"/>
  <c r="J1756" i="3"/>
  <c r="L1756" i="3" s="1"/>
  <c r="J1757" i="3"/>
  <c r="L1757" i="3" s="1"/>
  <c r="J1758" i="3"/>
  <c r="J1759" i="3"/>
  <c r="J1760" i="3"/>
  <c r="L1760" i="3" s="1"/>
  <c r="J1761" i="3"/>
  <c r="L1761" i="3" s="1"/>
  <c r="J1762" i="3"/>
  <c r="J1763" i="3"/>
  <c r="J1764" i="3"/>
  <c r="L1764" i="3" s="1"/>
  <c r="J1765" i="3"/>
  <c r="L1765" i="3" s="1"/>
  <c r="J1766" i="3"/>
  <c r="J1767" i="3"/>
  <c r="J1768" i="3"/>
  <c r="L1768" i="3" s="1"/>
  <c r="J1769" i="3"/>
  <c r="L1769" i="3" s="1"/>
  <c r="J1770" i="3"/>
  <c r="J1771" i="3"/>
  <c r="J1772" i="3"/>
  <c r="L1772" i="3" s="1"/>
  <c r="J1773" i="3"/>
  <c r="L1773" i="3" s="1"/>
  <c r="J1774" i="3"/>
  <c r="J1775" i="3"/>
  <c r="J1776" i="3"/>
  <c r="L1776" i="3" s="1"/>
  <c r="J1777" i="3"/>
  <c r="L1777" i="3" s="1"/>
  <c r="J1778" i="3"/>
  <c r="J1779" i="3"/>
  <c r="J1780" i="3"/>
  <c r="L1780" i="3" s="1"/>
  <c r="J1781" i="3"/>
  <c r="L1781" i="3" s="1"/>
  <c r="J1782" i="3"/>
  <c r="J1783" i="3"/>
  <c r="J1784" i="3"/>
  <c r="L1784" i="3" s="1"/>
  <c r="J1785" i="3"/>
  <c r="L1785" i="3" s="1"/>
  <c r="J1786" i="3"/>
  <c r="J1787" i="3"/>
  <c r="J1788" i="3"/>
  <c r="L1788" i="3" s="1"/>
  <c r="J1789" i="3"/>
  <c r="L1789" i="3" s="1"/>
  <c r="J1790" i="3"/>
  <c r="J1791" i="3"/>
  <c r="J1792" i="3"/>
  <c r="L1792" i="3" s="1"/>
  <c r="J1793" i="3"/>
  <c r="L1793" i="3" s="1"/>
  <c r="J1794" i="3"/>
  <c r="J1795" i="3"/>
  <c r="J1796" i="3"/>
  <c r="L1796" i="3" s="1"/>
  <c r="J1797" i="3"/>
  <c r="L1797" i="3" s="1"/>
  <c r="J1798" i="3"/>
  <c r="J1799" i="3"/>
  <c r="J1800" i="3"/>
  <c r="L1800" i="3" s="1"/>
  <c r="J1801" i="3"/>
  <c r="L1801" i="3" s="1"/>
  <c r="J1802" i="3"/>
  <c r="J1803" i="3"/>
  <c r="J1804" i="3"/>
  <c r="L1804" i="3" s="1"/>
  <c r="J1805" i="3"/>
  <c r="L1805" i="3" s="1"/>
  <c r="J1806" i="3"/>
  <c r="J1807" i="3"/>
  <c r="J1808" i="3"/>
  <c r="L1808" i="3" s="1"/>
  <c r="J1809" i="3"/>
  <c r="L1809" i="3" s="1"/>
  <c r="J1810" i="3"/>
  <c r="J1811" i="3"/>
  <c r="J1812" i="3"/>
  <c r="L1812" i="3" s="1"/>
  <c r="J1813" i="3"/>
  <c r="L1813" i="3" s="1"/>
  <c r="J1814" i="3"/>
  <c r="J1815" i="3"/>
  <c r="J1816" i="3"/>
  <c r="L1816" i="3" s="1"/>
  <c r="J1817" i="3"/>
  <c r="L1817" i="3" s="1"/>
  <c r="J1818" i="3"/>
  <c r="J1819" i="3"/>
  <c r="J1820" i="3"/>
  <c r="L1820" i="3" s="1"/>
  <c r="J1821" i="3"/>
  <c r="L1821" i="3" s="1"/>
  <c r="J1822" i="3"/>
  <c r="J1823" i="3"/>
  <c r="J1824" i="3"/>
  <c r="L1824" i="3" s="1"/>
  <c r="J1825" i="3"/>
  <c r="L1825" i="3" s="1"/>
  <c r="J1826" i="3"/>
  <c r="J1827" i="3"/>
  <c r="J1828" i="3"/>
  <c r="L1828" i="3" s="1"/>
  <c r="J1829" i="3"/>
  <c r="L1829" i="3" s="1"/>
  <c r="J1830" i="3"/>
  <c r="J1831" i="3"/>
  <c r="J1832" i="3"/>
  <c r="L1832" i="3" s="1"/>
  <c r="J1833" i="3"/>
  <c r="L1833" i="3" s="1"/>
  <c r="J1834" i="3"/>
  <c r="J1835" i="3"/>
  <c r="J1836" i="3"/>
  <c r="L1836" i="3" s="1"/>
  <c r="J1837" i="3"/>
  <c r="L1837" i="3" s="1"/>
  <c r="J1838" i="3"/>
  <c r="J1839" i="3"/>
  <c r="J1840" i="3"/>
  <c r="L1840" i="3" s="1"/>
  <c r="J1841" i="3"/>
  <c r="L1841" i="3" s="1"/>
  <c r="J1842" i="3"/>
  <c r="J1843" i="3"/>
  <c r="J1844" i="3"/>
  <c r="L1844" i="3" s="1"/>
  <c r="J1845" i="3"/>
  <c r="L1845" i="3" s="1"/>
  <c r="J1846" i="3"/>
  <c r="J1847" i="3"/>
  <c r="J1848" i="3"/>
  <c r="L1848" i="3" s="1"/>
  <c r="J1849" i="3"/>
  <c r="L1849" i="3" s="1"/>
  <c r="J1850" i="3"/>
  <c r="J1851" i="3"/>
  <c r="J1852" i="3"/>
  <c r="L1852" i="3" s="1"/>
  <c r="J1853" i="3"/>
  <c r="L1853" i="3" s="1"/>
  <c r="J1854" i="3"/>
  <c r="J1855" i="3"/>
  <c r="J1856" i="3"/>
  <c r="L1856" i="3" s="1"/>
  <c r="J1857" i="3"/>
  <c r="L1857" i="3" s="1"/>
  <c r="J1858" i="3"/>
  <c r="J1859" i="3"/>
  <c r="J1860" i="3"/>
  <c r="L1860" i="3" s="1"/>
  <c r="J1861" i="3"/>
  <c r="L1861" i="3" s="1"/>
  <c r="J1862" i="3"/>
  <c r="J1863" i="3"/>
  <c r="J1864" i="3"/>
  <c r="L1864" i="3" s="1"/>
  <c r="J1865" i="3"/>
  <c r="L1865" i="3" s="1"/>
  <c r="J1866" i="3"/>
  <c r="J1867" i="3"/>
  <c r="J1868" i="3"/>
  <c r="L1868" i="3" s="1"/>
  <c r="J1869" i="3"/>
  <c r="L1869" i="3" s="1"/>
  <c r="J1870" i="3"/>
  <c r="J1871" i="3"/>
  <c r="J1872" i="3"/>
  <c r="L1872" i="3" s="1"/>
  <c r="J1873" i="3"/>
  <c r="L1873" i="3" s="1"/>
  <c r="J1874" i="3"/>
  <c r="J1875" i="3"/>
  <c r="J1876" i="3"/>
  <c r="L1876" i="3" s="1"/>
  <c r="J1877" i="3"/>
  <c r="L1877" i="3" s="1"/>
  <c r="J1878" i="3"/>
  <c r="J1879" i="3"/>
  <c r="J1880" i="3"/>
  <c r="L1880" i="3" s="1"/>
  <c r="J1881" i="3"/>
  <c r="L1881" i="3" s="1"/>
  <c r="J1882" i="3"/>
  <c r="J1883" i="3"/>
  <c r="J1884" i="3"/>
  <c r="L1884" i="3" s="1"/>
  <c r="J1885" i="3"/>
  <c r="L1885" i="3" s="1"/>
  <c r="J1886" i="3"/>
  <c r="J1887" i="3"/>
  <c r="J1888" i="3"/>
  <c r="L1888" i="3" s="1"/>
  <c r="J1889" i="3"/>
  <c r="L1889" i="3" s="1"/>
  <c r="J1890" i="3"/>
  <c r="J1891" i="3"/>
  <c r="J1892" i="3"/>
  <c r="L1892" i="3" s="1"/>
  <c r="J1893" i="3"/>
  <c r="L1893" i="3" s="1"/>
  <c r="J1894" i="3"/>
  <c r="J1895" i="3"/>
  <c r="J1896" i="3"/>
  <c r="L1896" i="3" s="1"/>
  <c r="J1897" i="3"/>
  <c r="L1897" i="3" s="1"/>
  <c r="J1898" i="3"/>
  <c r="J1899" i="3"/>
  <c r="J1900" i="3"/>
  <c r="L1900" i="3" s="1"/>
  <c r="J1901" i="3"/>
  <c r="L1901" i="3" s="1"/>
  <c r="J1902" i="3"/>
  <c r="J1903" i="3"/>
  <c r="K2" i="3"/>
  <c r="L2" i="3" s="1"/>
  <c r="K3" i="3"/>
  <c r="L3" i="3" s="1"/>
  <c r="K4" i="3"/>
  <c r="K5" i="3"/>
  <c r="K6" i="3"/>
  <c r="L6" i="3" s="1"/>
  <c r="K7" i="3"/>
  <c r="L7" i="3" s="1"/>
  <c r="K8" i="3"/>
  <c r="K9" i="3"/>
  <c r="K10" i="3"/>
  <c r="L10" i="3" s="1"/>
  <c r="K11" i="3"/>
  <c r="L11" i="3" s="1"/>
  <c r="K12" i="3"/>
  <c r="K13" i="3"/>
  <c r="K14" i="3"/>
  <c r="L14" i="3" s="1"/>
  <c r="K15" i="3"/>
  <c r="L15" i="3" s="1"/>
  <c r="K16" i="3"/>
  <c r="K17" i="3"/>
  <c r="K18" i="3"/>
  <c r="L18" i="3" s="1"/>
  <c r="K19" i="3"/>
  <c r="L19" i="3" s="1"/>
  <c r="K20" i="3"/>
  <c r="K21" i="3"/>
  <c r="K22" i="3"/>
  <c r="L22" i="3" s="1"/>
  <c r="K23" i="3"/>
  <c r="L23" i="3" s="1"/>
  <c r="K24" i="3"/>
  <c r="K25" i="3"/>
  <c r="K26" i="3"/>
  <c r="L26" i="3" s="1"/>
  <c r="K27" i="3"/>
  <c r="L27" i="3" s="1"/>
  <c r="K28" i="3"/>
  <c r="K29" i="3"/>
  <c r="K30" i="3"/>
  <c r="L30" i="3" s="1"/>
  <c r="K31" i="3"/>
  <c r="L31" i="3" s="1"/>
  <c r="K32" i="3"/>
  <c r="K33" i="3"/>
  <c r="K34" i="3"/>
  <c r="L34" i="3" s="1"/>
  <c r="K35" i="3"/>
  <c r="L35" i="3" s="1"/>
  <c r="K36" i="3"/>
  <c r="K37" i="3"/>
  <c r="K38" i="3"/>
  <c r="L38" i="3" s="1"/>
  <c r="K39" i="3"/>
  <c r="L39" i="3" s="1"/>
  <c r="K40" i="3"/>
  <c r="K41" i="3"/>
  <c r="K42" i="3"/>
  <c r="L42" i="3" s="1"/>
  <c r="K43" i="3"/>
  <c r="L43" i="3" s="1"/>
  <c r="K44" i="3"/>
  <c r="K45" i="3"/>
  <c r="K46" i="3"/>
  <c r="L46" i="3" s="1"/>
  <c r="K47" i="3"/>
  <c r="L47" i="3" s="1"/>
  <c r="K48" i="3"/>
  <c r="K49" i="3"/>
  <c r="K50" i="3"/>
  <c r="L50" i="3" s="1"/>
  <c r="K51" i="3"/>
  <c r="L51" i="3" s="1"/>
  <c r="K52" i="3"/>
  <c r="K53" i="3"/>
  <c r="K54" i="3"/>
  <c r="L54" i="3" s="1"/>
  <c r="K55" i="3"/>
  <c r="L55" i="3" s="1"/>
  <c r="K56" i="3"/>
  <c r="K57" i="3"/>
  <c r="K58" i="3"/>
  <c r="L58" i="3" s="1"/>
  <c r="K59" i="3"/>
  <c r="L59" i="3" s="1"/>
  <c r="K60" i="3"/>
  <c r="K61" i="3"/>
  <c r="K62" i="3"/>
  <c r="L62" i="3" s="1"/>
  <c r="K63" i="3"/>
  <c r="L63" i="3" s="1"/>
  <c r="K64" i="3"/>
  <c r="K65" i="3"/>
  <c r="K66" i="3"/>
  <c r="L66" i="3" s="1"/>
  <c r="K67" i="3"/>
  <c r="L67" i="3" s="1"/>
  <c r="K68" i="3"/>
  <c r="K69" i="3"/>
  <c r="K70" i="3"/>
  <c r="L70" i="3" s="1"/>
  <c r="K71" i="3"/>
  <c r="L71" i="3" s="1"/>
  <c r="K72" i="3"/>
  <c r="K73" i="3"/>
  <c r="K74" i="3"/>
  <c r="L74" i="3" s="1"/>
  <c r="K75" i="3"/>
  <c r="L75" i="3" s="1"/>
  <c r="K76" i="3"/>
  <c r="K77" i="3"/>
  <c r="K78" i="3"/>
  <c r="L78" i="3" s="1"/>
  <c r="K79" i="3"/>
  <c r="L79" i="3" s="1"/>
  <c r="K80" i="3"/>
  <c r="K81" i="3"/>
  <c r="K82" i="3"/>
  <c r="L82" i="3" s="1"/>
  <c r="K83" i="3"/>
  <c r="L83" i="3" s="1"/>
  <c r="K84" i="3"/>
  <c r="K85" i="3"/>
  <c r="K86" i="3"/>
  <c r="L86" i="3" s="1"/>
  <c r="K87" i="3"/>
  <c r="L87" i="3" s="1"/>
  <c r="K88" i="3"/>
  <c r="K89" i="3"/>
  <c r="K90" i="3"/>
  <c r="L90" i="3" s="1"/>
  <c r="K91" i="3"/>
  <c r="L91" i="3" s="1"/>
  <c r="K92" i="3"/>
  <c r="K93" i="3"/>
  <c r="K94" i="3"/>
  <c r="L94" i="3" s="1"/>
  <c r="K95" i="3"/>
  <c r="L95" i="3" s="1"/>
  <c r="K96" i="3"/>
  <c r="K97" i="3"/>
  <c r="K98" i="3"/>
  <c r="L98" i="3" s="1"/>
  <c r="K99" i="3"/>
  <c r="L99" i="3" s="1"/>
  <c r="K100" i="3"/>
  <c r="K101" i="3"/>
  <c r="K102" i="3"/>
  <c r="L102" i="3" s="1"/>
  <c r="K103" i="3"/>
  <c r="L103" i="3" s="1"/>
  <c r="K104" i="3"/>
  <c r="K105" i="3"/>
  <c r="K106" i="3"/>
  <c r="L106" i="3" s="1"/>
  <c r="K107" i="3"/>
  <c r="L107" i="3" s="1"/>
  <c r="K108" i="3"/>
  <c r="K109" i="3"/>
  <c r="K110" i="3"/>
  <c r="L110" i="3" s="1"/>
  <c r="K111" i="3"/>
  <c r="L111" i="3" s="1"/>
  <c r="K112" i="3"/>
  <c r="K113" i="3"/>
  <c r="K114" i="3"/>
  <c r="L114" i="3" s="1"/>
  <c r="K115" i="3"/>
  <c r="L115" i="3" s="1"/>
  <c r="K116" i="3"/>
  <c r="K117" i="3"/>
  <c r="K118" i="3"/>
  <c r="L118" i="3" s="1"/>
  <c r="K119" i="3"/>
  <c r="L119" i="3" s="1"/>
  <c r="K120" i="3"/>
  <c r="K121" i="3"/>
  <c r="K122" i="3"/>
  <c r="L122" i="3" s="1"/>
  <c r="K123" i="3"/>
  <c r="L123" i="3" s="1"/>
  <c r="K124" i="3"/>
  <c r="K125" i="3"/>
  <c r="K126" i="3"/>
  <c r="L126" i="3" s="1"/>
  <c r="K127" i="3"/>
  <c r="L127" i="3" s="1"/>
  <c r="K128" i="3"/>
  <c r="K129" i="3"/>
  <c r="K130" i="3"/>
  <c r="L130" i="3" s="1"/>
  <c r="K131" i="3"/>
  <c r="L131" i="3" s="1"/>
  <c r="K132" i="3"/>
  <c r="K133" i="3"/>
  <c r="K134" i="3"/>
  <c r="L134" i="3" s="1"/>
  <c r="K135" i="3"/>
  <c r="L135" i="3" s="1"/>
  <c r="K136" i="3"/>
  <c r="K137" i="3"/>
  <c r="K138" i="3"/>
  <c r="L138" i="3" s="1"/>
  <c r="K139" i="3"/>
  <c r="L139" i="3" s="1"/>
  <c r="K140" i="3"/>
  <c r="K141" i="3"/>
  <c r="K142" i="3"/>
  <c r="L142" i="3" s="1"/>
  <c r="K143" i="3"/>
  <c r="L143" i="3" s="1"/>
  <c r="K144" i="3"/>
  <c r="K145" i="3"/>
  <c r="K146" i="3"/>
  <c r="L146" i="3" s="1"/>
  <c r="K147" i="3"/>
  <c r="L147" i="3" s="1"/>
  <c r="K148" i="3"/>
  <c r="K149" i="3"/>
  <c r="K150" i="3"/>
  <c r="L150" i="3" s="1"/>
  <c r="K151" i="3"/>
  <c r="L151" i="3" s="1"/>
  <c r="K152" i="3"/>
  <c r="K153" i="3"/>
  <c r="K154" i="3"/>
  <c r="L154" i="3" s="1"/>
  <c r="K155" i="3"/>
  <c r="L155" i="3" s="1"/>
  <c r="K156" i="3"/>
  <c r="K157" i="3"/>
  <c r="K158" i="3"/>
  <c r="L158" i="3" s="1"/>
  <c r="K159" i="3"/>
  <c r="L159" i="3" s="1"/>
  <c r="K160" i="3"/>
  <c r="K161" i="3"/>
  <c r="K162" i="3"/>
  <c r="L162" i="3" s="1"/>
  <c r="K163" i="3"/>
  <c r="L163" i="3" s="1"/>
  <c r="K164" i="3"/>
  <c r="K165" i="3"/>
  <c r="K166" i="3"/>
  <c r="L166" i="3" s="1"/>
  <c r="K167" i="3"/>
  <c r="L167" i="3" s="1"/>
  <c r="K168" i="3"/>
  <c r="K169" i="3"/>
  <c r="K170" i="3"/>
  <c r="L170" i="3" s="1"/>
  <c r="K171" i="3"/>
  <c r="L171" i="3" s="1"/>
  <c r="K172" i="3"/>
  <c r="K173" i="3"/>
  <c r="K174" i="3"/>
  <c r="L174" i="3" s="1"/>
  <c r="K175" i="3"/>
  <c r="L175" i="3" s="1"/>
  <c r="K176" i="3"/>
  <c r="K177" i="3"/>
  <c r="K178" i="3"/>
  <c r="L178" i="3" s="1"/>
  <c r="K179" i="3"/>
  <c r="L179" i="3" s="1"/>
  <c r="K180" i="3"/>
  <c r="K181" i="3"/>
  <c r="K182" i="3"/>
  <c r="L182" i="3" s="1"/>
  <c r="K183" i="3"/>
  <c r="L183" i="3" s="1"/>
  <c r="K184" i="3"/>
  <c r="K185" i="3"/>
  <c r="K186" i="3"/>
  <c r="L186" i="3" s="1"/>
  <c r="K187" i="3"/>
  <c r="L187" i="3" s="1"/>
  <c r="K188" i="3"/>
  <c r="K189" i="3"/>
  <c r="K190" i="3"/>
  <c r="L190" i="3" s="1"/>
  <c r="K191" i="3"/>
  <c r="L191" i="3" s="1"/>
  <c r="K192" i="3"/>
  <c r="K193" i="3"/>
  <c r="K194" i="3"/>
  <c r="L194" i="3" s="1"/>
  <c r="K195" i="3"/>
  <c r="L195" i="3" s="1"/>
  <c r="K196" i="3"/>
  <c r="K197" i="3"/>
  <c r="K198" i="3"/>
  <c r="L198" i="3" s="1"/>
  <c r="K199" i="3"/>
  <c r="L199" i="3" s="1"/>
  <c r="K200" i="3"/>
  <c r="K201" i="3"/>
  <c r="K202" i="3"/>
  <c r="L202" i="3" s="1"/>
  <c r="K203" i="3"/>
  <c r="L203" i="3" s="1"/>
  <c r="K204" i="3"/>
  <c r="K205" i="3"/>
  <c r="K206" i="3"/>
  <c r="L206" i="3" s="1"/>
  <c r="K207" i="3"/>
  <c r="L207" i="3" s="1"/>
  <c r="K208" i="3"/>
  <c r="K209" i="3"/>
  <c r="K210" i="3"/>
  <c r="L210" i="3" s="1"/>
  <c r="K211" i="3"/>
  <c r="L211" i="3" s="1"/>
  <c r="K212" i="3"/>
  <c r="K213" i="3"/>
  <c r="K214" i="3"/>
  <c r="L214" i="3" s="1"/>
  <c r="K215" i="3"/>
  <c r="L215" i="3" s="1"/>
  <c r="K216" i="3"/>
  <c r="K217" i="3"/>
  <c r="K218" i="3"/>
  <c r="L218" i="3" s="1"/>
  <c r="K219" i="3"/>
  <c r="L219" i="3" s="1"/>
  <c r="K220" i="3"/>
  <c r="K221" i="3"/>
  <c r="K222" i="3"/>
  <c r="L222" i="3" s="1"/>
  <c r="K223" i="3"/>
  <c r="L223" i="3" s="1"/>
  <c r="K224" i="3"/>
  <c r="K225" i="3"/>
  <c r="K226" i="3"/>
  <c r="L226" i="3" s="1"/>
  <c r="K227" i="3"/>
  <c r="L227" i="3" s="1"/>
  <c r="K228" i="3"/>
  <c r="K229" i="3"/>
  <c r="K230" i="3"/>
  <c r="L230" i="3" s="1"/>
  <c r="K231" i="3"/>
  <c r="L231" i="3" s="1"/>
  <c r="K232" i="3"/>
  <c r="K233" i="3"/>
  <c r="K234" i="3"/>
  <c r="L234" i="3" s="1"/>
  <c r="K235" i="3"/>
  <c r="L235" i="3" s="1"/>
  <c r="K236" i="3"/>
  <c r="K237" i="3"/>
  <c r="K238" i="3"/>
  <c r="L238" i="3" s="1"/>
  <c r="K239" i="3"/>
  <c r="L239" i="3" s="1"/>
  <c r="K240" i="3"/>
  <c r="K241" i="3"/>
  <c r="K242" i="3"/>
  <c r="L242" i="3" s="1"/>
  <c r="K243" i="3"/>
  <c r="L243" i="3" s="1"/>
  <c r="K244" i="3"/>
  <c r="K245" i="3"/>
  <c r="K246" i="3"/>
  <c r="L246" i="3" s="1"/>
  <c r="K247" i="3"/>
  <c r="L247" i="3" s="1"/>
  <c r="K248" i="3"/>
  <c r="K249" i="3"/>
  <c r="K250" i="3"/>
  <c r="L250" i="3" s="1"/>
  <c r="K251" i="3"/>
  <c r="L251" i="3" s="1"/>
  <c r="K252" i="3"/>
  <c r="K253" i="3"/>
  <c r="K254" i="3"/>
  <c r="L254" i="3" s="1"/>
  <c r="K255" i="3"/>
  <c r="L255" i="3" s="1"/>
  <c r="K256" i="3"/>
  <c r="K257" i="3"/>
  <c r="K258" i="3"/>
  <c r="L258" i="3" s="1"/>
  <c r="K259" i="3"/>
  <c r="L259" i="3" s="1"/>
  <c r="K260" i="3"/>
  <c r="K261" i="3"/>
  <c r="K262" i="3"/>
  <c r="L262" i="3" s="1"/>
  <c r="K263" i="3"/>
  <c r="L263" i="3" s="1"/>
  <c r="K264" i="3"/>
  <c r="K265" i="3"/>
  <c r="K266" i="3"/>
  <c r="L266" i="3" s="1"/>
  <c r="K267" i="3"/>
  <c r="L267" i="3" s="1"/>
  <c r="K268" i="3"/>
  <c r="K269" i="3"/>
  <c r="K270" i="3"/>
  <c r="L270" i="3" s="1"/>
  <c r="K271" i="3"/>
  <c r="L271" i="3" s="1"/>
  <c r="K272" i="3"/>
  <c r="K273" i="3"/>
  <c r="K274" i="3"/>
  <c r="L274" i="3" s="1"/>
  <c r="K275" i="3"/>
  <c r="L275" i="3" s="1"/>
  <c r="K276" i="3"/>
  <c r="K277" i="3"/>
  <c r="K278" i="3"/>
  <c r="L278" i="3" s="1"/>
  <c r="K279" i="3"/>
  <c r="L279" i="3" s="1"/>
  <c r="K280" i="3"/>
  <c r="K281" i="3"/>
  <c r="K282" i="3"/>
  <c r="L282" i="3" s="1"/>
  <c r="K283" i="3"/>
  <c r="L283" i="3" s="1"/>
  <c r="K284" i="3"/>
  <c r="K285" i="3"/>
  <c r="K286" i="3"/>
  <c r="L286" i="3" s="1"/>
  <c r="K287" i="3"/>
  <c r="L287" i="3" s="1"/>
  <c r="K288" i="3"/>
  <c r="K289" i="3"/>
  <c r="K290" i="3"/>
  <c r="L290" i="3" s="1"/>
  <c r="K291" i="3"/>
  <c r="L291" i="3" s="1"/>
  <c r="K292" i="3"/>
  <c r="K293" i="3"/>
  <c r="K294" i="3"/>
  <c r="L294" i="3" s="1"/>
  <c r="K295" i="3"/>
  <c r="L295" i="3" s="1"/>
  <c r="K296" i="3"/>
  <c r="K297" i="3"/>
  <c r="K298" i="3"/>
  <c r="L298" i="3" s="1"/>
  <c r="K299" i="3"/>
  <c r="L299" i="3" s="1"/>
  <c r="K300" i="3"/>
  <c r="K301" i="3"/>
  <c r="K302" i="3"/>
  <c r="L302" i="3" s="1"/>
  <c r="K303" i="3"/>
  <c r="L303" i="3" s="1"/>
  <c r="K304" i="3"/>
  <c r="K305" i="3"/>
  <c r="K306" i="3"/>
  <c r="L306" i="3" s="1"/>
  <c r="K307" i="3"/>
  <c r="L307" i="3" s="1"/>
  <c r="K308" i="3"/>
  <c r="K309" i="3"/>
  <c r="K310" i="3"/>
  <c r="L310" i="3" s="1"/>
  <c r="K311" i="3"/>
  <c r="L311" i="3" s="1"/>
  <c r="K312" i="3"/>
  <c r="K313" i="3"/>
  <c r="K314" i="3"/>
  <c r="L314" i="3" s="1"/>
  <c r="K315" i="3"/>
  <c r="L315" i="3" s="1"/>
  <c r="K316" i="3"/>
  <c r="K317" i="3"/>
  <c r="K318" i="3"/>
  <c r="K319" i="3"/>
  <c r="L319" i="3" s="1"/>
  <c r="K320" i="3"/>
  <c r="K321" i="3"/>
  <c r="K322" i="3"/>
  <c r="L322" i="3" s="1"/>
  <c r="K323" i="3"/>
  <c r="L323" i="3" s="1"/>
  <c r="K324" i="3"/>
  <c r="K325" i="3"/>
  <c r="K326" i="3"/>
  <c r="L326" i="3" s="1"/>
  <c r="K327" i="3"/>
  <c r="L327" i="3" s="1"/>
  <c r="K328" i="3"/>
  <c r="K329" i="3"/>
  <c r="K330" i="3"/>
  <c r="L330" i="3" s="1"/>
  <c r="K331" i="3"/>
  <c r="L331" i="3" s="1"/>
  <c r="K332" i="3"/>
  <c r="K333" i="3"/>
  <c r="K334" i="3"/>
  <c r="L334" i="3" s="1"/>
  <c r="K335" i="3"/>
  <c r="L335" i="3" s="1"/>
  <c r="K336" i="3"/>
  <c r="K337" i="3"/>
  <c r="K338" i="3"/>
  <c r="L338" i="3" s="1"/>
  <c r="K339" i="3"/>
  <c r="L339" i="3" s="1"/>
  <c r="K340" i="3"/>
  <c r="K341" i="3"/>
  <c r="K342" i="3"/>
  <c r="L342" i="3" s="1"/>
  <c r="K343" i="3"/>
  <c r="L343" i="3" s="1"/>
  <c r="K344" i="3"/>
  <c r="K345" i="3"/>
  <c r="K346" i="3"/>
  <c r="L346" i="3" s="1"/>
  <c r="K347" i="3"/>
  <c r="L347" i="3" s="1"/>
  <c r="K348" i="3"/>
  <c r="K349" i="3"/>
  <c r="K350" i="3"/>
  <c r="L350" i="3" s="1"/>
  <c r="K351" i="3"/>
  <c r="L351" i="3" s="1"/>
  <c r="K352" i="3"/>
  <c r="K353" i="3"/>
  <c r="K354" i="3"/>
  <c r="L354" i="3" s="1"/>
  <c r="K355" i="3"/>
  <c r="L355" i="3" s="1"/>
  <c r="K356" i="3"/>
  <c r="K357" i="3"/>
  <c r="K358" i="3"/>
  <c r="L358" i="3" s="1"/>
  <c r="K359" i="3"/>
  <c r="L359" i="3" s="1"/>
  <c r="K360" i="3"/>
  <c r="K361" i="3"/>
  <c r="K362" i="3"/>
  <c r="L362" i="3" s="1"/>
  <c r="K363" i="3"/>
  <c r="L363" i="3" s="1"/>
  <c r="K364" i="3"/>
  <c r="K365" i="3"/>
  <c r="K366" i="3"/>
  <c r="L366" i="3" s="1"/>
  <c r="K367" i="3"/>
  <c r="L367" i="3" s="1"/>
  <c r="K368" i="3"/>
  <c r="K369" i="3"/>
  <c r="K370" i="3"/>
  <c r="L370" i="3" s="1"/>
  <c r="K371" i="3"/>
  <c r="L371" i="3" s="1"/>
  <c r="K372" i="3"/>
  <c r="K373" i="3"/>
  <c r="K374" i="3"/>
  <c r="L374" i="3" s="1"/>
  <c r="K375" i="3"/>
  <c r="L375" i="3" s="1"/>
  <c r="K376" i="3"/>
  <c r="K377" i="3"/>
  <c r="K378" i="3"/>
  <c r="L378" i="3" s="1"/>
  <c r="K379" i="3"/>
  <c r="L379" i="3" s="1"/>
  <c r="K380" i="3"/>
  <c r="K381" i="3"/>
  <c r="K382" i="3"/>
  <c r="L382" i="3" s="1"/>
  <c r="K383" i="3"/>
  <c r="L383" i="3" s="1"/>
  <c r="K384" i="3"/>
  <c r="K385" i="3"/>
  <c r="K386" i="3"/>
  <c r="L386" i="3" s="1"/>
  <c r="K387" i="3"/>
  <c r="L387" i="3" s="1"/>
  <c r="K388" i="3"/>
  <c r="K389" i="3"/>
  <c r="K390" i="3"/>
  <c r="L390" i="3" s="1"/>
  <c r="K391" i="3"/>
  <c r="L391" i="3" s="1"/>
  <c r="K392" i="3"/>
  <c r="K393" i="3"/>
  <c r="K394" i="3"/>
  <c r="L394" i="3" s="1"/>
  <c r="K395" i="3"/>
  <c r="L395" i="3" s="1"/>
  <c r="K396" i="3"/>
  <c r="K397" i="3"/>
  <c r="K398" i="3"/>
  <c r="L398" i="3" s="1"/>
  <c r="K399" i="3"/>
  <c r="L399" i="3" s="1"/>
  <c r="K400" i="3"/>
  <c r="K401" i="3"/>
  <c r="K402" i="3"/>
  <c r="L402" i="3" s="1"/>
  <c r="K403" i="3"/>
  <c r="L403" i="3" s="1"/>
  <c r="K404" i="3"/>
  <c r="K405" i="3"/>
  <c r="K406" i="3"/>
  <c r="L406" i="3" s="1"/>
  <c r="K407" i="3"/>
  <c r="L407" i="3" s="1"/>
  <c r="K408" i="3"/>
  <c r="K409" i="3"/>
  <c r="K410" i="3"/>
  <c r="L410" i="3" s="1"/>
  <c r="K411" i="3"/>
  <c r="L411" i="3" s="1"/>
  <c r="K412" i="3"/>
  <c r="K413" i="3"/>
  <c r="K414" i="3"/>
  <c r="L414" i="3" s="1"/>
  <c r="K415" i="3"/>
  <c r="L415" i="3" s="1"/>
  <c r="K416" i="3"/>
  <c r="K417" i="3"/>
  <c r="K418" i="3"/>
  <c r="L418" i="3" s="1"/>
  <c r="K419" i="3"/>
  <c r="L419" i="3" s="1"/>
  <c r="K420" i="3"/>
  <c r="K421" i="3"/>
  <c r="K422" i="3"/>
  <c r="L422" i="3" s="1"/>
  <c r="K423" i="3"/>
  <c r="L423" i="3" s="1"/>
  <c r="K424" i="3"/>
  <c r="K425" i="3"/>
  <c r="K426" i="3"/>
  <c r="L426" i="3" s="1"/>
  <c r="K427" i="3"/>
  <c r="L427" i="3" s="1"/>
  <c r="K428" i="3"/>
  <c r="K429" i="3"/>
  <c r="K430" i="3"/>
  <c r="L430" i="3" s="1"/>
  <c r="K431" i="3"/>
  <c r="L431" i="3" s="1"/>
  <c r="K432" i="3"/>
  <c r="K433" i="3"/>
  <c r="K434" i="3"/>
  <c r="L434" i="3" s="1"/>
  <c r="K435" i="3"/>
  <c r="L435" i="3" s="1"/>
  <c r="K436" i="3"/>
  <c r="K437" i="3"/>
  <c r="K438" i="3"/>
  <c r="L438" i="3" s="1"/>
  <c r="K439" i="3"/>
  <c r="L439" i="3" s="1"/>
  <c r="K440" i="3"/>
  <c r="K441" i="3"/>
  <c r="K442" i="3"/>
  <c r="L442" i="3" s="1"/>
  <c r="K443" i="3"/>
  <c r="L443" i="3" s="1"/>
  <c r="K444" i="3"/>
  <c r="K445" i="3"/>
  <c r="K446" i="3"/>
  <c r="L446" i="3" s="1"/>
  <c r="K447" i="3"/>
  <c r="L447" i="3" s="1"/>
  <c r="K448" i="3"/>
  <c r="K449" i="3"/>
  <c r="K450" i="3"/>
  <c r="L450" i="3" s="1"/>
  <c r="K451" i="3"/>
  <c r="L451" i="3" s="1"/>
  <c r="K452" i="3"/>
  <c r="K453" i="3"/>
  <c r="K454" i="3"/>
  <c r="L454" i="3" s="1"/>
  <c r="K455" i="3"/>
  <c r="L455" i="3" s="1"/>
  <c r="K456" i="3"/>
  <c r="K457" i="3"/>
  <c r="K458" i="3"/>
  <c r="L458" i="3" s="1"/>
  <c r="K459" i="3"/>
  <c r="L459" i="3" s="1"/>
  <c r="K460" i="3"/>
  <c r="K461" i="3"/>
  <c r="K462" i="3"/>
  <c r="L462" i="3" s="1"/>
  <c r="K463" i="3"/>
  <c r="L463" i="3" s="1"/>
  <c r="K464" i="3"/>
  <c r="K465" i="3"/>
  <c r="K466" i="3"/>
  <c r="L466" i="3" s="1"/>
  <c r="K467" i="3"/>
  <c r="L467" i="3" s="1"/>
  <c r="K468" i="3"/>
  <c r="K469" i="3"/>
  <c r="K470" i="3"/>
  <c r="L470" i="3" s="1"/>
  <c r="K471" i="3"/>
  <c r="L471" i="3" s="1"/>
  <c r="K472" i="3"/>
  <c r="K473" i="3"/>
  <c r="K474" i="3"/>
  <c r="L474" i="3" s="1"/>
  <c r="K475" i="3"/>
  <c r="L475" i="3" s="1"/>
  <c r="K476" i="3"/>
  <c r="K477" i="3"/>
  <c r="K478" i="3"/>
  <c r="K479" i="3"/>
  <c r="L479" i="3" s="1"/>
  <c r="K480" i="3"/>
  <c r="K481" i="3"/>
  <c r="K482" i="3"/>
  <c r="L482" i="3" s="1"/>
  <c r="K483" i="3"/>
  <c r="L483" i="3" s="1"/>
  <c r="K484" i="3"/>
  <c r="K485" i="3"/>
  <c r="K486" i="3"/>
  <c r="L486" i="3" s="1"/>
  <c r="K487" i="3"/>
  <c r="L487" i="3" s="1"/>
  <c r="K488" i="3"/>
  <c r="K489" i="3"/>
  <c r="K490" i="3"/>
  <c r="L490" i="3" s="1"/>
  <c r="K491" i="3"/>
  <c r="L491" i="3" s="1"/>
  <c r="K492" i="3"/>
  <c r="K493" i="3"/>
  <c r="K494" i="3"/>
  <c r="L494" i="3" s="1"/>
  <c r="K495" i="3"/>
  <c r="L495" i="3" s="1"/>
  <c r="K496" i="3"/>
  <c r="K497" i="3"/>
  <c r="K498" i="3"/>
  <c r="L498" i="3" s="1"/>
  <c r="K499" i="3"/>
  <c r="L499" i="3" s="1"/>
  <c r="K500" i="3"/>
  <c r="K501" i="3"/>
  <c r="K502" i="3"/>
  <c r="L502" i="3" s="1"/>
  <c r="K503" i="3"/>
  <c r="L503" i="3" s="1"/>
  <c r="K504" i="3"/>
  <c r="K505" i="3"/>
  <c r="K506" i="3"/>
  <c r="L506" i="3" s="1"/>
  <c r="K507" i="3"/>
  <c r="L507" i="3" s="1"/>
  <c r="K508" i="3"/>
  <c r="K509" i="3"/>
  <c r="K510" i="3"/>
  <c r="L510" i="3" s="1"/>
  <c r="K511" i="3"/>
  <c r="L511" i="3" s="1"/>
  <c r="K512" i="3"/>
  <c r="K513" i="3"/>
  <c r="K514" i="3"/>
  <c r="L514" i="3" s="1"/>
  <c r="K515" i="3"/>
  <c r="L515" i="3" s="1"/>
  <c r="K516" i="3"/>
  <c r="K517" i="3"/>
  <c r="K518" i="3"/>
  <c r="L518" i="3" s="1"/>
  <c r="K519" i="3"/>
  <c r="L519" i="3" s="1"/>
  <c r="K520" i="3"/>
  <c r="K521" i="3"/>
  <c r="K522" i="3"/>
  <c r="L522" i="3" s="1"/>
  <c r="K523" i="3"/>
  <c r="L523" i="3" s="1"/>
  <c r="K524" i="3"/>
  <c r="K525" i="3"/>
  <c r="K526" i="3"/>
  <c r="L526" i="3" s="1"/>
  <c r="K527" i="3"/>
  <c r="L527" i="3" s="1"/>
  <c r="K528" i="3"/>
  <c r="K529" i="3"/>
  <c r="K530" i="3"/>
  <c r="L530" i="3" s="1"/>
  <c r="K531" i="3"/>
  <c r="L531" i="3" s="1"/>
  <c r="K532" i="3"/>
  <c r="K533" i="3"/>
  <c r="K534" i="3"/>
  <c r="L534" i="3" s="1"/>
  <c r="K535" i="3"/>
  <c r="L535" i="3" s="1"/>
  <c r="K536" i="3"/>
  <c r="K537" i="3"/>
  <c r="K538" i="3"/>
  <c r="L538" i="3" s="1"/>
  <c r="K539" i="3"/>
  <c r="L539" i="3" s="1"/>
  <c r="K540" i="3"/>
  <c r="K541" i="3"/>
  <c r="K542" i="3"/>
  <c r="L542" i="3" s="1"/>
  <c r="K543" i="3"/>
  <c r="L543" i="3" s="1"/>
  <c r="K544" i="3"/>
  <c r="K545" i="3"/>
  <c r="K546" i="3"/>
  <c r="L546" i="3" s="1"/>
  <c r="K547" i="3"/>
  <c r="L547" i="3" s="1"/>
  <c r="K548" i="3"/>
  <c r="K549" i="3"/>
  <c r="K550" i="3"/>
  <c r="L550" i="3" s="1"/>
  <c r="K551" i="3"/>
  <c r="L551" i="3" s="1"/>
  <c r="K552" i="3"/>
  <c r="K553" i="3"/>
  <c r="K554" i="3"/>
  <c r="L554" i="3" s="1"/>
  <c r="K555" i="3"/>
  <c r="L555" i="3" s="1"/>
  <c r="K556" i="3"/>
  <c r="K557" i="3"/>
  <c r="K558" i="3"/>
  <c r="L558" i="3" s="1"/>
  <c r="K559" i="3"/>
  <c r="L559" i="3" s="1"/>
  <c r="K560" i="3"/>
  <c r="K561" i="3"/>
  <c r="K562" i="3"/>
  <c r="L562" i="3" s="1"/>
  <c r="K563" i="3"/>
  <c r="L563" i="3" s="1"/>
  <c r="K564" i="3"/>
  <c r="K565" i="3"/>
  <c r="K566" i="3"/>
  <c r="L566" i="3" s="1"/>
  <c r="K567" i="3"/>
  <c r="L567" i="3" s="1"/>
  <c r="K568" i="3"/>
  <c r="K569" i="3"/>
  <c r="K570" i="3"/>
  <c r="L570" i="3" s="1"/>
  <c r="K571" i="3"/>
  <c r="L571" i="3" s="1"/>
  <c r="K572" i="3"/>
  <c r="K573" i="3"/>
  <c r="K574" i="3"/>
  <c r="L574" i="3" s="1"/>
  <c r="K575" i="3"/>
  <c r="L575" i="3" s="1"/>
  <c r="K576" i="3"/>
  <c r="K577" i="3"/>
  <c r="K578" i="3"/>
  <c r="L578" i="3" s="1"/>
  <c r="K579" i="3"/>
  <c r="L579" i="3" s="1"/>
  <c r="K580" i="3"/>
  <c r="K581" i="3"/>
  <c r="K582" i="3"/>
  <c r="L582" i="3" s="1"/>
  <c r="K583" i="3"/>
  <c r="L583" i="3" s="1"/>
  <c r="K584" i="3"/>
  <c r="K585" i="3"/>
  <c r="K586" i="3"/>
  <c r="L586" i="3" s="1"/>
  <c r="K587" i="3"/>
  <c r="L587" i="3" s="1"/>
  <c r="K588" i="3"/>
  <c r="K589" i="3"/>
  <c r="K590" i="3"/>
  <c r="L590" i="3" s="1"/>
  <c r="K591" i="3"/>
  <c r="L591" i="3" s="1"/>
  <c r="K592" i="3"/>
  <c r="K593" i="3"/>
  <c r="K594" i="3"/>
  <c r="L594" i="3" s="1"/>
  <c r="K595" i="3"/>
  <c r="L595" i="3" s="1"/>
  <c r="K596" i="3"/>
  <c r="K597" i="3"/>
  <c r="K598" i="3"/>
  <c r="L598" i="3" s="1"/>
  <c r="K599" i="3"/>
  <c r="L599" i="3" s="1"/>
  <c r="K600" i="3"/>
  <c r="K601" i="3"/>
  <c r="K602" i="3"/>
  <c r="L602" i="3" s="1"/>
  <c r="K603" i="3"/>
  <c r="L603" i="3" s="1"/>
  <c r="K604" i="3"/>
  <c r="K605" i="3"/>
  <c r="K606" i="3"/>
  <c r="K607" i="3"/>
  <c r="L607" i="3" s="1"/>
  <c r="K608" i="3"/>
  <c r="K609" i="3"/>
  <c r="K610" i="3"/>
  <c r="L610" i="3" s="1"/>
  <c r="K611" i="3"/>
  <c r="L611" i="3" s="1"/>
  <c r="K612" i="3"/>
  <c r="K613" i="3"/>
  <c r="K614" i="3"/>
  <c r="L614" i="3" s="1"/>
  <c r="K615" i="3"/>
  <c r="L615" i="3" s="1"/>
  <c r="K616" i="3"/>
  <c r="K617" i="3"/>
  <c r="K618" i="3"/>
  <c r="L618" i="3" s="1"/>
  <c r="K619" i="3"/>
  <c r="L619" i="3" s="1"/>
  <c r="K620" i="3"/>
  <c r="K621" i="3"/>
  <c r="K622" i="3"/>
  <c r="L622" i="3" s="1"/>
  <c r="K623" i="3"/>
  <c r="L623" i="3" s="1"/>
  <c r="K624" i="3"/>
  <c r="K625" i="3"/>
  <c r="K626" i="3"/>
  <c r="L626" i="3" s="1"/>
  <c r="K627" i="3"/>
  <c r="L627" i="3" s="1"/>
  <c r="K628" i="3"/>
  <c r="K629" i="3"/>
  <c r="K630" i="3"/>
  <c r="L630" i="3" s="1"/>
  <c r="K631" i="3"/>
  <c r="L631" i="3" s="1"/>
  <c r="K632" i="3"/>
  <c r="K633" i="3"/>
  <c r="K634" i="3"/>
  <c r="L634" i="3" s="1"/>
  <c r="K635" i="3"/>
  <c r="L635" i="3" s="1"/>
  <c r="K636" i="3"/>
  <c r="K637" i="3"/>
  <c r="K638" i="3"/>
  <c r="L638" i="3" s="1"/>
  <c r="K639" i="3"/>
  <c r="L639" i="3" s="1"/>
  <c r="K640" i="3"/>
  <c r="K641" i="3"/>
  <c r="K642" i="3"/>
  <c r="L642" i="3" s="1"/>
  <c r="K643" i="3"/>
  <c r="L643" i="3" s="1"/>
  <c r="K644" i="3"/>
  <c r="K645" i="3"/>
  <c r="K646" i="3"/>
  <c r="L646" i="3" s="1"/>
  <c r="K647" i="3"/>
  <c r="L647" i="3" s="1"/>
  <c r="K648" i="3"/>
  <c r="K649" i="3"/>
  <c r="K650" i="3"/>
  <c r="L650" i="3" s="1"/>
  <c r="K651" i="3"/>
  <c r="L651" i="3" s="1"/>
  <c r="K652" i="3"/>
  <c r="K653" i="3"/>
  <c r="K654" i="3"/>
  <c r="L654" i="3" s="1"/>
  <c r="K655" i="3"/>
  <c r="L655" i="3" s="1"/>
  <c r="K656" i="3"/>
  <c r="K657" i="3"/>
  <c r="K658" i="3"/>
  <c r="L658" i="3" s="1"/>
  <c r="K659" i="3"/>
  <c r="L659" i="3" s="1"/>
  <c r="K660" i="3"/>
  <c r="K661" i="3"/>
  <c r="K662" i="3"/>
  <c r="L662" i="3" s="1"/>
  <c r="K663" i="3"/>
  <c r="L663" i="3" s="1"/>
  <c r="K664" i="3"/>
  <c r="K665" i="3"/>
  <c r="K666" i="3"/>
  <c r="L666" i="3" s="1"/>
  <c r="K667" i="3"/>
  <c r="L667" i="3" s="1"/>
  <c r="K668" i="3"/>
  <c r="K669" i="3"/>
  <c r="K670" i="3"/>
  <c r="L670" i="3" s="1"/>
  <c r="K671" i="3"/>
  <c r="L671" i="3" s="1"/>
  <c r="K672" i="3"/>
  <c r="K673" i="3"/>
  <c r="K674" i="3"/>
  <c r="L674" i="3" s="1"/>
  <c r="K675" i="3"/>
  <c r="L675" i="3" s="1"/>
  <c r="K676" i="3"/>
  <c r="K677" i="3"/>
  <c r="K678" i="3"/>
  <c r="L678" i="3" s="1"/>
  <c r="K679" i="3"/>
  <c r="L679" i="3" s="1"/>
  <c r="K680" i="3"/>
  <c r="K681" i="3"/>
  <c r="K682" i="3"/>
  <c r="L682" i="3" s="1"/>
  <c r="K683" i="3"/>
  <c r="L683" i="3" s="1"/>
  <c r="K684" i="3"/>
  <c r="K685" i="3"/>
  <c r="K686" i="3"/>
  <c r="L686" i="3" s="1"/>
  <c r="K687" i="3"/>
  <c r="L687" i="3" s="1"/>
  <c r="K688" i="3"/>
  <c r="K689" i="3"/>
  <c r="K690" i="3"/>
  <c r="L690" i="3" s="1"/>
  <c r="K691" i="3"/>
  <c r="L691" i="3" s="1"/>
  <c r="K692" i="3"/>
  <c r="K693" i="3"/>
  <c r="K694" i="3"/>
  <c r="L694" i="3" s="1"/>
  <c r="K695" i="3"/>
  <c r="L695" i="3" s="1"/>
  <c r="K696" i="3"/>
  <c r="K697" i="3"/>
  <c r="K698" i="3"/>
  <c r="L698" i="3" s="1"/>
  <c r="K699" i="3"/>
  <c r="L699" i="3" s="1"/>
  <c r="K700" i="3"/>
  <c r="K701" i="3"/>
  <c r="K702" i="3"/>
  <c r="L702" i="3" s="1"/>
  <c r="K703" i="3"/>
  <c r="L703" i="3" s="1"/>
  <c r="K704" i="3"/>
  <c r="K705" i="3"/>
  <c r="K706" i="3"/>
  <c r="L706" i="3" s="1"/>
  <c r="K707" i="3"/>
  <c r="L707" i="3" s="1"/>
  <c r="K708" i="3"/>
  <c r="K709" i="3"/>
  <c r="K710" i="3"/>
  <c r="L710" i="3" s="1"/>
  <c r="K711" i="3"/>
  <c r="L711" i="3" s="1"/>
  <c r="K712" i="3"/>
  <c r="K713" i="3"/>
  <c r="K714" i="3"/>
  <c r="L714" i="3" s="1"/>
  <c r="K715" i="3"/>
  <c r="L715" i="3" s="1"/>
  <c r="K716" i="3"/>
  <c r="K717" i="3"/>
  <c r="K718" i="3"/>
  <c r="L718" i="3" s="1"/>
  <c r="K719" i="3"/>
  <c r="L719" i="3" s="1"/>
  <c r="K720" i="3"/>
  <c r="K721" i="3"/>
  <c r="K722" i="3"/>
  <c r="K723" i="3"/>
  <c r="L723" i="3" s="1"/>
  <c r="K724" i="3"/>
  <c r="K725" i="3"/>
  <c r="K726" i="3"/>
  <c r="L726" i="3" s="1"/>
  <c r="K727" i="3"/>
  <c r="L727" i="3" s="1"/>
  <c r="K728" i="3"/>
  <c r="K729" i="3"/>
  <c r="K730" i="3"/>
  <c r="L730" i="3" s="1"/>
  <c r="K731" i="3"/>
  <c r="L731" i="3" s="1"/>
  <c r="K732" i="3"/>
  <c r="K733" i="3"/>
  <c r="K734" i="3"/>
  <c r="L734" i="3" s="1"/>
  <c r="K735" i="3"/>
  <c r="L735" i="3" s="1"/>
  <c r="K736" i="3"/>
  <c r="K737" i="3"/>
  <c r="K738" i="3"/>
  <c r="L738" i="3" s="1"/>
  <c r="K739" i="3"/>
  <c r="L739" i="3" s="1"/>
  <c r="K740" i="3"/>
  <c r="K741" i="3"/>
  <c r="K742" i="3"/>
  <c r="L742" i="3" s="1"/>
  <c r="K743" i="3"/>
  <c r="L743" i="3" s="1"/>
  <c r="K744" i="3"/>
  <c r="K745" i="3"/>
  <c r="K746" i="3"/>
  <c r="L746" i="3" s="1"/>
  <c r="K747" i="3"/>
  <c r="L747" i="3" s="1"/>
  <c r="K748" i="3"/>
  <c r="K749" i="3"/>
  <c r="K750" i="3"/>
  <c r="L750" i="3" s="1"/>
  <c r="K751" i="3"/>
  <c r="L751" i="3" s="1"/>
  <c r="K752" i="3"/>
  <c r="K753" i="3"/>
  <c r="K754" i="3"/>
  <c r="L754" i="3" s="1"/>
  <c r="K755" i="3"/>
  <c r="L755" i="3" s="1"/>
  <c r="K756" i="3"/>
  <c r="K757" i="3"/>
  <c r="K758" i="3"/>
  <c r="L758" i="3" s="1"/>
  <c r="K759" i="3"/>
  <c r="L759" i="3" s="1"/>
  <c r="K760" i="3"/>
  <c r="K761" i="3"/>
  <c r="K762" i="3"/>
  <c r="L762" i="3" s="1"/>
  <c r="K763" i="3"/>
  <c r="L763" i="3" s="1"/>
  <c r="K764" i="3"/>
  <c r="K765" i="3"/>
  <c r="K766" i="3"/>
  <c r="L766" i="3" s="1"/>
  <c r="K767" i="3"/>
  <c r="L767" i="3" s="1"/>
  <c r="K768" i="3"/>
  <c r="K769" i="3"/>
  <c r="K770" i="3"/>
  <c r="L770" i="3" s="1"/>
  <c r="K771" i="3"/>
  <c r="L771" i="3" s="1"/>
  <c r="K772" i="3"/>
  <c r="K773" i="3"/>
  <c r="K774" i="3"/>
  <c r="L774" i="3" s="1"/>
  <c r="K775" i="3"/>
  <c r="L775" i="3" s="1"/>
  <c r="K776" i="3"/>
  <c r="K777" i="3"/>
  <c r="K778" i="3"/>
  <c r="L778" i="3" s="1"/>
  <c r="K779" i="3"/>
  <c r="L779" i="3" s="1"/>
  <c r="K780" i="3"/>
  <c r="K781" i="3"/>
  <c r="K782" i="3"/>
  <c r="L782" i="3" s="1"/>
  <c r="K783" i="3"/>
  <c r="L783" i="3" s="1"/>
  <c r="K784" i="3"/>
  <c r="K785" i="3"/>
  <c r="K786" i="3"/>
  <c r="L786" i="3" s="1"/>
  <c r="K787" i="3"/>
  <c r="L787" i="3" s="1"/>
  <c r="K788" i="3"/>
  <c r="K789" i="3"/>
  <c r="K790" i="3"/>
  <c r="L790" i="3" s="1"/>
  <c r="K791" i="3"/>
  <c r="L791" i="3" s="1"/>
  <c r="K792" i="3"/>
  <c r="K793" i="3"/>
  <c r="K794" i="3"/>
  <c r="L794" i="3" s="1"/>
  <c r="K795" i="3"/>
  <c r="L795" i="3" s="1"/>
  <c r="K796" i="3"/>
  <c r="K797" i="3"/>
  <c r="K798" i="3"/>
  <c r="L798" i="3" s="1"/>
  <c r="K799" i="3"/>
  <c r="L799" i="3" s="1"/>
  <c r="K800" i="3"/>
  <c r="K801" i="3"/>
  <c r="K802" i="3"/>
  <c r="L802" i="3" s="1"/>
  <c r="K803" i="3"/>
  <c r="L803" i="3" s="1"/>
  <c r="K804" i="3"/>
  <c r="K805" i="3"/>
  <c r="K806" i="3"/>
  <c r="L806" i="3" s="1"/>
  <c r="K807" i="3"/>
  <c r="L807" i="3" s="1"/>
  <c r="K808" i="3"/>
  <c r="K809" i="3"/>
  <c r="K810" i="3"/>
  <c r="L810" i="3" s="1"/>
  <c r="K811" i="3"/>
  <c r="L811" i="3" s="1"/>
  <c r="K812" i="3"/>
  <c r="K813" i="3"/>
  <c r="K814" i="3"/>
  <c r="L814" i="3" s="1"/>
  <c r="K815" i="3"/>
  <c r="L815" i="3" s="1"/>
  <c r="K816" i="3"/>
  <c r="K817" i="3"/>
  <c r="K818" i="3"/>
  <c r="L818" i="3" s="1"/>
  <c r="K819" i="3"/>
  <c r="L819" i="3" s="1"/>
  <c r="K820" i="3"/>
  <c r="K821" i="3"/>
  <c r="K822" i="3"/>
  <c r="L822" i="3" s="1"/>
  <c r="K823" i="3"/>
  <c r="L823" i="3" s="1"/>
  <c r="K824" i="3"/>
  <c r="K825" i="3"/>
  <c r="K826" i="3"/>
  <c r="L826" i="3" s="1"/>
  <c r="K827" i="3"/>
  <c r="L827" i="3" s="1"/>
  <c r="K828" i="3"/>
  <c r="K829" i="3"/>
  <c r="K830" i="3"/>
  <c r="L830" i="3" s="1"/>
  <c r="K831" i="3"/>
  <c r="L831" i="3" s="1"/>
  <c r="K832" i="3"/>
  <c r="K833" i="3"/>
  <c r="K834" i="3"/>
  <c r="L834" i="3" s="1"/>
  <c r="K835" i="3"/>
  <c r="L835" i="3" s="1"/>
  <c r="K836" i="3"/>
  <c r="K837" i="3"/>
  <c r="K838" i="3"/>
  <c r="L838" i="3" s="1"/>
  <c r="K839" i="3"/>
  <c r="L839" i="3" s="1"/>
  <c r="K840" i="3"/>
  <c r="K841" i="3"/>
  <c r="K842" i="3"/>
  <c r="L842" i="3" s="1"/>
  <c r="K843" i="3"/>
  <c r="L843" i="3" s="1"/>
  <c r="K844" i="3"/>
  <c r="K845" i="3"/>
  <c r="K846" i="3"/>
  <c r="L846" i="3" s="1"/>
  <c r="K847" i="3"/>
  <c r="L847" i="3" s="1"/>
  <c r="K848" i="3"/>
  <c r="K849" i="3"/>
  <c r="K850" i="3"/>
  <c r="L850" i="3" s="1"/>
  <c r="K851" i="3"/>
  <c r="L851" i="3" s="1"/>
  <c r="K852" i="3"/>
  <c r="K853" i="3"/>
  <c r="K854" i="3"/>
  <c r="L854" i="3" s="1"/>
  <c r="K855" i="3"/>
  <c r="L855" i="3" s="1"/>
  <c r="K856" i="3"/>
  <c r="K857" i="3"/>
  <c r="K858" i="3"/>
  <c r="L858" i="3" s="1"/>
  <c r="K859" i="3"/>
  <c r="L859" i="3" s="1"/>
  <c r="K860" i="3"/>
  <c r="K861" i="3"/>
  <c r="K862" i="3"/>
  <c r="L862" i="3" s="1"/>
  <c r="K863" i="3"/>
  <c r="L863" i="3" s="1"/>
  <c r="K864" i="3"/>
  <c r="K865" i="3"/>
  <c r="K866" i="3"/>
  <c r="L866" i="3" s="1"/>
  <c r="K867" i="3"/>
  <c r="L867" i="3" s="1"/>
  <c r="K868" i="3"/>
  <c r="K869" i="3"/>
  <c r="K870" i="3"/>
  <c r="L870" i="3" s="1"/>
  <c r="K871" i="3"/>
  <c r="L871" i="3" s="1"/>
  <c r="K872" i="3"/>
  <c r="K873" i="3"/>
  <c r="K874" i="3"/>
  <c r="L874" i="3" s="1"/>
  <c r="K875" i="3"/>
  <c r="L875" i="3" s="1"/>
  <c r="K876" i="3"/>
  <c r="K877" i="3"/>
  <c r="K878" i="3"/>
  <c r="L878" i="3" s="1"/>
  <c r="K879" i="3"/>
  <c r="L879" i="3" s="1"/>
  <c r="K880" i="3"/>
  <c r="K881" i="3"/>
  <c r="K882" i="3"/>
  <c r="L882" i="3" s="1"/>
  <c r="K883" i="3"/>
  <c r="L883" i="3" s="1"/>
  <c r="K884" i="3"/>
  <c r="K885" i="3"/>
  <c r="K886" i="3"/>
  <c r="L886" i="3" s="1"/>
  <c r="K887" i="3"/>
  <c r="L887" i="3" s="1"/>
  <c r="K888" i="3"/>
  <c r="K889" i="3"/>
  <c r="K890" i="3"/>
  <c r="L890" i="3" s="1"/>
  <c r="K891" i="3"/>
  <c r="L891" i="3" s="1"/>
  <c r="K892" i="3"/>
  <c r="K893" i="3"/>
  <c r="K894" i="3"/>
  <c r="L894" i="3" s="1"/>
  <c r="K895" i="3"/>
  <c r="L895" i="3" s="1"/>
  <c r="K896" i="3"/>
  <c r="K897" i="3"/>
  <c r="K898" i="3"/>
  <c r="L898" i="3" s="1"/>
  <c r="K899" i="3"/>
  <c r="L899" i="3" s="1"/>
  <c r="K900" i="3"/>
  <c r="K901" i="3"/>
  <c r="K902" i="3"/>
  <c r="L902" i="3" s="1"/>
  <c r="K903" i="3"/>
  <c r="L903" i="3" s="1"/>
  <c r="K904" i="3"/>
  <c r="K905" i="3"/>
  <c r="K906" i="3"/>
  <c r="L906" i="3" s="1"/>
  <c r="K907" i="3"/>
  <c r="L907" i="3" s="1"/>
  <c r="K908" i="3"/>
  <c r="K909" i="3"/>
  <c r="K910" i="3"/>
  <c r="L910" i="3" s="1"/>
  <c r="K911" i="3"/>
  <c r="L911" i="3" s="1"/>
  <c r="K912" i="3"/>
  <c r="K913" i="3"/>
  <c r="K914" i="3"/>
  <c r="L914" i="3" s="1"/>
  <c r="K915" i="3"/>
  <c r="L915" i="3" s="1"/>
  <c r="K916" i="3"/>
  <c r="K917" i="3"/>
  <c r="K918" i="3"/>
  <c r="L918" i="3" s="1"/>
  <c r="K919" i="3"/>
  <c r="L919" i="3" s="1"/>
  <c r="K920" i="3"/>
  <c r="K921" i="3"/>
  <c r="K922" i="3"/>
  <c r="K923" i="3"/>
  <c r="L923" i="3" s="1"/>
  <c r="K924" i="3"/>
  <c r="K925" i="3"/>
  <c r="K926" i="3"/>
  <c r="L926" i="3" s="1"/>
  <c r="K927" i="3"/>
  <c r="L927" i="3" s="1"/>
  <c r="K928" i="3"/>
  <c r="K929" i="3"/>
  <c r="K930" i="3"/>
  <c r="L930" i="3" s="1"/>
  <c r="K931" i="3"/>
  <c r="L931" i="3" s="1"/>
  <c r="K932" i="3"/>
  <c r="K933" i="3"/>
  <c r="K934" i="3"/>
  <c r="L934" i="3" s="1"/>
  <c r="K935" i="3"/>
  <c r="L935" i="3" s="1"/>
  <c r="K936" i="3"/>
  <c r="K937" i="3"/>
  <c r="K938" i="3"/>
  <c r="L938" i="3" s="1"/>
  <c r="K939" i="3"/>
  <c r="L939" i="3" s="1"/>
  <c r="K940" i="3"/>
  <c r="K941" i="3"/>
  <c r="K942" i="3"/>
  <c r="L942" i="3" s="1"/>
  <c r="K943" i="3"/>
  <c r="L943" i="3" s="1"/>
  <c r="K944" i="3"/>
  <c r="K945" i="3"/>
  <c r="K946" i="3"/>
  <c r="L946" i="3" s="1"/>
  <c r="K947" i="3"/>
  <c r="L947" i="3" s="1"/>
  <c r="K948" i="3"/>
  <c r="K949" i="3"/>
  <c r="K950" i="3"/>
  <c r="L950" i="3" s="1"/>
  <c r="K951" i="3"/>
  <c r="L951" i="3" s="1"/>
  <c r="K952" i="3"/>
  <c r="K953" i="3"/>
  <c r="K954" i="3"/>
  <c r="L954" i="3" s="1"/>
  <c r="K955" i="3"/>
  <c r="L955" i="3" s="1"/>
  <c r="K956" i="3"/>
  <c r="K957" i="3"/>
  <c r="K958" i="3"/>
  <c r="L958" i="3" s="1"/>
  <c r="K959" i="3"/>
  <c r="L959" i="3" s="1"/>
  <c r="K960" i="3"/>
  <c r="K961" i="3"/>
  <c r="K962" i="3"/>
  <c r="L962" i="3" s="1"/>
  <c r="K963" i="3"/>
  <c r="L963" i="3" s="1"/>
  <c r="K964" i="3"/>
  <c r="K965" i="3"/>
  <c r="K966" i="3"/>
  <c r="L966" i="3" s="1"/>
  <c r="K967" i="3"/>
  <c r="L967" i="3" s="1"/>
  <c r="K968" i="3"/>
  <c r="K969" i="3"/>
  <c r="K970" i="3"/>
  <c r="L970" i="3" s="1"/>
  <c r="K971" i="3"/>
  <c r="L971" i="3" s="1"/>
  <c r="K972" i="3"/>
  <c r="K973" i="3"/>
  <c r="K974" i="3"/>
  <c r="L974" i="3" s="1"/>
  <c r="K975" i="3"/>
  <c r="L975" i="3" s="1"/>
  <c r="K976" i="3"/>
  <c r="K977" i="3"/>
  <c r="K978" i="3"/>
  <c r="L978" i="3" s="1"/>
  <c r="K979" i="3"/>
  <c r="L979" i="3" s="1"/>
  <c r="K980" i="3"/>
  <c r="K981" i="3"/>
  <c r="K982" i="3"/>
  <c r="L982" i="3" s="1"/>
  <c r="K983" i="3"/>
  <c r="L983" i="3" s="1"/>
  <c r="K984" i="3"/>
  <c r="K985" i="3"/>
  <c r="K986" i="3"/>
  <c r="L986" i="3" s="1"/>
  <c r="K987" i="3"/>
  <c r="L987" i="3" s="1"/>
  <c r="K988" i="3"/>
  <c r="K989" i="3"/>
  <c r="K990" i="3"/>
  <c r="L990" i="3" s="1"/>
  <c r="K991" i="3"/>
  <c r="L991" i="3" s="1"/>
  <c r="K992" i="3"/>
  <c r="K993" i="3"/>
  <c r="K994" i="3"/>
  <c r="L994" i="3" s="1"/>
  <c r="K995" i="3"/>
  <c r="L995" i="3" s="1"/>
  <c r="K996" i="3"/>
  <c r="K997" i="3"/>
  <c r="K998" i="3"/>
  <c r="L998" i="3" s="1"/>
  <c r="K999" i="3"/>
  <c r="L999" i="3" s="1"/>
  <c r="K1000" i="3"/>
  <c r="K1001" i="3"/>
  <c r="K1002" i="3"/>
  <c r="L1002" i="3" s="1"/>
  <c r="K1003" i="3"/>
  <c r="L1003" i="3" s="1"/>
  <c r="K1004" i="3"/>
  <c r="K1005" i="3"/>
  <c r="K1006" i="3"/>
  <c r="L1006" i="3" s="1"/>
  <c r="K1007" i="3"/>
  <c r="L1007" i="3" s="1"/>
  <c r="K1008" i="3"/>
  <c r="K1009" i="3"/>
  <c r="K1010" i="3"/>
  <c r="L1010" i="3" s="1"/>
  <c r="K1011" i="3"/>
  <c r="L1011" i="3" s="1"/>
  <c r="K1012" i="3"/>
  <c r="K1013" i="3"/>
  <c r="K1014" i="3"/>
  <c r="L1014" i="3" s="1"/>
  <c r="K1015" i="3"/>
  <c r="L1015" i="3" s="1"/>
  <c r="K1016" i="3"/>
  <c r="K1017" i="3"/>
  <c r="K1018" i="3"/>
  <c r="L1018" i="3" s="1"/>
  <c r="K1019" i="3"/>
  <c r="L1019" i="3" s="1"/>
  <c r="K1020" i="3"/>
  <c r="K1021" i="3"/>
  <c r="K1022" i="3"/>
  <c r="L1022" i="3" s="1"/>
  <c r="K1023" i="3"/>
  <c r="L1023" i="3" s="1"/>
  <c r="K1024" i="3"/>
  <c r="K1025" i="3"/>
  <c r="K1026" i="3"/>
  <c r="L1026" i="3" s="1"/>
  <c r="K1027" i="3"/>
  <c r="L1027" i="3" s="1"/>
  <c r="K1028" i="3"/>
  <c r="K1029" i="3"/>
  <c r="K1030" i="3"/>
  <c r="L1030" i="3" s="1"/>
  <c r="K1031" i="3"/>
  <c r="L1031" i="3" s="1"/>
  <c r="K1032" i="3"/>
  <c r="K1033" i="3"/>
  <c r="K1034" i="3"/>
  <c r="L1034" i="3" s="1"/>
  <c r="K1035" i="3"/>
  <c r="L1035" i="3" s="1"/>
  <c r="K1036" i="3"/>
  <c r="K1037" i="3"/>
  <c r="K1038" i="3"/>
  <c r="L1038" i="3" s="1"/>
  <c r="K1039" i="3"/>
  <c r="L1039" i="3" s="1"/>
  <c r="K1040" i="3"/>
  <c r="K1041" i="3"/>
  <c r="K1042" i="3"/>
  <c r="L1042" i="3" s="1"/>
  <c r="K1043" i="3"/>
  <c r="L1043" i="3" s="1"/>
  <c r="K1044" i="3"/>
  <c r="K1045" i="3"/>
  <c r="K1046" i="3"/>
  <c r="L1046" i="3" s="1"/>
  <c r="K1047" i="3"/>
  <c r="L1047" i="3" s="1"/>
  <c r="K1048" i="3"/>
  <c r="K1049" i="3"/>
  <c r="K1050" i="3"/>
  <c r="L1050" i="3" s="1"/>
  <c r="K1051" i="3"/>
  <c r="L1051" i="3" s="1"/>
  <c r="K1052" i="3"/>
  <c r="K1053" i="3"/>
  <c r="K1054" i="3"/>
  <c r="L1054" i="3" s="1"/>
  <c r="K1055" i="3"/>
  <c r="L1055" i="3" s="1"/>
  <c r="K1056" i="3"/>
  <c r="K1057" i="3"/>
  <c r="K1058" i="3"/>
  <c r="L1058" i="3" s="1"/>
  <c r="K1059" i="3"/>
  <c r="L1059" i="3" s="1"/>
  <c r="K1060" i="3"/>
  <c r="K1061" i="3"/>
  <c r="K1062" i="3"/>
  <c r="L1062" i="3" s="1"/>
  <c r="K1063" i="3"/>
  <c r="L1063" i="3" s="1"/>
  <c r="K1064" i="3"/>
  <c r="K1065" i="3"/>
  <c r="K1066" i="3"/>
  <c r="L1066" i="3" s="1"/>
  <c r="K1067" i="3"/>
  <c r="L1067" i="3" s="1"/>
  <c r="K1068" i="3"/>
  <c r="K1069" i="3"/>
  <c r="K1070" i="3"/>
  <c r="L1070" i="3" s="1"/>
  <c r="K1071" i="3"/>
  <c r="L1071" i="3" s="1"/>
  <c r="K1072" i="3"/>
  <c r="K1073" i="3"/>
  <c r="K1074" i="3"/>
  <c r="L1074" i="3" s="1"/>
  <c r="K1075" i="3"/>
  <c r="L1075" i="3" s="1"/>
  <c r="K1076" i="3"/>
  <c r="K1077" i="3"/>
  <c r="K1078" i="3"/>
  <c r="L1078" i="3" s="1"/>
  <c r="K1079" i="3"/>
  <c r="L1079" i="3" s="1"/>
  <c r="K1080" i="3"/>
  <c r="K1081" i="3"/>
  <c r="K1082" i="3"/>
  <c r="L1082" i="3" s="1"/>
  <c r="K1083" i="3"/>
  <c r="L1083" i="3" s="1"/>
  <c r="K1084" i="3"/>
  <c r="K1085" i="3"/>
  <c r="K1086" i="3"/>
  <c r="L1086" i="3" s="1"/>
  <c r="K1087" i="3"/>
  <c r="L1087" i="3" s="1"/>
  <c r="K1088" i="3"/>
  <c r="K1089" i="3"/>
  <c r="K1090" i="3"/>
  <c r="L1090" i="3" s="1"/>
  <c r="K1091" i="3"/>
  <c r="L1091" i="3" s="1"/>
  <c r="K1092" i="3"/>
  <c r="K1093" i="3"/>
  <c r="K1094" i="3"/>
  <c r="L1094" i="3" s="1"/>
  <c r="K1095" i="3"/>
  <c r="L1095" i="3" s="1"/>
  <c r="K1096" i="3"/>
  <c r="K1097" i="3"/>
  <c r="K1098" i="3"/>
  <c r="L1098" i="3" s="1"/>
  <c r="K1099" i="3"/>
  <c r="L1099" i="3" s="1"/>
  <c r="K1100" i="3"/>
  <c r="K1101" i="3"/>
  <c r="K1102" i="3"/>
  <c r="L1102" i="3" s="1"/>
  <c r="K1103" i="3"/>
  <c r="L1103" i="3" s="1"/>
  <c r="K1104" i="3"/>
  <c r="K1105" i="3"/>
  <c r="K1106" i="3"/>
  <c r="L1106" i="3" s="1"/>
  <c r="K1107" i="3"/>
  <c r="L1107" i="3" s="1"/>
  <c r="K1108" i="3"/>
  <c r="K1109" i="3"/>
  <c r="K1110" i="3"/>
  <c r="L1110" i="3" s="1"/>
  <c r="K1111" i="3"/>
  <c r="L1111" i="3" s="1"/>
  <c r="K1112" i="3"/>
  <c r="K1113" i="3"/>
  <c r="K1114" i="3"/>
  <c r="L1114" i="3" s="1"/>
  <c r="K1115" i="3"/>
  <c r="L1115" i="3" s="1"/>
  <c r="K1116" i="3"/>
  <c r="K1117" i="3"/>
  <c r="K1118" i="3"/>
  <c r="L1118" i="3" s="1"/>
  <c r="K1119" i="3"/>
  <c r="L1119" i="3" s="1"/>
  <c r="K1120" i="3"/>
  <c r="K1121" i="3"/>
  <c r="K1122" i="3"/>
  <c r="L1122" i="3" s="1"/>
  <c r="K1123" i="3"/>
  <c r="L1123" i="3" s="1"/>
  <c r="K1124" i="3"/>
  <c r="K1125" i="3"/>
  <c r="K1126" i="3"/>
  <c r="L1126" i="3" s="1"/>
  <c r="K1127" i="3"/>
  <c r="L1127" i="3" s="1"/>
  <c r="K1128" i="3"/>
  <c r="K1129" i="3"/>
  <c r="K1130" i="3"/>
  <c r="L1130" i="3" s="1"/>
  <c r="K1131" i="3"/>
  <c r="L1131" i="3" s="1"/>
  <c r="K1132" i="3"/>
  <c r="K1133" i="3"/>
  <c r="K1134" i="3"/>
  <c r="K1135" i="3"/>
  <c r="L1135" i="3" s="1"/>
  <c r="K1136" i="3"/>
  <c r="K1137" i="3"/>
  <c r="K1138" i="3"/>
  <c r="K1139" i="3"/>
  <c r="L1139" i="3" s="1"/>
  <c r="K1140" i="3"/>
  <c r="K1141" i="3"/>
  <c r="K1142" i="3"/>
  <c r="L1142" i="3" s="1"/>
  <c r="K1143" i="3"/>
  <c r="L1143" i="3" s="1"/>
  <c r="K1144" i="3"/>
  <c r="K1145" i="3"/>
  <c r="K1146" i="3"/>
  <c r="L1146" i="3" s="1"/>
  <c r="K1147" i="3"/>
  <c r="L1147" i="3" s="1"/>
  <c r="K1148" i="3"/>
  <c r="K1149" i="3"/>
  <c r="K1150" i="3"/>
  <c r="L1150" i="3" s="1"/>
  <c r="K1151" i="3"/>
  <c r="L1151" i="3" s="1"/>
  <c r="K1152" i="3"/>
  <c r="K1153" i="3"/>
  <c r="K1154" i="3"/>
  <c r="L1154" i="3" s="1"/>
  <c r="K1155" i="3"/>
  <c r="L1155" i="3" s="1"/>
  <c r="K1156" i="3"/>
  <c r="K1157" i="3"/>
  <c r="K1158" i="3"/>
  <c r="L1158" i="3" s="1"/>
  <c r="K1159" i="3"/>
  <c r="L1159" i="3" s="1"/>
  <c r="K1160" i="3"/>
  <c r="K1161" i="3"/>
  <c r="K1162" i="3"/>
  <c r="L1162" i="3" s="1"/>
  <c r="K1163" i="3"/>
  <c r="L1163" i="3" s="1"/>
  <c r="K1164" i="3"/>
  <c r="K1165" i="3"/>
  <c r="K1166" i="3"/>
  <c r="L1166" i="3" s="1"/>
  <c r="K1167" i="3"/>
  <c r="L1167" i="3" s="1"/>
  <c r="K1168" i="3"/>
  <c r="K1169" i="3"/>
  <c r="K1170" i="3"/>
  <c r="L1170" i="3" s="1"/>
  <c r="K1171" i="3"/>
  <c r="L1171" i="3" s="1"/>
  <c r="K1172" i="3"/>
  <c r="K1173" i="3"/>
  <c r="K1174" i="3"/>
  <c r="L1174" i="3" s="1"/>
  <c r="K1175" i="3"/>
  <c r="L1175" i="3" s="1"/>
  <c r="K1176" i="3"/>
  <c r="K1177" i="3"/>
  <c r="K1178" i="3"/>
  <c r="L1178" i="3" s="1"/>
  <c r="K1179" i="3"/>
  <c r="L1179" i="3" s="1"/>
  <c r="K1180" i="3"/>
  <c r="K1181" i="3"/>
  <c r="K1182" i="3"/>
  <c r="L1182" i="3" s="1"/>
  <c r="K1183" i="3"/>
  <c r="L1183" i="3" s="1"/>
  <c r="K1184" i="3"/>
  <c r="K1185" i="3"/>
  <c r="K1186" i="3"/>
  <c r="L1186" i="3" s="1"/>
  <c r="K1187" i="3"/>
  <c r="L1187" i="3" s="1"/>
  <c r="K1188" i="3"/>
  <c r="K1189" i="3"/>
  <c r="K1190" i="3"/>
  <c r="L1190" i="3" s="1"/>
  <c r="K1191" i="3"/>
  <c r="L1191" i="3" s="1"/>
  <c r="K1192" i="3"/>
  <c r="K1193" i="3"/>
  <c r="K1194" i="3"/>
  <c r="L1194" i="3" s="1"/>
  <c r="K1195" i="3"/>
  <c r="L1195" i="3" s="1"/>
  <c r="K1196" i="3"/>
  <c r="K1197" i="3"/>
  <c r="K1198" i="3"/>
  <c r="K1199" i="3"/>
  <c r="L1199" i="3" s="1"/>
  <c r="K1200" i="3"/>
  <c r="K1201" i="3"/>
  <c r="K1202" i="3"/>
  <c r="K1203" i="3"/>
  <c r="L1203" i="3" s="1"/>
  <c r="K1204" i="3"/>
  <c r="K1205" i="3"/>
  <c r="K1206" i="3"/>
  <c r="L1206" i="3" s="1"/>
  <c r="K1207" i="3"/>
  <c r="L1207" i="3" s="1"/>
  <c r="K1208" i="3"/>
  <c r="K1209" i="3"/>
  <c r="K1210" i="3"/>
  <c r="L1210" i="3" s="1"/>
  <c r="K1211" i="3"/>
  <c r="L1211" i="3" s="1"/>
  <c r="K1212" i="3"/>
  <c r="K1213" i="3"/>
  <c r="K1214" i="3"/>
  <c r="L1214" i="3" s="1"/>
  <c r="K1215" i="3"/>
  <c r="L1215" i="3" s="1"/>
  <c r="K1216" i="3"/>
  <c r="K1217" i="3"/>
  <c r="K1218" i="3"/>
  <c r="L1218" i="3" s="1"/>
  <c r="K1219" i="3"/>
  <c r="L1219" i="3" s="1"/>
  <c r="K1220" i="3"/>
  <c r="K1221" i="3"/>
  <c r="K1222" i="3"/>
  <c r="L1222" i="3" s="1"/>
  <c r="K1223" i="3"/>
  <c r="L1223" i="3" s="1"/>
  <c r="K1224" i="3"/>
  <c r="K1225" i="3"/>
  <c r="K1226" i="3"/>
  <c r="L1226" i="3" s="1"/>
  <c r="K1227" i="3"/>
  <c r="L1227" i="3" s="1"/>
  <c r="K1228" i="3"/>
  <c r="K1229" i="3"/>
  <c r="K1230" i="3"/>
  <c r="L1230" i="3" s="1"/>
  <c r="K1231" i="3"/>
  <c r="L1231" i="3" s="1"/>
  <c r="K1232" i="3"/>
  <c r="K1233" i="3"/>
  <c r="K1234" i="3"/>
  <c r="L1234" i="3" s="1"/>
  <c r="K1235" i="3"/>
  <c r="L1235" i="3" s="1"/>
  <c r="K1236" i="3"/>
  <c r="K1237" i="3"/>
  <c r="K1238" i="3"/>
  <c r="L1238" i="3" s="1"/>
  <c r="K1239" i="3"/>
  <c r="L1239" i="3" s="1"/>
  <c r="K1240" i="3"/>
  <c r="K1241" i="3"/>
  <c r="K1242" i="3"/>
  <c r="L1242" i="3" s="1"/>
  <c r="K1243" i="3"/>
  <c r="L1243" i="3" s="1"/>
  <c r="K1244" i="3"/>
  <c r="K1245" i="3"/>
  <c r="K1246" i="3"/>
  <c r="L1246" i="3" s="1"/>
  <c r="K1247" i="3"/>
  <c r="L1247" i="3" s="1"/>
  <c r="K1248" i="3"/>
  <c r="K1249" i="3"/>
  <c r="K1250" i="3"/>
  <c r="L1250" i="3" s="1"/>
  <c r="K1251" i="3"/>
  <c r="L1251" i="3" s="1"/>
  <c r="K1252" i="3"/>
  <c r="K1253" i="3"/>
  <c r="K1254" i="3"/>
  <c r="L1254" i="3" s="1"/>
  <c r="K1255" i="3"/>
  <c r="L1255" i="3" s="1"/>
  <c r="K1256" i="3"/>
  <c r="K1257" i="3"/>
  <c r="K1258" i="3"/>
  <c r="L1258" i="3" s="1"/>
  <c r="K1259" i="3"/>
  <c r="L1259" i="3" s="1"/>
  <c r="K1260" i="3"/>
  <c r="K1261" i="3"/>
  <c r="K1262" i="3"/>
  <c r="K1263" i="3"/>
  <c r="L1263" i="3" s="1"/>
  <c r="K1264" i="3"/>
  <c r="K1265" i="3"/>
  <c r="K1266" i="3"/>
  <c r="K1267" i="3"/>
  <c r="L1267" i="3" s="1"/>
  <c r="K1268" i="3"/>
  <c r="K1269" i="3"/>
  <c r="K1270" i="3"/>
  <c r="L1270" i="3" s="1"/>
  <c r="K1271" i="3"/>
  <c r="L1271" i="3" s="1"/>
  <c r="K1272" i="3"/>
  <c r="K1273" i="3"/>
  <c r="K1274" i="3"/>
  <c r="L1274" i="3" s="1"/>
  <c r="K1275" i="3"/>
  <c r="L1275" i="3" s="1"/>
  <c r="K1276" i="3"/>
  <c r="K1277" i="3"/>
  <c r="K1278" i="3"/>
  <c r="L1278" i="3" s="1"/>
  <c r="K1279" i="3"/>
  <c r="L1279" i="3" s="1"/>
  <c r="K1280" i="3"/>
  <c r="K1281" i="3"/>
  <c r="K1282" i="3"/>
  <c r="L1282" i="3" s="1"/>
  <c r="K1283" i="3"/>
  <c r="L1283" i="3" s="1"/>
  <c r="K1284" i="3"/>
  <c r="K1285" i="3"/>
  <c r="K1286" i="3"/>
  <c r="L1286" i="3" s="1"/>
  <c r="K1287" i="3"/>
  <c r="L1287" i="3" s="1"/>
  <c r="K1288" i="3"/>
  <c r="K1289" i="3"/>
  <c r="K1290" i="3"/>
  <c r="L1290" i="3" s="1"/>
  <c r="K1291" i="3"/>
  <c r="L1291" i="3" s="1"/>
  <c r="K1292" i="3"/>
  <c r="K1293" i="3"/>
  <c r="K1294" i="3"/>
  <c r="L1294" i="3" s="1"/>
  <c r="K1295" i="3"/>
  <c r="L1295" i="3" s="1"/>
  <c r="K1296" i="3"/>
  <c r="K1297" i="3"/>
  <c r="K1298" i="3"/>
  <c r="L1298" i="3" s="1"/>
  <c r="K1299" i="3"/>
  <c r="L1299" i="3" s="1"/>
  <c r="K1300" i="3"/>
  <c r="K1301" i="3"/>
  <c r="K1302" i="3"/>
  <c r="L1302" i="3" s="1"/>
  <c r="K1303" i="3"/>
  <c r="L1303" i="3" s="1"/>
  <c r="K1304" i="3"/>
  <c r="K1305" i="3"/>
  <c r="K1306" i="3"/>
  <c r="L1306" i="3" s="1"/>
  <c r="K1307" i="3"/>
  <c r="L1307" i="3" s="1"/>
  <c r="K1308" i="3"/>
  <c r="K1309" i="3"/>
  <c r="K1310" i="3"/>
  <c r="L1310" i="3" s="1"/>
  <c r="K1311" i="3"/>
  <c r="L1311" i="3" s="1"/>
  <c r="K1312" i="3"/>
  <c r="K1313" i="3"/>
  <c r="K1314" i="3"/>
  <c r="L1314" i="3" s="1"/>
  <c r="K1315" i="3"/>
  <c r="L1315" i="3" s="1"/>
  <c r="K1316" i="3"/>
  <c r="K1317" i="3"/>
  <c r="K1318" i="3"/>
  <c r="L1318" i="3" s="1"/>
  <c r="K1319" i="3"/>
  <c r="L1319" i="3" s="1"/>
  <c r="K1320" i="3"/>
  <c r="K1321" i="3"/>
  <c r="K1322" i="3"/>
  <c r="L1322" i="3" s="1"/>
  <c r="K1323" i="3"/>
  <c r="L1323" i="3" s="1"/>
  <c r="K1324" i="3"/>
  <c r="K1325" i="3"/>
  <c r="K1326" i="3"/>
  <c r="K1327" i="3"/>
  <c r="L1327" i="3" s="1"/>
  <c r="K1328" i="3"/>
  <c r="K1329" i="3"/>
  <c r="K1330" i="3"/>
  <c r="K1331" i="3"/>
  <c r="L1331" i="3" s="1"/>
  <c r="K1332" i="3"/>
  <c r="K1333" i="3"/>
  <c r="K1334" i="3"/>
  <c r="L1334" i="3" s="1"/>
  <c r="K1335" i="3"/>
  <c r="L1335" i="3" s="1"/>
  <c r="K1336" i="3"/>
  <c r="K1337" i="3"/>
  <c r="K1338" i="3"/>
  <c r="L1338" i="3" s="1"/>
  <c r="K1339" i="3"/>
  <c r="L1339" i="3" s="1"/>
  <c r="K1340" i="3"/>
  <c r="K1341" i="3"/>
  <c r="K1342" i="3"/>
  <c r="L1342" i="3" s="1"/>
  <c r="K1343" i="3"/>
  <c r="L1343" i="3" s="1"/>
  <c r="K1344" i="3"/>
  <c r="K1345" i="3"/>
  <c r="K1346" i="3"/>
  <c r="L1346" i="3" s="1"/>
  <c r="K1347" i="3"/>
  <c r="L1347" i="3" s="1"/>
  <c r="K1348" i="3"/>
  <c r="K1349" i="3"/>
  <c r="K1350" i="3"/>
  <c r="L1350" i="3" s="1"/>
  <c r="K1351" i="3"/>
  <c r="L1351" i="3" s="1"/>
  <c r="K1352" i="3"/>
  <c r="K1353" i="3"/>
  <c r="K1354" i="3"/>
  <c r="L1354" i="3" s="1"/>
  <c r="K1355" i="3"/>
  <c r="L1355" i="3" s="1"/>
  <c r="K1356" i="3"/>
  <c r="K1357" i="3"/>
  <c r="K1358" i="3"/>
  <c r="L1358" i="3" s="1"/>
  <c r="K1359" i="3"/>
  <c r="L1359" i="3" s="1"/>
  <c r="K1360" i="3"/>
  <c r="K1361" i="3"/>
  <c r="K1362" i="3"/>
  <c r="L1362" i="3" s="1"/>
  <c r="K1363" i="3"/>
  <c r="L1363" i="3" s="1"/>
  <c r="K1364" i="3"/>
  <c r="K1365" i="3"/>
  <c r="K1366" i="3"/>
  <c r="L1366" i="3" s="1"/>
  <c r="K1367" i="3"/>
  <c r="L1367" i="3" s="1"/>
  <c r="K1368" i="3"/>
  <c r="K1369" i="3"/>
  <c r="K1370" i="3"/>
  <c r="L1370" i="3" s="1"/>
  <c r="K1371" i="3"/>
  <c r="L1371" i="3" s="1"/>
  <c r="K1372" i="3"/>
  <c r="K1373" i="3"/>
  <c r="K1374" i="3"/>
  <c r="L1374" i="3" s="1"/>
  <c r="K1375" i="3"/>
  <c r="L1375" i="3" s="1"/>
  <c r="K1376" i="3"/>
  <c r="K1377" i="3"/>
  <c r="K1378" i="3"/>
  <c r="L1378" i="3" s="1"/>
  <c r="K1379" i="3"/>
  <c r="L1379" i="3" s="1"/>
  <c r="K1380" i="3"/>
  <c r="K1381" i="3"/>
  <c r="K1382" i="3"/>
  <c r="L1382" i="3" s="1"/>
  <c r="K1383" i="3"/>
  <c r="L1383" i="3" s="1"/>
  <c r="K1384" i="3"/>
  <c r="K1385" i="3"/>
  <c r="K1386" i="3"/>
  <c r="L1386" i="3" s="1"/>
  <c r="K1387" i="3"/>
  <c r="L1387" i="3" s="1"/>
  <c r="K1388" i="3"/>
  <c r="K1389" i="3"/>
  <c r="K1390" i="3"/>
  <c r="K1391" i="3"/>
  <c r="L1391" i="3" s="1"/>
  <c r="K1392" i="3"/>
  <c r="K1393" i="3"/>
  <c r="K1394" i="3"/>
  <c r="K1395" i="3"/>
  <c r="L1395" i="3" s="1"/>
  <c r="K1396" i="3"/>
  <c r="K1397" i="3"/>
  <c r="K1398" i="3"/>
  <c r="L1398" i="3" s="1"/>
  <c r="K1399" i="3"/>
  <c r="L1399" i="3" s="1"/>
  <c r="K1400" i="3"/>
  <c r="K1401" i="3"/>
  <c r="K1402" i="3"/>
  <c r="L1402" i="3" s="1"/>
  <c r="K1403" i="3"/>
  <c r="L1403" i="3" s="1"/>
  <c r="K1404" i="3"/>
  <c r="K1405" i="3"/>
  <c r="K1406" i="3"/>
  <c r="L1406" i="3" s="1"/>
  <c r="K1407" i="3"/>
  <c r="L1407" i="3" s="1"/>
  <c r="K1408" i="3"/>
  <c r="K1409" i="3"/>
  <c r="K1410" i="3"/>
  <c r="L1410" i="3" s="1"/>
  <c r="K1411" i="3"/>
  <c r="L1411" i="3" s="1"/>
  <c r="K1412" i="3"/>
  <c r="K1413" i="3"/>
  <c r="K1414" i="3"/>
  <c r="L1414" i="3" s="1"/>
  <c r="K1415" i="3"/>
  <c r="L1415" i="3" s="1"/>
  <c r="K1416" i="3"/>
  <c r="K1417" i="3"/>
  <c r="K1418" i="3"/>
  <c r="L1418" i="3" s="1"/>
  <c r="K1419" i="3"/>
  <c r="L1419" i="3" s="1"/>
  <c r="K1420" i="3"/>
  <c r="K1421" i="3"/>
  <c r="K1422" i="3"/>
  <c r="L1422" i="3" s="1"/>
  <c r="K1423" i="3"/>
  <c r="L1423" i="3" s="1"/>
  <c r="K1424" i="3"/>
  <c r="K1425" i="3"/>
  <c r="K1426" i="3"/>
  <c r="L1426" i="3" s="1"/>
  <c r="K1427" i="3"/>
  <c r="L1427" i="3" s="1"/>
  <c r="K1428" i="3"/>
  <c r="K1429" i="3"/>
  <c r="K1430" i="3"/>
  <c r="L1430" i="3" s="1"/>
  <c r="K1431" i="3"/>
  <c r="L1431" i="3" s="1"/>
  <c r="K1432" i="3"/>
  <c r="K1433" i="3"/>
  <c r="K1434" i="3"/>
  <c r="L1434" i="3" s="1"/>
  <c r="K1435" i="3"/>
  <c r="L1435" i="3" s="1"/>
  <c r="K1436" i="3"/>
  <c r="K1437" i="3"/>
  <c r="K1438" i="3"/>
  <c r="L1438" i="3" s="1"/>
  <c r="K1439" i="3"/>
  <c r="L1439" i="3" s="1"/>
  <c r="K1440" i="3"/>
  <c r="K1441" i="3"/>
  <c r="K1442" i="3"/>
  <c r="L1442" i="3" s="1"/>
  <c r="K1443" i="3"/>
  <c r="L1443" i="3" s="1"/>
  <c r="K1444" i="3"/>
  <c r="K1445" i="3"/>
  <c r="K1446" i="3"/>
  <c r="L1446" i="3" s="1"/>
  <c r="K1447" i="3"/>
  <c r="L1447" i="3" s="1"/>
  <c r="K1448" i="3"/>
  <c r="K1449" i="3"/>
  <c r="K1450" i="3"/>
  <c r="L1450" i="3" s="1"/>
  <c r="K1451" i="3"/>
  <c r="L1451" i="3" s="1"/>
  <c r="K1452" i="3"/>
  <c r="K1453" i="3"/>
  <c r="K1454" i="3"/>
  <c r="K1455" i="3"/>
  <c r="L1455" i="3" s="1"/>
  <c r="K1456" i="3"/>
  <c r="K1457" i="3"/>
  <c r="K1458" i="3"/>
  <c r="K1459" i="3"/>
  <c r="L1459" i="3" s="1"/>
  <c r="K1460" i="3"/>
  <c r="K1461" i="3"/>
  <c r="K1462" i="3"/>
  <c r="L1462" i="3" s="1"/>
  <c r="K1463" i="3"/>
  <c r="L1463" i="3" s="1"/>
  <c r="K1464" i="3"/>
  <c r="K1465" i="3"/>
  <c r="K1466" i="3"/>
  <c r="L1466" i="3" s="1"/>
  <c r="K1467" i="3"/>
  <c r="L1467" i="3" s="1"/>
  <c r="K1468" i="3"/>
  <c r="K1469" i="3"/>
  <c r="K1470" i="3"/>
  <c r="L1470" i="3" s="1"/>
  <c r="K1471" i="3"/>
  <c r="L1471" i="3" s="1"/>
  <c r="K1472" i="3"/>
  <c r="K1473" i="3"/>
  <c r="K1474" i="3"/>
  <c r="L1474" i="3" s="1"/>
  <c r="K1475" i="3"/>
  <c r="L1475" i="3" s="1"/>
  <c r="K1476" i="3"/>
  <c r="K1477" i="3"/>
  <c r="K1478" i="3"/>
  <c r="L1478" i="3" s="1"/>
  <c r="K1479" i="3"/>
  <c r="L1479" i="3" s="1"/>
  <c r="K1480" i="3"/>
  <c r="K1481" i="3"/>
  <c r="K1482" i="3"/>
  <c r="L1482" i="3" s="1"/>
  <c r="K1483" i="3"/>
  <c r="L1483" i="3" s="1"/>
  <c r="K1484" i="3"/>
  <c r="K1485" i="3"/>
  <c r="K1486" i="3"/>
  <c r="L1486" i="3" s="1"/>
  <c r="K1487" i="3"/>
  <c r="L1487" i="3" s="1"/>
  <c r="K1488" i="3"/>
  <c r="K1489" i="3"/>
  <c r="K1490" i="3"/>
  <c r="L1490" i="3" s="1"/>
  <c r="K1491" i="3"/>
  <c r="L1491" i="3" s="1"/>
  <c r="K1492" i="3"/>
  <c r="K1493" i="3"/>
  <c r="K1494" i="3"/>
  <c r="L1494" i="3" s="1"/>
  <c r="K1495" i="3"/>
  <c r="L1495" i="3" s="1"/>
  <c r="K1496" i="3"/>
  <c r="K1497" i="3"/>
  <c r="K1498" i="3"/>
  <c r="L1498" i="3" s="1"/>
  <c r="K1499" i="3"/>
  <c r="L1499" i="3" s="1"/>
  <c r="K1500" i="3"/>
  <c r="K1501" i="3"/>
  <c r="K1502" i="3"/>
  <c r="L1502" i="3" s="1"/>
  <c r="K1503" i="3"/>
  <c r="L1503" i="3" s="1"/>
  <c r="K1504" i="3"/>
  <c r="K1505" i="3"/>
  <c r="K1506" i="3"/>
  <c r="L1506" i="3" s="1"/>
  <c r="K1507" i="3"/>
  <c r="L1507" i="3" s="1"/>
  <c r="K1508" i="3"/>
  <c r="K1509" i="3"/>
  <c r="K1510" i="3"/>
  <c r="L1510" i="3" s="1"/>
  <c r="K1511" i="3"/>
  <c r="L1511" i="3" s="1"/>
  <c r="K1512" i="3"/>
  <c r="K1513" i="3"/>
  <c r="K1514" i="3"/>
  <c r="L1514" i="3" s="1"/>
  <c r="K1515" i="3"/>
  <c r="L1515" i="3" s="1"/>
  <c r="K1516" i="3"/>
  <c r="K1517" i="3"/>
  <c r="K1518" i="3"/>
  <c r="K1519" i="3"/>
  <c r="L1519" i="3" s="1"/>
  <c r="K1520" i="3"/>
  <c r="K1521" i="3"/>
  <c r="K1522" i="3"/>
  <c r="K1523" i="3"/>
  <c r="L1523" i="3" s="1"/>
  <c r="K1524" i="3"/>
  <c r="K1525" i="3"/>
  <c r="K1526" i="3"/>
  <c r="L1526" i="3" s="1"/>
  <c r="K1527" i="3"/>
  <c r="L1527" i="3" s="1"/>
  <c r="K1528" i="3"/>
  <c r="K1529" i="3"/>
  <c r="K1530" i="3"/>
  <c r="L1530" i="3" s="1"/>
  <c r="K1531" i="3"/>
  <c r="L1531" i="3" s="1"/>
  <c r="K1532" i="3"/>
  <c r="K1533" i="3"/>
  <c r="K1534" i="3"/>
  <c r="L1534" i="3" s="1"/>
  <c r="K1535" i="3"/>
  <c r="L1535" i="3" s="1"/>
  <c r="K1536" i="3"/>
  <c r="K1537" i="3"/>
  <c r="K1538" i="3"/>
  <c r="L1538" i="3" s="1"/>
  <c r="K1539" i="3"/>
  <c r="L1539" i="3" s="1"/>
  <c r="K1540" i="3"/>
  <c r="K1541" i="3"/>
  <c r="K1542" i="3"/>
  <c r="L1542" i="3" s="1"/>
  <c r="K1543" i="3"/>
  <c r="L1543" i="3" s="1"/>
  <c r="K1544" i="3"/>
  <c r="K1545" i="3"/>
  <c r="K1546" i="3"/>
  <c r="L1546" i="3" s="1"/>
  <c r="K1547" i="3"/>
  <c r="L1547" i="3" s="1"/>
  <c r="K1548" i="3"/>
  <c r="K1549" i="3"/>
  <c r="K1550" i="3"/>
  <c r="L1550" i="3" s="1"/>
  <c r="K1551" i="3"/>
  <c r="L1551" i="3" s="1"/>
  <c r="K1552" i="3"/>
  <c r="K1553" i="3"/>
  <c r="K1554" i="3"/>
  <c r="L1554" i="3" s="1"/>
  <c r="K1555" i="3"/>
  <c r="L1555" i="3" s="1"/>
  <c r="K1556" i="3"/>
  <c r="K1557" i="3"/>
  <c r="K1558" i="3"/>
  <c r="L1558" i="3" s="1"/>
  <c r="K1559" i="3"/>
  <c r="L1559" i="3" s="1"/>
  <c r="K1560" i="3"/>
  <c r="K1561" i="3"/>
  <c r="K1562" i="3"/>
  <c r="L1562" i="3" s="1"/>
  <c r="K1563" i="3"/>
  <c r="L1563" i="3" s="1"/>
  <c r="K1564" i="3"/>
  <c r="K1565" i="3"/>
  <c r="K1566" i="3"/>
  <c r="L1566" i="3" s="1"/>
  <c r="K1567" i="3"/>
  <c r="L1567" i="3" s="1"/>
  <c r="K1568" i="3"/>
  <c r="K1569" i="3"/>
  <c r="K1570" i="3"/>
  <c r="L1570" i="3" s="1"/>
  <c r="K1571" i="3"/>
  <c r="L1571" i="3" s="1"/>
  <c r="K1572" i="3"/>
  <c r="K1573" i="3"/>
  <c r="K1574" i="3"/>
  <c r="L1574" i="3" s="1"/>
  <c r="K1575" i="3"/>
  <c r="L1575" i="3" s="1"/>
  <c r="K1576" i="3"/>
  <c r="K1577" i="3"/>
  <c r="K1578" i="3"/>
  <c r="L1578" i="3" s="1"/>
  <c r="K1579" i="3"/>
  <c r="L1579" i="3" s="1"/>
  <c r="K1580" i="3"/>
  <c r="K1581" i="3"/>
  <c r="K1582" i="3"/>
  <c r="K1583" i="3"/>
  <c r="L1583" i="3" s="1"/>
  <c r="K1584" i="3"/>
  <c r="K1585" i="3"/>
  <c r="K1586" i="3"/>
  <c r="K1587" i="3"/>
  <c r="L1587" i="3" s="1"/>
  <c r="K1588" i="3"/>
  <c r="K1589" i="3"/>
  <c r="K1590" i="3"/>
  <c r="L1590" i="3" s="1"/>
  <c r="K1591" i="3"/>
  <c r="L1591" i="3" s="1"/>
  <c r="K1592" i="3"/>
  <c r="K1593" i="3"/>
  <c r="K1594" i="3"/>
  <c r="L1594" i="3" s="1"/>
  <c r="K1595" i="3"/>
  <c r="L1595" i="3" s="1"/>
  <c r="K1596" i="3"/>
  <c r="K1597" i="3"/>
  <c r="K1598" i="3"/>
  <c r="L1598" i="3" s="1"/>
  <c r="K1599" i="3"/>
  <c r="L1599" i="3" s="1"/>
  <c r="K1600" i="3"/>
  <c r="K1601" i="3"/>
  <c r="K1602" i="3"/>
  <c r="L1602" i="3" s="1"/>
  <c r="K1603" i="3"/>
  <c r="L1603" i="3" s="1"/>
  <c r="K1604" i="3"/>
  <c r="K1605" i="3"/>
  <c r="K1606" i="3"/>
  <c r="L1606" i="3" s="1"/>
  <c r="K1607" i="3"/>
  <c r="L1607" i="3" s="1"/>
  <c r="K1608" i="3"/>
  <c r="K1609" i="3"/>
  <c r="K1610" i="3"/>
  <c r="L1610" i="3" s="1"/>
  <c r="K1611" i="3"/>
  <c r="L1611" i="3" s="1"/>
  <c r="K1612" i="3"/>
  <c r="K1613" i="3"/>
  <c r="K1614" i="3"/>
  <c r="L1614" i="3" s="1"/>
  <c r="K1615" i="3"/>
  <c r="L1615" i="3" s="1"/>
  <c r="K1616" i="3"/>
  <c r="K1617" i="3"/>
  <c r="K1618" i="3"/>
  <c r="L1618" i="3" s="1"/>
  <c r="K1619" i="3"/>
  <c r="L1619" i="3" s="1"/>
  <c r="K1620" i="3"/>
  <c r="K1621" i="3"/>
  <c r="K1622" i="3"/>
  <c r="L1622" i="3" s="1"/>
  <c r="K1623" i="3"/>
  <c r="L1623" i="3" s="1"/>
  <c r="K1624" i="3"/>
  <c r="K1625" i="3"/>
  <c r="K1626" i="3"/>
  <c r="L1626" i="3" s="1"/>
  <c r="K1627" i="3"/>
  <c r="L1627" i="3" s="1"/>
  <c r="K1628" i="3"/>
  <c r="K1629" i="3"/>
  <c r="K1630" i="3"/>
  <c r="L1630" i="3" s="1"/>
  <c r="K1631" i="3"/>
  <c r="L1631" i="3" s="1"/>
  <c r="K1632" i="3"/>
  <c r="K1633" i="3"/>
  <c r="K1634" i="3"/>
  <c r="L1634" i="3" s="1"/>
  <c r="K1635" i="3"/>
  <c r="L1635" i="3" s="1"/>
  <c r="K1636" i="3"/>
  <c r="K1637" i="3"/>
  <c r="K1638" i="3"/>
  <c r="L1638" i="3" s="1"/>
  <c r="K1639" i="3"/>
  <c r="L1639" i="3" s="1"/>
  <c r="K1640" i="3"/>
  <c r="K1641" i="3"/>
  <c r="K1642" i="3"/>
  <c r="L1642" i="3" s="1"/>
  <c r="K1643" i="3"/>
  <c r="L1643" i="3" s="1"/>
  <c r="K1644" i="3"/>
  <c r="K1645" i="3"/>
  <c r="K1646" i="3"/>
  <c r="K1647" i="3"/>
  <c r="L1647" i="3" s="1"/>
  <c r="K1648" i="3"/>
  <c r="K1649" i="3"/>
  <c r="K1650" i="3"/>
  <c r="K1651" i="3"/>
  <c r="L1651" i="3" s="1"/>
  <c r="K1652" i="3"/>
  <c r="K1653" i="3"/>
  <c r="K1654" i="3"/>
  <c r="L1654" i="3" s="1"/>
  <c r="K1655" i="3"/>
  <c r="L1655" i="3" s="1"/>
  <c r="K1656" i="3"/>
  <c r="K1657" i="3"/>
  <c r="K1658" i="3"/>
  <c r="L1658" i="3" s="1"/>
  <c r="K1659" i="3"/>
  <c r="L1659" i="3" s="1"/>
  <c r="K1660" i="3"/>
  <c r="K1661" i="3"/>
  <c r="K1662" i="3"/>
  <c r="L1662" i="3" s="1"/>
  <c r="K1663" i="3"/>
  <c r="L1663" i="3" s="1"/>
  <c r="K1664" i="3"/>
  <c r="K1665" i="3"/>
  <c r="K1666" i="3"/>
  <c r="L1666" i="3" s="1"/>
  <c r="K1667" i="3"/>
  <c r="L1667" i="3" s="1"/>
  <c r="K1668" i="3"/>
  <c r="K1669" i="3"/>
  <c r="K1670" i="3"/>
  <c r="L1670" i="3" s="1"/>
  <c r="K1671" i="3"/>
  <c r="L1671" i="3" s="1"/>
  <c r="K1672" i="3"/>
  <c r="K1673" i="3"/>
  <c r="K1674" i="3"/>
  <c r="L1674" i="3" s="1"/>
  <c r="K1675" i="3"/>
  <c r="L1675" i="3" s="1"/>
  <c r="K1676" i="3"/>
  <c r="K1677" i="3"/>
  <c r="K1678" i="3"/>
  <c r="L1678" i="3" s="1"/>
  <c r="K1679" i="3"/>
  <c r="L1679" i="3" s="1"/>
  <c r="K1680" i="3"/>
  <c r="K1681" i="3"/>
  <c r="K1682" i="3"/>
  <c r="L1682" i="3" s="1"/>
  <c r="K1683" i="3"/>
  <c r="L1683" i="3" s="1"/>
  <c r="K1684" i="3"/>
  <c r="K1685" i="3"/>
  <c r="K1686" i="3"/>
  <c r="L1686" i="3" s="1"/>
  <c r="K1687" i="3"/>
  <c r="L1687" i="3" s="1"/>
  <c r="K1688" i="3"/>
  <c r="K1689" i="3"/>
  <c r="K1690" i="3"/>
  <c r="L1690" i="3" s="1"/>
  <c r="K1691" i="3"/>
  <c r="L1691" i="3" s="1"/>
  <c r="K1692" i="3"/>
  <c r="K1693" i="3"/>
  <c r="K1694" i="3"/>
  <c r="L1694" i="3" s="1"/>
  <c r="K1695" i="3"/>
  <c r="L1695" i="3" s="1"/>
  <c r="K1696" i="3"/>
  <c r="K1697" i="3"/>
  <c r="K1698" i="3"/>
  <c r="L1698" i="3" s="1"/>
  <c r="K1699" i="3"/>
  <c r="L1699" i="3" s="1"/>
  <c r="K1700" i="3"/>
  <c r="K1701" i="3"/>
  <c r="K1702" i="3"/>
  <c r="L1702" i="3" s="1"/>
  <c r="K1703" i="3"/>
  <c r="L1703" i="3" s="1"/>
  <c r="K1704" i="3"/>
  <c r="K1705" i="3"/>
  <c r="K1706" i="3"/>
  <c r="L1706" i="3" s="1"/>
  <c r="K1707" i="3"/>
  <c r="L1707" i="3" s="1"/>
  <c r="K1708" i="3"/>
  <c r="K1709" i="3"/>
  <c r="K1710" i="3"/>
  <c r="K1711" i="3"/>
  <c r="L1711" i="3" s="1"/>
  <c r="K1712" i="3"/>
  <c r="K1713" i="3"/>
  <c r="K1714" i="3"/>
  <c r="K1715" i="3"/>
  <c r="L1715" i="3" s="1"/>
  <c r="K1716" i="3"/>
  <c r="K1717" i="3"/>
  <c r="K1718" i="3"/>
  <c r="L1718" i="3" s="1"/>
  <c r="K1719" i="3"/>
  <c r="L1719" i="3" s="1"/>
  <c r="K1720" i="3"/>
  <c r="K1721" i="3"/>
  <c r="K1722" i="3"/>
  <c r="L1722" i="3" s="1"/>
  <c r="K1723" i="3"/>
  <c r="L1723" i="3" s="1"/>
  <c r="K1724" i="3"/>
  <c r="K1725" i="3"/>
  <c r="K1726" i="3"/>
  <c r="L1726" i="3" s="1"/>
  <c r="K1727" i="3"/>
  <c r="L1727" i="3" s="1"/>
  <c r="K1728" i="3"/>
  <c r="K1729" i="3"/>
  <c r="K1730" i="3"/>
  <c r="L1730" i="3" s="1"/>
  <c r="K1731" i="3"/>
  <c r="L1731" i="3" s="1"/>
  <c r="K1732" i="3"/>
  <c r="K1733" i="3"/>
  <c r="K1734" i="3"/>
  <c r="L1734" i="3" s="1"/>
  <c r="K1735" i="3"/>
  <c r="L1735" i="3" s="1"/>
  <c r="K1736" i="3"/>
  <c r="K1737" i="3"/>
  <c r="K1738" i="3"/>
  <c r="L1738" i="3" s="1"/>
  <c r="K1739" i="3"/>
  <c r="L1739" i="3" s="1"/>
  <c r="K1740" i="3"/>
  <c r="K1741" i="3"/>
  <c r="K1742" i="3"/>
  <c r="L1742" i="3" s="1"/>
  <c r="K1743" i="3"/>
  <c r="L1743" i="3" s="1"/>
  <c r="K1744" i="3"/>
  <c r="K1745" i="3"/>
  <c r="K1746" i="3"/>
  <c r="L1746" i="3" s="1"/>
  <c r="K1747" i="3"/>
  <c r="L1747" i="3" s="1"/>
  <c r="K1748" i="3"/>
  <c r="K1749" i="3"/>
  <c r="K1750" i="3"/>
  <c r="L1750" i="3" s="1"/>
  <c r="K1751" i="3"/>
  <c r="L1751" i="3" s="1"/>
  <c r="K1752" i="3"/>
  <c r="K1753" i="3"/>
  <c r="K1754" i="3"/>
  <c r="L1754" i="3" s="1"/>
  <c r="K1755" i="3"/>
  <c r="L1755" i="3" s="1"/>
  <c r="K1756" i="3"/>
  <c r="K1757" i="3"/>
  <c r="K1758" i="3"/>
  <c r="L1758" i="3" s="1"/>
  <c r="K1759" i="3"/>
  <c r="L1759" i="3" s="1"/>
  <c r="K1760" i="3"/>
  <c r="K1761" i="3"/>
  <c r="K1762" i="3"/>
  <c r="L1762" i="3" s="1"/>
  <c r="K1763" i="3"/>
  <c r="L1763" i="3" s="1"/>
  <c r="K1764" i="3"/>
  <c r="K1765" i="3"/>
  <c r="K1766" i="3"/>
  <c r="L1766" i="3" s="1"/>
  <c r="K1767" i="3"/>
  <c r="L1767" i="3" s="1"/>
  <c r="K1768" i="3"/>
  <c r="K1769" i="3"/>
  <c r="K1770" i="3"/>
  <c r="L1770" i="3" s="1"/>
  <c r="K1771" i="3"/>
  <c r="L1771" i="3" s="1"/>
  <c r="K1772" i="3"/>
  <c r="K1773" i="3"/>
  <c r="K1774" i="3"/>
  <c r="K1775" i="3"/>
  <c r="L1775" i="3" s="1"/>
  <c r="K1776" i="3"/>
  <c r="K1777" i="3"/>
  <c r="K1778" i="3"/>
  <c r="K1779" i="3"/>
  <c r="L1779" i="3" s="1"/>
  <c r="K1780" i="3"/>
  <c r="K1781" i="3"/>
  <c r="K1782" i="3"/>
  <c r="L1782" i="3" s="1"/>
  <c r="K1783" i="3"/>
  <c r="L1783" i="3" s="1"/>
  <c r="K1784" i="3"/>
  <c r="K1785" i="3"/>
  <c r="K1786" i="3"/>
  <c r="L1786" i="3" s="1"/>
  <c r="K1787" i="3"/>
  <c r="L1787" i="3" s="1"/>
  <c r="K1788" i="3"/>
  <c r="K1789" i="3"/>
  <c r="K1790" i="3"/>
  <c r="L1790" i="3" s="1"/>
  <c r="K1791" i="3"/>
  <c r="L1791" i="3" s="1"/>
  <c r="K1792" i="3"/>
  <c r="K1793" i="3"/>
  <c r="K1794" i="3"/>
  <c r="L1794" i="3" s="1"/>
  <c r="K1795" i="3"/>
  <c r="L1795" i="3" s="1"/>
  <c r="K1796" i="3"/>
  <c r="K1797" i="3"/>
  <c r="K1798" i="3"/>
  <c r="L1798" i="3" s="1"/>
  <c r="K1799" i="3"/>
  <c r="L1799" i="3" s="1"/>
  <c r="K1800" i="3"/>
  <c r="K1801" i="3"/>
  <c r="K1802" i="3"/>
  <c r="L1802" i="3" s="1"/>
  <c r="K1803" i="3"/>
  <c r="L1803" i="3" s="1"/>
  <c r="K1804" i="3"/>
  <c r="K1805" i="3"/>
  <c r="K1806" i="3"/>
  <c r="L1806" i="3" s="1"/>
  <c r="K1807" i="3"/>
  <c r="L1807" i="3" s="1"/>
  <c r="K1808" i="3"/>
  <c r="K1809" i="3"/>
  <c r="K1810" i="3"/>
  <c r="L1810" i="3" s="1"/>
  <c r="K1811" i="3"/>
  <c r="L1811" i="3" s="1"/>
  <c r="K1812" i="3"/>
  <c r="K1813" i="3"/>
  <c r="K1814" i="3"/>
  <c r="L1814" i="3" s="1"/>
  <c r="K1815" i="3"/>
  <c r="L1815" i="3" s="1"/>
  <c r="K1816" i="3"/>
  <c r="K1817" i="3"/>
  <c r="K1818" i="3"/>
  <c r="L1818" i="3" s="1"/>
  <c r="K1819" i="3"/>
  <c r="L1819" i="3" s="1"/>
  <c r="K1820" i="3"/>
  <c r="K1821" i="3"/>
  <c r="K1822" i="3"/>
  <c r="L1822" i="3" s="1"/>
  <c r="K1823" i="3"/>
  <c r="L1823" i="3" s="1"/>
  <c r="K1824" i="3"/>
  <c r="K1825" i="3"/>
  <c r="K1826" i="3"/>
  <c r="L1826" i="3" s="1"/>
  <c r="K1827" i="3"/>
  <c r="L1827" i="3" s="1"/>
  <c r="K1828" i="3"/>
  <c r="K1829" i="3"/>
  <c r="K1830" i="3"/>
  <c r="L1830" i="3" s="1"/>
  <c r="K1831" i="3"/>
  <c r="L1831" i="3" s="1"/>
  <c r="K1832" i="3"/>
  <c r="K1833" i="3"/>
  <c r="K1834" i="3"/>
  <c r="L1834" i="3" s="1"/>
  <c r="K1835" i="3"/>
  <c r="L1835" i="3" s="1"/>
  <c r="K1836" i="3"/>
  <c r="K1837" i="3"/>
  <c r="K1838" i="3"/>
  <c r="K1839" i="3"/>
  <c r="L1839" i="3" s="1"/>
  <c r="K1840" i="3"/>
  <c r="K1841" i="3"/>
  <c r="K1842" i="3"/>
  <c r="K1843" i="3"/>
  <c r="L1843" i="3" s="1"/>
  <c r="K1844" i="3"/>
  <c r="K1845" i="3"/>
  <c r="K1846" i="3"/>
  <c r="L1846" i="3" s="1"/>
  <c r="K1847" i="3"/>
  <c r="L1847" i="3" s="1"/>
  <c r="K1848" i="3"/>
  <c r="K1849" i="3"/>
  <c r="K1850" i="3"/>
  <c r="L1850" i="3" s="1"/>
  <c r="K1851" i="3"/>
  <c r="L1851" i="3" s="1"/>
  <c r="K1852" i="3"/>
  <c r="K1853" i="3"/>
  <c r="K1854" i="3"/>
  <c r="L1854" i="3" s="1"/>
  <c r="K1855" i="3"/>
  <c r="L1855" i="3" s="1"/>
  <c r="K1856" i="3"/>
  <c r="K1857" i="3"/>
  <c r="K1858" i="3"/>
  <c r="L1858" i="3" s="1"/>
  <c r="K1859" i="3"/>
  <c r="L1859" i="3" s="1"/>
  <c r="K1860" i="3"/>
  <c r="K1861" i="3"/>
  <c r="K1862" i="3"/>
  <c r="L1862" i="3" s="1"/>
  <c r="K1863" i="3"/>
  <c r="L1863" i="3" s="1"/>
  <c r="K1864" i="3"/>
  <c r="K1865" i="3"/>
  <c r="K1866" i="3"/>
  <c r="L1866" i="3" s="1"/>
  <c r="K1867" i="3"/>
  <c r="L1867" i="3" s="1"/>
  <c r="K1868" i="3"/>
  <c r="K1869" i="3"/>
  <c r="K1870" i="3"/>
  <c r="L1870" i="3" s="1"/>
  <c r="K1871" i="3"/>
  <c r="L1871" i="3" s="1"/>
  <c r="K1872" i="3"/>
  <c r="K1873" i="3"/>
  <c r="K1874" i="3"/>
  <c r="L1874" i="3" s="1"/>
  <c r="K1875" i="3"/>
  <c r="L1875" i="3" s="1"/>
  <c r="K1876" i="3"/>
  <c r="K1877" i="3"/>
  <c r="K1878" i="3"/>
  <c r="L1878" i="3" s="1"/>
  <c r="K1879" i="3"/>
  <c r="L1879" i="3" s="1"/>
  <c r="K1880" i="3"/>
  <c r="K1881" i="3"/>
  <c r="K1882" i="3"/>
  <c r="L1882" i="3" s="1"/>
  <c r="K1883" i="3"/>
  <c r="L1883" i="3" s="1"/>
  <c r="K1884" i="3"/>
  <c r="K1885" i="3"/>
  <c r="K1886" i="3"/>
  <c r="L1886" i="3" s="1"/>
  <c r="K1887" i="3"/>
  <c r="L1887" i="3" s="1"/>
  <c r="K1888" i="3"/>
  <c r="K1889" i="3"/>
  <c r="K1890" i="3"/>
  <c r="L1890" i="3" s="1"/>
  <c r="K1891" i="3"/>
  <c r="L1891" i="3" s="1"/>
  <c r="K1892" i="3"/>
  <c r="K1893" i="3"/>
  <c r="K1894" i="3"/>
  <c r="L1894" i="3" s="1"/>
  <c r="K1895" i="3"/>
  <c r="L1895" i="3" s="1"/>
  <c r="K1896" i="3"/>
  <c r="K1897" i="3"/>
  <c r="K1898" i="3"/>
  <c r="L1898" i="3" s="1"/>
  <c r="K1899" i="3"/>
  <c r="L1899" i="3" s="1"/>
  <c r="K1900" i="3"/>
  <c r="K1901" i="3"/>
  <c r="K1902" i="3"/>
  <c r="K1903" i="3"/>
  <c r="L1903" i="3" s="1"/>
  <c r="L296" i="3"/>
  <c r="L318" i="3"/>
  <c r="L478" i="3"/>
  <c r="L488" i="3"/>
  <c r="L596" i="3"/>
  <c r="L606" i="3"/>
  <c r="L722" i="3"/>
  <c r="L724" i="3"/>
  <c r="L832" i="3"/>
  <c r="L840" i="3"/>
  <c r="L922" i="3"/>
  <c r="L1032" i="3"/>
  <c r="L1044" i="3"/>
  <c r="L1134" i="3"/>
  <c r="L1138" i="3"/>
  <c r="L1198" i="3"/>
  <c r="L1202" i="3"/>
  <c r="L1262" i="3"/>
  <c r="L1266" i="3"/>
  <c r="L1326" i="3"/>
  <c r="L1330" i="3"/>
  <c r="L1390" i="3"/>
  <c r="L1394" i="3"/>
  <c r="L1454" i="3"/>
  <c r="L1458" i="3"/>
  <c r="L1518" i="3"/>
  <c r="L1522" i="3"/>
  <c r="L1582" i="3"/>
  <c r="L1586" i="3"/>
  <c r="L1646" i="3"/>
  <c r="L1650" i="3"/>
  <c r="L1710" i="3"/>
  <c r="L1714" i="3"/>
  <c r="L1774" i="3"/>
  <c r="L1778" i="3"/>
  <c r="L1838" i="3"/>
  <c r="L1842" i="3"/>
  <c r="L190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O7" i="3" s="1"/>
  <c r="M15" i="3"/>
  <c r="M16" i="3"/>
  <c r="M17" i="3"/>
  <c r="M18" i="3"/>
  <c r="M19" i="3"/>
  <c r="M20" i="3"/>
  <c r="M21" i="3"/>
  <c r="M22" i="3"/>
  <c r="M23" i="3"/>
  <c r="M24" i="3"/>
  <c r="M25" i="3"/>
  <c r="M26" i="3"/>
  <c r="O12" i="3" s="1"/>
  <c r="M27" i="3"/>
  <c r="M28" i="3"/>
  <c r="M29" i="3"/>
  <c r="M30" i="3"/>
  <c r="M31" i="3"/>
  <c r="M32" i="3"/>
  <c r="O14" i="3" s="1"/>
  <c r="M33" i="3"/>
  <c r="M34" i="3"/>
  <c r="M35" i="3"/>
  <c r="M36" i="3"/>
  <c r="M37" i="3"/>
  <c r="M38" i="3"/>
  <c r="M39" i="3"/>
  <c r="M40" i="3"/>
  <c r="O17" i="3" s="1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O26" i="3" s="1"/>
  <c r="M67" i="3"/>
  <c r="M68" i="3"/>
  <c r="M69" i="3"/>
  <c r="M70" i="3"/>
  <c r="O28" i="3" s="1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O46" i="3" s="1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O74" i="3" s="1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O79" i="3" s="1"/>
  <c r="M213" i="3"/>
  <c r="M214" i="3"/>
  <c r="M215" i="3"/>
  <c r="M216" i="3"/>
  <c r="M217" i="3"/>
  <c r="M218" i="3"/>
  <c r="M219" i="3"/>
  <c r="M220" i="3"/>
  <c r="M221" i="3"/>
  <c r="O83" i="3" s="1"/>
  <c r="M222" i="3"/>
  <c r="M223" i="3"/>
  <c r="M224" i="3"/>
  <c r="M225" i="3"/>
  <c r="M226" i="3"/>
  <c r="O85" i="3" s="1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O91" i="3" s="1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O113" i="3" s="1"/>
  <c r="M302" i="3"/>
  <c r="O114" i="3" s="1"/>
  <c r="M303" i="3"/>
  <c r="M304" i="3"/>
  <c r="M305" i="3"/>
  <c r="M306" i="3"/>
  <c r="M307" i="3"/>
  <c r="M308" i="3"/>
  <c r="M309" i="3"/>
  <c r="M310" i="3"/>
  <c r="M311" i="3"/>
  <c r="M312" i="3"/>
  <c r="M313" i="3"/>
  <c r="M314" i="3"/>
  <c r="O118" i="3" s="1"/>
  <c r="M315" i="3"/>
  <c r="M316" i="3"/>
  <c r="M317" i="3"/>
  <c r="M318" i="3"/>
  <c r="M319" i="3"/>
  <c r="M320" i="3"/>
  <c r="M321" i="3"/>
  <c r="M322" i="3"/>
  <c r="M323" i="3"/>
  <c r="M324" i="3"/>
  <c r="O122" i="3" s="1"/>
  <c r="M325" i="3"/>
  <c r="O123" i="3" s="1"/>
  <c r="M326" i="3"/>
  <c r="O124" i="3" s="1"/>
  <c r="M327" i="3"/>
  <c r="M328" i="3"/>
  <c r="M329" i="3"/>
  <c r="M330" i="3"/>
  <c r="M331" i="3"/>
  <c r="M332" i="3"/>
  <c r="M333" i="3"/>
  <c r="M334" i="3"/>
  <c r="M335" i="3"/>
  <c r="M336" i="3"/>
  <c r="M337" i="3"/>
  <c r="M338" i="3"/>
  <c r="O128" i="3" s="1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O140" i="3" s="1"/>
  <c r="M370" i="3"/>
  <c r="M371" i="3"/>
  <c r="M372" i="3"/>
  <c r="M373" i="3"/>
  <c r="O142" i="3" s="1"/>
  <c r="M374" i="3"/>
  <c r="M375" i="3"/>
  <c r="M376" i="3"/>
  <c r="M377" i="3"/>
  <c r="O144" i="3" s="1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O153" i="3" s="1"/>
  <c r="M401" i="3"/>
  <c r="M402" i="3"/>
  <c r="M403" i="3"/>
  <c r="M404" i="3"/>
  <c r="M405" i="3"/>
  <c r="M406" i="3"/>
  <c r="M407" i="3"/>
  <c r="M408" i="3"/>
  <c r="M409" i="3"/>
  <c r="O157" i="3" s="1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O163" i="3" s="1"/>
  <c r="M426" i="3"/>
  <c r="M427" i="3"/>
  <c r="M428" i="3"/>
  <c r="M429" i="3"/>
  <c r="M430" i="3"/>
  <c r="M431" i="3"/>
  <c r="M432" i="3"/>
  <c r="M433" i="3"/>
  <c r="M434" i="3"/>
  <c r="M435" i="3"/>
  <c r="M436" i="3"/>
  <c r="O167" i="3" s="1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O173" i="3" s="1"/>
  <c r="M451" i="3"/>
  <c r="M452" i="3"/>
  <c r="M453" i="3"/>
  <c r="O175" i="3" s="1"/>
  <c r="M454" i="3"/>
  <c r="M455" i="3"/>
  <c r="M456" i="3"/>
  <c r="O177" i="3" s="1"/>
  <c r="M457" i="3"/>
  <c r="M458" i="3"/>
  <c r="M459" i="3"/>
  <c r="M460" i="3"/>
  <c r="M461" i="3"/>
  <c r="M462" i="3"/>
  <c r="M463" i="3"/>
  <c r="M464" i="3"/>
  <c r="M465" i="3"/>
  <c r="O180" i="3" s="1"/>
  <c r="M466" i="3"/>
  <c r="M467" i="3"/>
  <c r="M468" i="3"/>
  <c r="M469" i="3"/>
  <c r="M470" i="3"/>
  <c r="O182" i="3" s="1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O196" i="3" s="1"/>
  <c r="M507" i="3"/>
  <c r="M508" i="3"/>
  <c r="M509" i="3"/>
  <c r="M510" i="3"/>
  <c r="M511" i="3"/>
  <c r="M512" i="3"/>
  <c r="M513" i="3"/>
  <c r="O199" i="3" s="1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O207" i="3" s="1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O221" i="3" s="1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O239" i="3" s="1"/>
  <c r="M615" i="3"/>
  <c r="M616" i="3"/>
  <c r="M617" i="3"/>
  <c r="M618" i="3"/>
  <c r="M619" i="3"/>
  <c r="M620" i="3"/>
  <c r="M621" i="3"/>
  <c r="O242" i="3" s="1"/>
  <c r="M622" i="3"/>
  <c r="M623" i="3"/>
  <c r="M624" i="3"/>
  <c r="M625" i="3"/>
  <c r="O244" i="3" s="1"/>
  <c r="M626" i="3"/>
  <c r="M627" i="3"/>
  <c r="M628" i="3"/>
  <c r="M629" i="3"/>
  <c r="M630" i="3"/>
  <c r="M631" i="3"/>
  <c r="M632" i="3"/>
  <c r="M633" i="3"/>
  <c r="M634" i="3"/>
  <c r="M635" i="3"/>
  <c r="M636" i="3"/>
  <c r="M637" i="3"/>
  <c r="O249" i="3" s="1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O256" i="3" s="1"/>
  <c r="M658" i="3"/>
  <c r="O257" i="3" s="1"/>
  <c r="M659" i="3"/>
  <c r="M660" i="3"/>
  <c r="M661" i="3"/>
  <c r="M662" i="3"/>
  <c r="M663" i="3"/>
  <c r="M664" i="3"/>
  <c r="M665" i="3"/>
  <c r="O261" i="3" s="1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O272" i="3" s="1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O278" i="3" s="1"/>
  <c r="M707" i="3"/>
  <c r="M708" i="3"/>
  <c r="M709" i="3"/>
  <c r="M710" i="3"/>
  <c r="M711" i="3"/>
  <c r="M712" i="3"/>
  <c r="M713" i="3"/>
  <c r="M714" i="3"/>
  <c r="O281" i="3" s="1"/>
  <c r="M715" i="3"/>
  <c r="M716" i="3"/>
  <c r="M717" i="3"/>
  <c r="M718" i="3"/>
  <c r="O284" i="3" s="1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O291" i="3" s="1"/>
  <c r="M733" i="3"/>
  <c r="M734" i="3"/>
  <c r="M735" i="3"/>
  <c r="M736" i="3"/>
  <c r="M737" i="3"/>
  <c r="O293" i="3" s="1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O300" i="3" s="1"/>
  <c r="M759" i="3"/>
  <c r="M760" i="3"/>
  <c r="M761" i="3"/>
  <c r="M762" i="3"/>
  <c r="M763" i="3"/>
  <c r="M764" i="3"/>
  <c r="M765" i="3"/>
  <c r="M766" i="3"/>
  <c r="M767" i="3"/>
  <c r="M768" i="3"/>
  <c r="M769" i="3"/>
  <c r="O303" i="3" s="1"/>
  <c r="M770" i="3"/>
  <c r="M771" i="3"/>
  <c r="M772" i="3"/>
  <c r="M773" i="3"/>
  <c r="M774" i="3"/>
  <c r="M775" i="3"/>
  <c r="M776" i="3"/>
  <c r="M777" i="3"/>
  <c r="M778" i="3"/>
  <c r="M779" i="3"/>
  <c r="M780" i="3"/>
  <c r="M781" i="3"/>
  <c r="O308" i="3" s="1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O329" i="3" s="1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O333" i="3" s="1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O348" i="3" s="1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O357" i="3" s="1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O362" i="3" s="1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O374" i="3" s="1"/>
  <c r="M959" i="3"/>
  <c r="M960" i="3"/>
  <c r="M961" i="3"/>
  <c r="O375" i="3" s="1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O386" i="3" s="1"/>
  <c r="M979" i="3"/>
  <c r="M980" i="3"/>
  <c r="M981" i="3"/>
  <c r="M982" i="3"/>
  <c r="O389" i="3" s="1"/>
  <c r="M983" i="3"/>
  <c r="M984" i="3"/>
  <c r="M985" i="3"/>
  <c r="O390" i="3" s="1"/>
  <c r="M986" i="3"/>
  <c r="O391" i="3" s="1"/>
  <c r="M987" i="3"/>
  <c r="M988" i="3"/>
  <c r="M989" i="3"/>
  <c r="O392" i="3" s="1"/>
  <c r="M990" i="3"/>
  <c r="M991" i="3"/>
  <c r="M992" i="3"/>
  <c r="M993" i="3"/>
  <c r="M994" i="3"/>
  <c r="M995" i="3"/>
  <c r="M996" i="3"/>
  <c r="M997" i="3"/>
  <c r="M998" i="3"/>
  <c r="O396" i="3" s="1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O402" i="3" s="1"/>
  <c r="M1011" i="3"/>
  <c r="M1012" i="3"/>
  <c r="M1013" i="3"/>
  <c r="M1014" i="3"/>
  <c r="M1015" i="3"/>
  <c r="M1016" i="3"/>
  <c r="M1017" i="3"/>
  <c r="M1018" i="3"/>
  <c r="O405" i="3" s="1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O412" i="3" s="1"/>
  <c r="M1039" i="3"/>
  <c r="M1040" i="3"/>
  <c r="M1041" i="3"/>
  <c r="M1042" i="3"/>
  <c r="O414" i="3" s="1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O420" i="3" s="1"/>
  <c r="M1055" i="3"/>
  <c r="M1056" i="3"/>
  <c r="M1057" i="3"/>
  <c r="M1058" i="3"/>
  <c r="M1059" i="3"/>
  <c r="M1060" i="3"/>
  <c r="M1061" i="3"/>
  <c r="M1062" i="3"/>
  <c r="O423" i="3" s="1"/>
  <c r="M1063" i="3"/>
  <c r="M1064" i="3"/>
  <c r="M1065" i="3"/>
  <c r="M1066" i="3"/>
  <c r="O425" i="3" s="1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O430" i="3" s="1"/>
  <c r="M1082" i="3"/>
  <c r="O431" i="3" s="1"/>
  <c r="M1083" i="3"/>
  <c r="M1084" i="3"/>
  <c r="M1085" i="3"/>
  <c r="M1086" i="3"/>
  <c r="M1087" i="3"/>
  <c r="M1088" i="3"/>
  <c r="M1089" i="3"/>
  <c r="O435" i="3" s="1"/>
  <c r="M1090" i="3"/>
  <c r="M1091" i="3"/>
  <c r="M1092" i="3"/>
  <c r="M1093" i="3"/>
  <c r="M1094" i="3"/>
  <c r="O437" i="3" s="1"/>
  <c r="M1095" i="3"/>
  <c r="M1096" i="3"/>
  <c r="M1097" i="3"/>
  <c r="O440" i="3" s="1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O445" i="3" s="1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O452" i="3" s="1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O456" i="3" s="1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O463" i="3" s="1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O469" i="3" s="1"/>
  <c r="M1163" i="3"/>
  <c r="M1164" i="3"/>
  <c r="M1165" i="3"/>
  <c r="O470" i="3" s="1"/>
  <c r="M1166" i="3"/>
  <c r="M1167" i="3"/>
  <c r="M1168" i="3"/>
  <c r="M1169" i="3"/>
  <c r="O472" i="3" s="1"/>
  <c r="M1170" i="3"/>
  <c r="O473" i="3" s="1"/>
  <c r="M1171" i="3"/>
  <c r="M1172" i="3"/>
  <c r="M1173" i="3"/>
  <c r="M1174" i="3"/>
  <c r="M1175" i="3"/>
  <c r="M1176" i="3"/>
  <c r="M1177" i="3"/>
  <c r="M1178" i="3"/>
  <c r="O476" i="3" s="1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O482" i="3" s="1"/>
  <c r="M1195" i="3"/>
  <c r="M1196" i="3"/>
  <c r="M1197" i="3"/>
  <c r="M1198" i="3"/>
  <c r="O486" i="3" s="1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O490" i="3" s="1"/>
  <c r="M1211" i="3"/>
  <c r="M1212" i="3"/>
  <c r="M1213" i="3"/>
  <c r="M1214" i="3"/>
  <c r="M1215" i="3"/>
  <c r="M1216" i="3"/>
  <c r="M1217" i="3"/>
  <c r="M1218" i="3"/>
  <c r="M1219" i="3"/>
  <c r="M1220" i="3"/>
  <c r="M1221" i="3"/>
  <c r="O495" i="3" s="1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O499" i="3" s="1"/>
  <c r="M1234" i="3"/>
  <c r="O500" i="3" s="1"/>
  <c r="M1235" i="3"/>
  <c r="M1236" i="3"/>
  <c r="M1237" i="3"/>
  <c r="M1238" i="3"/>
  <c r="M1239" i="3"/>
  <c r="M1240" i="3"/>
  <c r="M1241" i="3"/>
  <c r="M1242" i="3"/>
  <c r="O503" i="3" s="1"/>
  <c r="M1243" i="3"/>
  <c r="M1244" i="3"/>
  <c r="M1245" i="3"/>
  <c r="M1246" i="3"/>
  <c r="M1247" i="3"/>
  <c r="M1248" i="3"/>
  <c r="M1249" i="3"/>
  <c r="M1250" i="3"/>
  <c r="O507" i="3" s="1"/>
  <c r="M1251" i="3"/>
  <c r="M1252" i="3"/>
  <c r="M1253" i="3"/>
  <c r="O509" i="3" s="1"/>
  <c r="M1254" i="3"/>
  <c r="O510" i="3" s="1"/>
  <c r="M1255" i="3"/>
  <c r="M1256" i="3"/>
  <c r="M1257" i="3"/>
  <c r="M1258" i="3"/>
  <c r="O513" i="3" s="1"/>
  <c r="M1259" i="3"/>
  <c r="M1260" i="3"/>
  <c r="M1261" i="3"/>
  <c r="M1262" i="3"/>
  <c r="M1263" i="3"/>
  <c r="M1264" i="3"/>
  <c r="M1265" i="3"/>
  <c r="O516" i="3" s="1"/>
  <c r="M1266" i="3"/>
  <c r="O517" i="3" s="1"/>
  <c r="M1267" i="3"/>
  <c r="M1268" i="3"/>
  <c r="M1269" i="3"/>
  <c r="M1270" i="3"/>
  <c r="M1271" i="3"/>
  <c r="M1272" i="3"/>
  <c r="M1273" i="3"/>
  <c r="M1274" i="3"/>
  <c r="O520" i="3" s="1"/>
  <c r="M1275" i="3"/>
  <c r="M1276" i="3"/>
  <c r="M1277" i="3"/>
  <c r="M1278" i="3"/>
  <c r="M1279" i="3"/>
  <c r="M1280" i="3"/>
  <c r="M1281" i="3"/>
  <c r="M1282" i="3"/>
  <c r="M1283" i="3"/>
  <c r="M1284" i="3"/>
  <c r="M1285" i="3"/>
  <c r="O524" i="3" s="1"/>
  <c r="M1286" i="3"/>
  <c r="O525" i="3" s="1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O534" i="3" s="1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O543" i="3" s="1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O556" i="3" s="1"/>
  <c r="M1374" i="3"/>
  <c r="M1375" i="3"/>
  <c r="M1376" i="3"/>
  <c r="M1377" i="3"/>
  <c r="M1378" i="3"/>
  <c r="M1379" i="3"/>
  <c r="M1380" i="3"/>
  <c r="M1381" i="3"/>
  <c r="M1382" i="3"/>
  <c r="O560" i="3" s="1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O572" i="3" s="1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O579" i="3" s="1"/>
  <c r="M1426" i="3"/>
  <c r="O580" i="3" s="1"/>
  <c r="M1427" i="3"/>
  <c r="M1428" i="3"/>
  <c r="M1429" i="3"/>
  <c r="M1430" i="3"/>
  <c r="O583" i="3" s="1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O587" i="3" s="1"/>
  <c r="M1443" i="3"/>
  <c r="M1444" i="3"/>
  <c r="M1445" i="3"/>
  <c r="M1446" i="3"/>
  <c r="O589" i="3" s="1"/>
  <c r="M1447" i="3"/>
  <c r="M1448" i="3"/>
  <c r="M1449" i="3"/>
  <c r="M1450" i="3"/>
  <c r="M1451" i="3"/>
  <c r="M1452" i="3"/>
  <c r="M1453" i="3"/>
  <c r="O592" i="3" s="1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O598" i="3" s="1"/>
  <c r="M1470" i="3"/>
  <c r="M1471" i="3"/>
  <c r="M1472" i="3"/>
  <c r="M1473" i="3"/>
  <c r="O599" i="3" s="1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O604" i="3" s="1"/>
  <c r="M1490" i="3"/>
  <c r="O605" i="3" s="1"/>
  <c r="M1491" i="3"/>
  <c r="M1492" i="3"/>
  <c r="M1493" i="3"/>
  <c r="M1494" i="3"/>
  <c r="M1495" i="3"/>
  <c r="M1496" i="3"/>
  <c r="M1497" i="3"/>
  <c r="M1498" i="3"/>
  <c r="M1499" i="3"/>
  <c r="M1500" i="3"/>
  <c r="M1501" i="3"/>
  <c r="O610" i="3" s="1"/>
  <c r="M1502" i="3"/>
  <c r="O611" i="3" s="1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O615" i="3" s="1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O622" i="3" s="1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O628" i="3" s="1"/>
  <c r="M1547" i="3"/>
  <c r="M1548" i="3"/>
  <c r="M1549" i="3"/>
  <c r="O630" i="3" s="1"/>
  <c r="M1550" i="3"/>
  <c r="M1551" i="3"/>
  <c r="M1552" i="3"/>
  <c r="M1553" i="3"/>
  <c r="M1554" i="3"/>
  <c r="O632" i="3" s="1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O637" i="3" s="1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O643" i="3" s="1"/>
  <c r="M1583" i="3"/>
  <c r="M1584" i="3"/>
  <c r="M1585" i="3"/>
  <c r="O644" i="3" s="1"/>
  <c r="M1586" i="3"/>
  <c r="M1587" i="3"/>
  <c r="M1588" i="3"/>
  <c r="M1589" i="3"/>
  <c r="O647" i="3" s="1"/>
  <c r="M1590" i="3"/>
  <c r="O648" i="3" s="1"/>
  <c r="M1591" i="3"/>
  <c r="M1592" i="3"/>
  <c r="M1593" i="3"/>
  <c r="M1594" i="3"/>
  <c r="O650" i="3" s="1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O654" i="3" s="1"/>
  <c r="M1607" i="3"/>
  <c r="M1608" i="3"/>
  <c r="M1609" i="3"/>
  <c r="O655" i="3" s="1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O660" i="3" s="1"/>
  <c r="M1622" i="3"/>
  <c r="O661" i="3" s="1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O666" i="3" s="1"/>
  <c r="M1639" i="3"/>
  <c r="M1640" i="3"/>
  <c r="M1641" i="3"/>
  <c r="O668" i="3" s="1"/>
  <c r="M1642" i="3"/>
  <c r="O669" i="3" s="1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O674" i="3" s="1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O682" i="3" s="1"/>
  <c r="M1687" i="3"/>
  <c r="M1688" i="3"/>
  <c r="M1689" i="3"/>
  <c r="M1690" i="3"/>
  <c r="M1691" i="3"/>
  <c r="M1692" i="3"/>
  <c r="M1693" i="3"/>
  <c r="M1694" i="3"/>
  <c r="M1695" i="3"/>
  <c r="M1696" i="3"/>
  <c r="M1697" i="3"/>
  <c r="O686" i="3" s="1"/>
  <c r="M1698" i="3"/>
  <c r="O687" i="3" s="1"/>
  <c r="M1699" i="3"/>
  <c r="M1700" i="3"/>
  <c r="M1701" i="3"/>
  <c r="O689" i="3" s="1"/>
  <c r="M1702" i="3"/>
  <c r="O690" i="3" s="1"/>
  <c r="M1703" i="3"/>
  <c r="M1704" i="3"/>
  <c r="M1705" i="3"/>
  <c r="M1706" i="3"/>
  <c r="O691" i="3" s="1"/>
  <c r="M1707" i="3"/>
  <c r="M1708" i="3"/>
  <c r="M1709" i="3"/>
  <c r="O692" i="3" s="1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O697" i="3" s="1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O704" i="3" s="1"/>
  <c r="M1742" i="3"/>
  <c r="O705" i="3" s="1"/>
  <c r="M1743" i="3"/>
  <c r="M1744" i="3"/>
  <c r="M1745" i="3"/>
  <c r="M1746" i="3"/>
  <c r="M1747" i="3"/>
  <c r="M1748" i="3"/>
  <c r="M1749" i="3"/>
  <c r="M1750" i="3"/>
  <c r="O709" i="3" s="1"/>
  <c r="M1751" i="3"/>
  <c r="M1752" i="3"/>
  <c r="M1753" i="3"/>
  <c r="M1754" i="3"/>
  <c r="M1755" i="3"/>
  <c r="M1756" i="3"/>
  <c r="M1757" i="3"/>
  <c r="M1758" i="3"/>
  <c r="M1759" i="3"/>
  <c r="M1760" i="3"/>
  <c r="M1761" i="3"/>
  <c r="O713" i="3" s="1"/>
  <c r="M1762" i="3"/>
  <c r="M1763" i="3"/>
  <c r="M1764" i="3"/>
  <c r="M1765" i="3"/>
  <c r="M1766" i="3"/>
  <c r="O715" i="3" s="1"/>
  <c r="M1767" i="3"/>
  <c r="M1768" i="3"/>
  <c r="M1769" i="3"/>
  <c r="O716" i="3" s="1"/>
  <c r="M1770" i="3"/>
  <c r="M1771" i="3"/>
  <c r="M1772" i="3"/>
  <c r="M1773" i="3"/>
  <c r="M1774" i="3"/>
  <c r="O717" i="3" s="1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O723" i="3" s="1"/>
  <c r="M1791" i="3"/>
  <c r="M1792" i="3"/>
  <c r="M1793" i="3"/>
  <c r="M1794" i="3"/>
  <c r="O725" i="3" s="1"/>
  <c r="M1795" i="3"/>
  <c r="M1796" i="3"/>
  <c r="M1797" i="3"/>
  <c r="O727" i="3" s="1"/>
  <c r="M1798" i="3"/>
  <c r="M1799" i="3"/>
  <c r="M1800" i="3"/>
  <c r="M1801" i="3"/>
  <c r="M1802" i="3"/>
  <c r="M1803" i="3"/>
  <c r="M1804" i="3"/>
  <c r="M1805" i="3"/>
  <c r="M1806" i="3"/>
  <c r="O731" i="3" s="1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O736" i="3" s="1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O744" i="3" s="1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O752" i="3" s="1"/>
  <c r="M1859" i="3"/>
  <c r="M1860" i="3"/>
  <c r="M1861" i="3"/>
  <c r="O753" i="3" s="1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O757" i="3" s="1"/>
  <c r="M1874" i="3"/>
  <c r="M1875" i="3"/>
  <c r="M1876" i="3"/>
  <c r="M1877" i="3"/>
  <c r="M1878" i="3"/>
  <c r="M1879" i="3"/>
  <c r="M1880" i="3"/>
  <c r="M1881" i="3"/>
  <c r="M1882" i="3"/>
  <c r="O761" i="3" s="1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P2" i="2"/>
  <c r="P3" i="2"/>
  <c r="P4" i="2"/>
  <c r="P5" i="2"/>
  <c r="P7" i="2"/>
  <c r="P8" i="2"/>
  <c r="P9" i="2"/>
  <c r="P10" i="2"/>
  <c r="P11" i="2"/>
  <c r="P12" i="2"/>
  <c r="P13" i="2"/>
  <c r="P14" i="2"/>
  <c r="P15" i="2"/>
  <c r="P16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O5" i="3"/>
  <c r="O20" i="3"/>
  <c r="O37" i="3"/>
  <c r="O38" i="3"/>
  <c r="O40" i="3"/>
  <c r="O82" i="3"/>
  <c r="O87" i="3"/>
  <c r="O94" i="3"/>
  <c r="O107" i="3"/>
  <c r="O131" i="3"/>
  <c r="O137" i="3"/>
  <c r="O138" i="3"/>
  <c r="O147" i="3"/>
  <c r="O162" i="3"/>
  <c r="O169" i="3"/>
  <c r="O183" i="3"/>
  <c r="O193" i="3"/>
  <c r="O202" i="3"/>
  <c r="O205" i="3"/>
  <c r="O218" i="3"/>
  <c r="O224" i="3"/>
  <c r="O225" i="3"/>
  <c r="O229" i="3"/>
  <c r="O234" i="3"/>
  <c r="O236" i="3"/>
  <c r="O248" i="3"/>
  <c r="O251" i="3"/>
  <c r="O258" i="3"/>
  <c r="O260" i="3"/>
  <c r="O271" i="3"/>
  <c r="O282" i="3"/>
  <c r="O286" i="3"/>
  <c r="O287" i="3"/>
  <c r="O307" i="3"/>
  <c r="O315" i="3"/>
  <c r="O319" i="3"/>
  <c r="O346" i="3"/>
  <c r="O347" i="3"/>
  <c r="O353" i="3"/>
  <c r="O356" i="3"/>
  <c r="O366" i="3"/>
  <c r="O371" i="3"/>
  <c r="O373" i="3"/>
  <c r="O376" i="3"/>
  <c r="O377" i="3"/>
  <c r="O380" i="3"/>
  <c r="O383" i="3"/>
  <c r="O384" i="3"/>
  <c r="O387" i="3"/>
  <c r="O388" i="3"/>
  <c r="O393" i="3"/>
  <c r="O413" i="3"/>
  <c r="O415" i="3"/>
  <c r="O417" i="3"/>
  <c r="O426" i="3"/>
  <c r="O427" i="3"/>
  <c r="O432" i="3"/>
  <c r="O438" i="3"/>
  <c r="O439" i="3"/>
  <c r="O446" i="3"/>
  <c r="O447" i="3"/>
  <c r="O448" i="3"/>
  <c r="O450" i="3"/>
  <c r="O460" i="3"/>
  <c r="O464" i="3"/>
  <c r="O480" i="3"/>
  <c r="O483" i="3"/>
  <c r="O484" i="3"/>
  <c r="O485" i="3"/>
  <c r="O494" i="3"/>
  <c r="O505" i="3"/>
  <c r="O511" i="3"/>
  <c r="O514" i="3"/>
  <c r="O521" i="3"/>
  <c r="O523" i="3"/>
  <c r="O527" i="3"/>
  <c r="O528" i="3"/>
  <c r="O538" i="3"/>
  <c r="O545" i="3"/>
  <c r="O557" i="3"/>
  <c r="O564" i="3"/>
  <c r="O567" i="3"/>
  <c r="O570" i="3"/>
  <c r="O576" i="3"/>
  <c r="O581" i="3"/>
  <c r="O588" i="3"/>
  <c r="O593" i="3"/>
  <c r="O608" i="3"/>
  <c r="O609" i="3"/>
  <c r="O621" i="3"/>
  <c r="O636" i="3"/>
  <c r="O639" i="3"/>
  <c r="O645" i="3"/>
  <c r="O649" i="3"/>
  <c r="O651" i="3"/>
  <c r="O656" i="3"/>
  <c r="O663" i="3"/>
  <c r="O667" i="3"/>
  <c r="O673" i="3"/>
  <c r="O683" i="3"/>
  <c r="O684" i="3"/>
  <c r="O688" i="3"/>
  <c r="O694" i="3"/>
  <c r="O700" i="3"/>
  <c r="O707" i="3"/>
  <c r="O719" i="3"/>
  <c r="O728" i="3"/>
  <c r="O732" i="3"/>
  <c r="O740" i="3"/>
  <c r="O747" i="3"/>
  <c r="O748" i="3"/>
  <c r="O750" i="3"/>
  <c r="O755" i="3"/>
  <c r="O758" i="3"/>
  <c r="O763" i="3"/>
  <c r="O729" i="3" l="1"/>
  <c r="O676" i="3"/>
  <c r="O670" i="3"/>
  <c r="O662" i="3"/>
  <c r="O652" i="3"/>
  <c r="O640" i="3"/>
  <c r="O635" i="3"/>
  <c r="O625" i="3"/>
  <c r="O618" i="3"/>
  <c r="O602" i="3"/>
  <c r="O574" i="3"/>
  <c r="O548" i="3"/>
  <c r="O544" i="3"/>
  <c r="O518" i="3"/>
  <c r="O515" i="3"/>
  <c r="O504" i="3"/>
  <c r="O458" i="3"/>
  <c r="O449" i="3"/>
  <c r="O428" i="3"/>
  <c r="O406" i="3"/>
  <c r="O398" i="3"/>
  <c r="O361" i="3"/>
  <c r="O360" i="3"/>
  <c r="O352" i="3"/>
  <c r="O336" i="3"/>
  <c r="O335" i="3"/>
  <c r="O302" i="3"/>
  <c r="O301" i="3"/>
  <c r="O296" i="3"/>
  <c r="O295" i="3"/>
  <c r="O292" i="3"/>
  <c r="O288" i="3"/>
  <c r="O276" i="3"/>
  <c r="O250" i="3"/>
  <c r="O241" i="3"/>
  <c r="O223" i="3"/>
  <c r="O213" i="3"/>
  <c r="O211" i="3"/>
  <c r="O210" i="3"/>
  <c r="O203" i="3"/>
  <c r="O191" i="3"/>
  <c r="O187" i="3"/>
  <c r="O148" i="3"/>
  <c r="O106" i="3"/>
  <c r="O65" i="3"/>
  <c r="O22" i="3"/>
  <c r="O743" i="3"/>
  <c r="O703" i="3"/>
  <c r="O685" i="3"/>
  <c r="O675" i="3"/>
  <c r="O638" i="3"/>
  <c r="O634" i="3"/>
  <c r="O624" i="3"/>
  <c r="O603" i="3"/>
  <c r="O597" i="3"/>
  <c r="O562" i="3"/>
  <c r="O551" i="3"/>
  <c r="O546" i="3"/>
  <c r="O529" i="3"/>
  <c r="O522" i="3"/>
  <c r="O501" i="3"/>
  <c r="O493" i="3"/>
  <c r="O467" i="3"/>
  <c r="O453" i="3"/>
  <c r="O442" i="3"/>
  <c r="O429" i="3"/>
  <c r="O409" i="3"/>
  <c r="O400" i="3"/>
  <c r="O381" i="3"/>
  <c r="O369" i="3"/>
  <c r="O344" i="3"/>
  <c r="O313" i="3"/>
  <c r="O311" i="3"/>
  <c r="O297" i="3"/>
  <c r="O280" i="3"/>
  <c r="O270" i="3"/>
  <c r="O255" i="3"/>
  <c r="O226" i="3"/>
  <c r="O214" i="3"/>
  <c r="O212" i="3"/>
  <c r="O204" i="3"/>
  <c r="O192" i="3"/>
  <c r="O48" i="3"/>
  <c r="O2" i="3"/>
  <c r="O42" i="3"/>
  <c r="O29" i="3"/>
  <c r="O24" i="3"/>
  <c r="O23" i="3"/>
  <c r="O742" i="3"/>
  <c r="O733" i="3"/>
  <c r="O179" i="3"/>
  <c r="O178" i="3"/>
  <c r="O170" i="3"/>
  <c r="O168" i="3"/>
  <c r="O154" i="3"/>
  <c r="O139" i="3"/>
  <c r="O112" i="3"/>
  <c r="O98" i="3"/>
  <c r="O95" i="3"/>
  <c r="O81" i="3"/>
  <c r="O80" i="3"/>
  <c r="O78" i="3"/>
  <c r="O77" i="3"/>
  <c r="O73" i="3"/>
  <c r="O71" i="3"/>
  <c r="O61" i="3"/>
  <c r="O57" i="3"/>
  <c r="O51" i="3"/>
  <c r="O47" i="3"/>
  <c r="O45" i="3"/>
  <c r="O41" i="3"/>
  <c r="O39" i="3"/>
  <c r="O35" i="3"/>
  <c r="O21" i="3"/>
  <c r="O18" i="3"/>
  <c r="O768" i="3"/>
  <c r="O766" i="3"/>
  <c r="O739" i="3"/>
  <c r="O19" i="3"/>
  <c r="O13" i="3"/>
  <c r="O11" i="3"/>
  <c r="O10" i="3"/>
  <c r="O6" i="3"/>
  <c r="O3" i="3"/>
  <c r="O767" i="3"/>
  <c r="O756" i="3"/>
  <c r="O749" i="3"/>
  <c r="O741" i="3"/>
  <c r="O379" i="3"/>
  <c r="O368" i="3"/>
  <c r="O359" i="3"/>
  <c r="O349" i="3"/>
  <c r="O341" i="3"/>
  <c r="O338" i="3"/>
  <c r="O323" i="3"/>
  <c r="O310" i="3"/>
  <c r="O306" i="3"/>
  <c r="O290" i="3"/>
  <c r="O273" i="3"/>
  <c r="O267" i="3"/>
  <c r="O262" i="3"/>
  <c r="O245" i="3"/>
  <c r="O243" i="3"/>
  <c r="O222" i="3"/>
  <c r="O216" i="3"/>
  <c r="O209" i="3"/>
  <c r="O201" i="3"/>
  <c r="O190" i="3"/>
  <c r="O176" i="3"/>
  <c r="O166" i="3"/>
  <c r="O161" i="3"/>
  <c r="O146" i="3"/>
  <c r="O764" i="3"/>
  <c r="O759" i="3"/>
  <c r="O751" i="3"/>
  <c r="O745" i="3"/>
  <c r="O737" i="3"/>
  <c r="O734" i="3"/>
  <c r="O730" i="3"/>
  <c r="O724" i="3"/>
  <c r="O720" i="3"/>
  <c r="O718" i="3"/>
  <c r="O701" i="3"/>
  <c r="O696" i="3"/>
  <c r="O695" i="3"/>
  <c r="O678" i="3"/>
  <c r="O677" i="3"/>
  <c r="O671" i="3"/>
  <c r="O664" i="3"/>
  <c r="O658" i="3"/>
  <c r="O657" i="3"/>
  <c r="O653" i="3"/>
  <c r="O641" i="3"/>
  <c r="O631" i="3"/>
  <c r="O626" i="3"/>
  <c r="O612" i="3"/>
  <c r="O600" i="3"/>
  <c r="O595" i="3"/>
  <c r="O594" i="3"/>
  <c r="O582" i="3"/>
  <c r="O577" i="3"/>
  <c r="O571" i="3"/>
  <c r="O569" i="3"/>
  <c r="O568" i="3"/>
  <c r="O565" i="3"/>
  <c r="O558" i="3"/>
  <c r="O553" i="3"/>
  <c r="O552" i="3"/>
  <c r="O549" i="3"/>
  <c r="O541" i="3"/>
  <c r="O540" i="3"/>
  <c r="O539" i="3"/>
  <c r="O535" i="3"/>
  <c r="O531" i="3"/>
  <c r="O530" i="3"/>
  <c r="O526" i="3"/>
  <c r="O519" i="3"/>
  <c r="O512" i="3"/>
  <c r="O506" i="3"/>
  <c r="O491" i="3"/>
  <c r="O488" i="3"/>
  <c r="O487" i="3"/>
  <c r="O481" i="3"/>
  <c r="O479" i="3"/>
  <c r="O478" i="3"/>
  <c r="O477" i="3"/>
  <c r="O474" i="3"/>
  <c r="O468" i="3"/>
  <c r="O465" i="3"/>
  <c r="O462" i="3"/>
  <c r="O461" i="3"/>
  <c r="O454" i="3"/>
  <c r="O451" i="3"/>
  <c r="O433" i="3"/>
  <c r="O424" i="3"/>
  <c r="O422" i="3"/>
  <c r="O421" i="3"/>
  <c r="O419" i="3"/>
  <c r="O418" i="3"/>
  <c r="O416" i="3"/>
  <c r="O411" i="3"/>
  <c r="O410" i="3"/>
  <c r="O407" i="3"/>
  <c r="O395" i="3"/>
  <c r="O394" i="3"/>
  <c r="O378" i="3"/>
  <c r="O372" i="3"/>
  <c r="O355" i="3"/>
  <c r="O354" i="3"/>
  <c r="O350" i="3"/>
  <c r="O342" i="3"/>
  <c r="O340" i="3"/>
  <c r="O339" i="3"/>
  <c r="O762" i="3"/>
  <c r="O738" i="3"/>
  <c r="O735" i="3"/>
  <c r="O726" i="3"/>
  <c r="O721" i="3"/>
  <c r="O712" i="3"/>
  <c r="O711" i="3"/>
  <c r="O710" i="3"/>
  <c r="O706" i="3"/>
  <c r="O702" i="3"/>
  <c r="O699" i="3"/>
  <c r="O698" i="3"/>
  <c r="O681" i="3"/>
  <c r="O680" i="3"/>
  <c r="O679" i="3"/>
  <c r="O672" i="3"/>
  <c r="O665" i="3"/>
  <c r="O659" i="3"/>
  <c r="O646" i="3"/>
  <c r="O642" i="3"/>
  <c r="O633" i="3"/>
  <c r="O629" i="3"/>
  <c r="O627" i="3"/>
  <c r="O623" i="3"/>
  <c r="O620" i="3"/>
  <c r="O619" i="3"/>
  <c r="O617" i="3"/>
  <c r="O616" i="3"/>
  <c r="O607" i="3"/>
  <c r="O606" i="3"/>
  <c r="O601" i="3"/>
  <c r="O596" i="3"/>
  <c r="O591" i="3"/>
  <c r="O590" i="3"/>
  <c r="O585" i="3"/>
  <c r="O584" i="3"/>
  <c r="O578" i="3"/>
  <c r="O575" i="3"/>
  <c r="O573" i="3"/>
  <c r="O566" i="3"/>
  <c r="O563" i="3"/>
  <c r="O561" i="3"/>
  <c r="O559" i="3"/>
  <c r="O555" i="3"/>
  <c r="O554" i="3"/>
  <c r="O547" i="3"/>
  <c r="O537" i="3"/>
  <c r="O536" i="3"/>
  <c r="O533" i="3"/>
  <c r="O532" i="3"/>
  <c r="O508" i="3"/>
  <c r="O502" i="3"/>
  <c r="O498" i="3"/>
  <c r="O497" i="3"/>
  <c r="O496" i="3"/>
  <c r="O492" i="3"/>
  <c r="O489" i="3"/>
  <c r="O471" i="3"/>
  <c r="O466" i="3"/>
  <c r="O459" i="3"/>
  <c r="O457" i="3"/>
  <c r="O443" i="3"/>
  <c r="O441" i="3"/>
  <c r="O436" i="3"/>
  <c r="O434" i="3"/>
  <c r="O408" i="3"/>
  <c r="O403" i="3"/>
  <c r="O401" i="3"/>
  <c r="O399" i="3"/>
  <c r="O397" i="3"/>
  <c r="O385" i="3"/>
  <c r="O382" i="3"/>
  <c r="O370" i="3"/>
  <c r="O367" i="3"/>
  <c r="O363" i="3"/>
  <c r="O765" i="3"/>
  <c r="O760" i="3"/>
  <c r="O754" i="3"/>
  <c r="O746" i="3"/>
  <c r="O722" i="3"/>
  <c r="O714" i="3"/>
  <c r="O708" i="3"/>
  <c r="O693" i="3"/>
  <c r="O614" i="3"/>
  <c r="O613" i="3"/>
  <c r="O586" i="3"/>
  <c r="O550" i="3"/>
  <c r="O542" i="3"/>
  <c r="O475" i="3"/>
  <c r="O455" i="3"/>
  <c r="O444" i="3"/>
  <c r="O404" i="3"/>
  <c r="O365" i="3"/>
  <c r="O364" i="3"/>
  <c r="O358" i="3"/>
  <c r="O332" i="3"/>
  <c r="O331" i="3"/>
  <c r="O351" i="3"/>
  <c r="O345" i="3"/>
  <c r="O343" i="3"/>
  <c r="O337" i="3"/>
  <c r="O334" i="3"/>
  <c r="O327" i="3"/>
  <c r="O326" i="3"/>
  <c r="O322" i="3"/>
  <c r="O314" i="3"/>
  <c r="O312" i="3"/>
  <c r="O298" i="3"/>
  <c r="O285" i="3"/>
  <c r="O279" i="3"/>
  <c r="O275" i="3"/>
  <c r="O269" i="3"/>
  <c r="O240" i="3"/>
  <c r="O233" i="3"/>
  <c r="O232" i="3"/>
  <c r="O228" i="3"/>
  <c r="O227" i="3"/>
  <c r="O220" i="3"/>
  <c r="O215" i="3"/>
  <c r="O208" i="3"/>
  <c r="O198" i="3"/>
  <c r="O197" i="3"/>
  <c r="O186" i="3"/>
  <c r="O174" i="3"/>
  <c r="O151" i="3"/>
  <c r="O150" i="3"/>
  <c r="O149" i="3"/>
  <c r="O132" i="3"/>
  <c r="O130" i="3"/>
  <c r="O129" i="3"/>
  <c r="O126" i="3"/>
  <c r="O125" i="3"/>
  <c r="O120" i="3"/>
  <c r="O119" i="3"/>
  <c r="O116" i="3"/>
  <c r="O115" i="3"/>
  <c r="O110" i="3"/>
  <c r="O109" i="3"/>
  <c r="O105" i="3"/>
  <c r="O101" i="3"/>
  <c r="O100" i="3"/>
  <c r="O89" i="3"/>
  <c r="O86" i="3"/>
  <c r="O84" i="3"/>
  <c r="O76" i="3"/>
  <c r="O72" i="3"/>
  <c r="O67" i="3"/>
  <c r="O66" i="3"/>
  <c r="O63" i="3"/>
  <c r="O62" i="3"/>
  <c r="O59" i="3"/>
  <c r="O58" i="3"/>
  <c r="O53" i="3"/>
  <c r="O52" i="3"/>
  <c r="O49" i="3"/>
  <c r="O43" i="3"/>
  <c r="O36" i="3"/>
  <c r="O32" i="3"/>
  <c r="O27" i="3"/>
  <c r="O8" i="3"/>
  <c r="O330" i="3"/>
  <c r="O328" i="3"/>
  <c r="O309" i="3"/>
  <c r="O305" i="3"/>
  <c r="O304" i="3"/>
  <c r="O299" i="3"/>
  <c r="O294" i="3"/>
  <c r="O266" i="3"/>
  <c r="O265" i="3"/>
  <c r="O264" i="3"/>
  <c r="O254" i="3"/>
  <c r="O200" i="3"/>
  <c r="O181" i="3"/>
  <c r="O165" i="3"/>
  <c r="O164" i="3"/>
  <c r="O160" i="3"/>
  <c r="O159" i="3"/>
  <c r="O158" i="3"/>
  <c r="O156" i="3"/>
  <c r="O152" i="3"/>
  <c r="O145" i="3"/>
  <c r="O143" i="3"/>
  <c r="O141" i="3"/>
  <c r="O135" i="3"/>
  <c r="O134" i="3"/>
  <c r="O133" i="3"/>
  <c r="O127" i="3"/>
  <c r="O121" i="3"/>
  <c r="O117" i="3"/>
  <c r="O111" i="3"/>
  <c r="O103" i="3"/>
  <c r="O102" i="3"/>
  <c r="O97" i="3"/>
  <c r="O93" i="3"/>
  <c r="O92" i="3"/>
  <c r="O90" i="3"/>
  <c r="O70" i="3"/>
  <c r="O69" i="3"/>
  <c r="O68" i="3"/>
  <c r="O64" i="3"/>
  <c r="O54" i="3"/>
  <c r="O50" i="3"/>
  <c r="O30" i="3"/>
  <c r="O25" i="3"/>
  <c r="O4" i="3"/>
  <c r="O60" i="3"/>
  <c r="O56" i="3"/>
  <c r="O55" i="3"/>
  <c r="O44" i="3"/>
  <c r="O34" i="3"/>
  <c r="O33" i="3"/>
  <c r="O31" i="3"/>
  <c r="O16" i="3"/>
  <c r="O15" i="3"/>
  <c r="O9" i="3"/>
  <c r="O325" i="3"/>
  <c r="O324" i="3"/>
  <c r="O321" i="3"/>
  <c r="O320" i="3"/>
  <c r="O318" i="3"/>
  <c r="O317" i="3"/>
  <c r="O316" i="3"/>
  <c r="O289" i="3"/>
  <c r="O283" i="3"/>
  <c r="O277" i="3"/>
  <c r="O274" i="3"/>
  <c r="O268" i="3"/>
  <c r="O263" i="3"/>
  <c r="O259" i="3"/>
  <c r="O253" i="3"/>
  <c r="O252" i="3"/>
  <c r="O247" i="3"/>
  <c r="O246" i="3"/>
  <c r="O238" i="3"/>
  <c r="O237" i="3"/>
  <c r="O235" i="3"/>
  <c r="O231" i="3"/>
  <c r="O230" i="3"/>
  <c r="O219" i="3"/>
  <c r="O217" i="3"/>
  <c r="O206" i="3"/>
  <c r="O195" i="3"/>
  <c r="O194" i="3"/>
  <c r="O189" i="3"/>
  <c r="O188" i="3"/>
  <c r="O185" i="3"/>
  <c r="O184" i="3"/>
  <c r="O172" i="3"/>
  <c r="O171" i="3"/>
  <c r="O155" i="3"/>
  <c r="O136" i="3"/>
  <c r="O108" i="3"/>
  <c r="O104" i="3"/>
  <c r="O99" i="3"/>
  <c r="O96" i="3"/>
  <c r="O88" i="3"/>
  <c r="O7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tc={7E84FF96-F967-5F49-B48B-C822F0B217B5}</author>
  </authors>
  <commentList>
    <comment ref="N1" authorId="0" shapeId="0" xr:uid="{7E84FF96-F967-5F49-B48B-C822F0B217B5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 conseguir el monto total de cada número de orden he eliminado los duplicados y he utilizado la función SUMIF() para que me sume de la columna A todos aquellos valores que se corresponden con el mismo número de orden.
La fórmula esta en el libro Cocina.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tc={FA1BA5D4-1B14-7A4A-BFDA-B60745AE81D9}</author>
  </authors>
  <commentList>
    <comment ref="N1" authorId="0" shapeId="0" xr:uid="{FA1BA5D4-1B14-7A4A-BFDA-B60745AE81D9}">
      <text>
        <t>[Threaded comment]
Your version of Excel allows you to read this threaded comment; however, any edits to it will get removed if the file is opened in a newer version of Excel. Learn more: https://go.microsoft.com/fwlink/?linkid=870924
Comment:
    He utilizado la función de eliminar duplicados aquí para poder reflejar el monto total de cada orden.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B44C27-AC00-0640-9CAF-0C9C05AECB85}" keepAlive="1" name="Query - spaces_3iWczBNnn5rbfoUlE0Jd_uploads_git-blob-9864c7f811c613c3faab876659c64235709" description="Connection to the 'spaces_3iWczBNnn5rbfoUlE0Jd_uploads_git-blob-9864c7f811c613c3faab876659c64235709' query in the workbook." type="5" refreshedVersion="8" background="1" saveData="1">
    <dbPr connection="Provider=Microsoft.Mashup.OleDb.1;Data Source=$Workbook$;Location=spaces_3iWczBNnn5rbfoUlE0Jd_uploads_git-blob-9864c7f811c613c3faab876659c64235709;Extended Properties=&quot;&quot;" command="SELECT * FROM [spaces_3iWczBNnn5rbfoUlE0Jd_uploads_git-blob-9864c7f811c613c3faab876659c64235709]"/>
  </connection>
  <connection id="2" xr16:uid="{4F000640-2D14-814D-9E22-EE960504624E}" keepAlive="1" name="Query - spaces_3iWczBNnn5rbfoUlE0Jd_uploads_git-blob-d9e80ffbcef8a4adc6d29edd78618ad (2)" description="Connection to the 'spaces_3iWczBNnn5rbfoUlE0Jd_uploads_git-blob-d9e80ffbcef8a4adc6d29edd78618ad (2)' query in the workbook." type="5" refreshedVersion="8" background="1" saveData="1">
    <dbPr connection="Provider=Microsoft.Mashup.OleDb.1;Data Source=$Workbook$;Location=&quot;spaces_3iWczBNnn5rbfoUlE0Jd_uploads_git-blob-d9e80ffbcef8a4adc6d29edd78618ad (2)&quot;;Extended Properties=&quot;&quot;" command="SELECT * FROM [spaces_3iWczBNnn5rbfoUlE0Jd_uploads_git-blob-d9e80ffbcef8a4adc6d29edd78618ad (2)]"/>
  </connection>
  <connection id="3" xr16:uid="{FBDD9FB7-D817-6446-B920-B1F091E8FD51}" keepAlive="1" name="Query - spaces_3iWczBNnn5rbfoUlE0Jd_uploads_git-blob-d9e80ffbcef8a4adc6d29edd78618add5df" description="Connection to the 'spaces_3iWczBNnn5rbfoUlE0Jd_uploads_git-blob-d9e80ffbcef8a4adc6d29edd78618add5df' query in the workbook." type="5" refreshedVersion="8" background="1" saveData="1">
    <dbPr connection="Provider=Microsoft.Mashup.OleDb.1;Data Source=$Workbook$;Location=spaces_3iWczBNnn5rbfoUlE0Jd_uploads_git-blob-d9e80ffbcef8a4adc6d29edd78618add5df;Extended Properties=&quot;&quot;" command="SELECT * FROM [spaces_3iWczBNnn5rbfoUlE0Jd_uploads_git-blob-d9e80ffbcef8a4adc6d29edd78618add5df]"/>
  </connection>
</connections>
</file>

<file path=xl/sharedStrings.xml><?xml version="1.0" encoding="utf-8"?>
<sst xmlns="http://schemas.openxmlformats.org/spreadsheetml/2006/main" count="11662" uniqueCount="1612">
  <si>
    <t>Número de Mesa</t>
  </si>
  <si>
    <t>Nombre del Cliente</t>
  </si>
  <si>
    <t>Número de Comensales</t>
  </si>
  <si>
    <t>Hora de Llegada</t>
  </si>
  <si>
    <t>Hora de Salida</t>
  </si>
  <si>
    <t>Mesero Asignado</t>
  </si>
  <si>
    <t>Tipo de Servicio</t>
  </si>
  <si>
    <t>Método de Pago</t>
  </si>
  <si>
    <t>Propina</t>
  </si>
  <si>
    <t>Estado de la Mesa</t>
  </si>
  <si>
    <t>Número de Orden</t>
  </si>
  <si>
    <t>País de Origen</t>
  </si>
  <si>
    <t>Platos Ordenados</t>
  </si>
  <si>
    <t>Cliente_965</t>
  </si>
  <si>
    <t>Mesero_4</t>
  </si>
  <si>
    <t>Cena</t>
  </si>
  <si>
    <t>Tarjeta de crédito</t>
  </si>
  <si>
    <t>Libre</t>
  </si>
  <si>
    <t>Perú</t>
  </si>
  <si>
    <t>Plato_8</t>
  </si>
  <si>
    <t>Cliente_873</t>
  </si>
  <si>
    <t>Mesero_5</t>
  </si>
  <si>
    <t>Almuerzo</t>
  </si>
  <si>
    <t>Efectivo</t>
  </si>
  <si>
    <t>Ocupada</t>
  </si>
  <si>
    <t>Brasil</t>
  </si>
  <si>
    <t>Plato_9</t>
  </si>
  <si>
    <t>Cliente_175</t>
  </si>
  <si>
    <t>Reservada</t>
  </si>
  <si>
    <t>Bolivia</t>
  </si>
  <si>
    <t>Plato_16</t>
  </si>
  <si>
    <t>Cliente_290</t>
  </si>
  <si>
    <t>Mesero_2</t>
  </si>
  <si>
    <t>Chile</t>
  </si>
  <si>
    <t>Plato_20</t>
  </si>
  <si>
    <t>Tarjeta de débito</t>
  </si>
  <si>
    <t>Colombia</t>
  </si>
  <si>
    <t>Plato_18</t>
  </si>
  <si>
    <t>Cliente_874</t>
  </si>
  <si>
    <t>Plato_2</t>
  </si>
  <si>
    <t>Cliente_999</t>
  </si>
  <si>
    <t>Plato_13</t>
  </si>
  <si>
    <t>Plato_19</t>
  </si>
  <si>
    <t>Plato_4</t>
  </si>
  <si>
    <t>Desayuno</t>
  </si>
  <si>
    <t>Argentina</t>
  </si>
  <si>
    <t>Plato_6</t>
  </si>
  <si>
    <t>Mesero_3</t>
  </si>
  <si>
    <t>Plato_12</t>
  </si>
  <si>
    <t>Uruguay</t>
  </si>
  <si>
    <t>Plato_17</t>
  </si>
  <si>
    <t>España</t>
  </si>
  <si>
    <t>Plato_1</t>
  </si>
  <si>
    <t>Ecuador</t>
  </si>
  <si>
    <t>Cliente_711</t>
  </si>
  <si>
    <t>Plato_3</t>
  </si>
  <si>
    <t>Paraguay</t>
  </si>
  <si>
    <t>Plato_10</t>
  </si>
  <si>
    <t>Mesero_1</t>
  </si>
  <si>
    <t>Cliente_381</t>
  </si>
  <si>
    <t>Plato_7</t>
  </si>
  <si>
    <t>Cliente_670</t>
  </si>
  <si>
    <t>Cliente_768</t>
  </si>
  <si>
    <t>Plato_14</t>
  </si>
  <si>
    <t>Venezuela</t>
  </si>
  <si>
    <t>Plato_5</t>
  </si>
  <si>
    <t>Cliente_124</t>
  </si>
  <si>
    <t>Cliente_318</t>
  </si>
  <si>
    <t>Cliente_331</t>
  </si>
  <si>
    <t>Cliente_339</t>
  </si>
  <si>
    <t>Plato_15</t>
  </si>
  <si>
    <t>Cliente_151</t>
  </si>
  <si>
    <t>Cliente_881</t>
  </si>
  <si>
    <t>Cliente_230</t>
  </si>
  <si>
    <t>Plato_11</t>
  </si>
  <si>
    <t>Cliente_788</t>
  </si>
  <si>
    <t>Cliente_429</t>
  </si>
  <si>
    <t>Cliente_553</t>
  </si>
  <si>
    <t>Cliente_775</t>
  </si>
  <si>
    <t>Cliente_244</t>
  </si>
  <si>
    <t>Cliente_26</t>
  </si>
  <si>
    <t>Cliente_929</t>
  </si>
  <si>
    <t>Cliente_289</t>
  </si>
  <si>
    <t>Cliente_780</t>
  </si>
  <si>
    <t>Cliente_523</t>
  </si>
  <si>
    <t>Cliente_871</t>
  </si>
  <si>
    <t>Cliente_183</t>
  </si>
  <si>
    <t>Cliente_442</t>
  </si>
  <si>
    <t>Cliente_508</t>
  </si>
  <si>
    <t>Cliente_436</t>
  </si>
  <si>
    <t>Cliente_12</t>
  </si>
  <si>
    <t>Cliente_332</t>
  </si>
  <si>
    <t>Cliente_600</t>
  </si>
  <si>
    <t>Cliente_665</t>
  </si>
  <si>
    <t>Cliente_989</t>
  </si>
  <si>
    <t>Cliente_27</t>
  </si>
  <si>
    <t>Cliente_194</t>
  </si>
  <si>
    <t>Cliente_115</t>
  </si>
  <si>
    <t>Cliente_140</t>
  </si>
  <si>
    <t>Cliente_977</t>
  </si>
  <si>
    <t>Cliente_690</t>
  </si>
  <si>
    <t>Cliente_740</t>
  </si>
  <si>
    <t>Cliente_392</t>
  </si>
  <si>
    <t>Cliente_728</t>
  </si>
  <si>
    <t>Cliente_865</t>
  </si>
  <si>
    <t>Cliente_88</t>
  </si>
  <si>
    <t>Cliente_710</t>
  </si>
  <si>
    <t>Cliente_268</t>
  </si>
  <si>
    <t>Cliente_83</t>
  </si>
  <si>
    <t>Cliente_372</t>
  </si>
  <si>
    <t>Cliente_208</t>
  </si>
  <si>
    <t>Cliente_798</t>
  </si>
  <si>
    <t>Cliente_959</t>
  </si>
  <si>
    <t>Cliente_336</t>
  </si>
  <si>
    <t>Cliente_841</t>
  </si>
  <si>
    <t>Cliente_623</t>
  </si>
  <si>
    <t>Cliente_946</t>
  </si>
  <si>
    <t>Cliente_36</t>
  </si>
  <si>
    <t>Cliente_485</t>
  </si>
  <si>
    <t>Cliente_778</t>
  </si>
  <si>
    <t>Cliente_103</t>
  </si>
  <si>
    <t>Cliente_282</t>
  </si>
  <si>
    <t>Cliente_143</t>
  </si>
  <si>
    <t>Cliente_950</t>
  </si>
  <si>
    <t>Cliente_489</t>
  </si>
  <si>
    <t>Cliente_117</t>
  </si>
  <si>
    <t>Cliente_239</t>
  </si>
  <si>
    <t>Nombre del Plato</t>
  </si>
  <si>
    <t>Costo Unitario</t>
  </si>
  <si>
    <t>Precio Unitario</t>
  </si>
  <si>
    <t>Cantidad Ordenada</t>
  </si>
  <si>
    <t>Observaciones</t>
  </si>
  <si>
    <t>Ninguna</t>
  </si>
  <si>
    <t>Sin cebolla</t>
  </si>
  <si>
    <t>Monto total de la Cuenta</t>
  </si>
  <si>
    <t>Ganancia Neta</t>
  </si>
  <si>
    <t>Ganancia Bruta</t>
  </si>
  <si>
    <t>Porcentaje de Ganancia</t>
  </si>
  <si>
    <t>Tiempo de Permanencia</t>
  </si>
  <si>
    <t>Tiempo de preparación</t>
  </si>
  <si>
    <t>Tiempo de Degustación</t>
  </si>
  <si>
    <t>Precio por Orden</t>
  </si>
  <si>
    <t>Número de Orden2</t>
  </si>
  <si>
    <t>Monto Total</t>
  </si>
  <si>
    <t>Fecha de Factura</t>
  </si>
  <si>
    <t>Cliente_724</t>
  </si>
  <si>
    <t>48.55</t>
  </si>
  <si>
    <t>Plato_7, Plato_2</t>
  </si>
  <si>
    <t>Cliente_538</t>
  </si>
  <si>
    <t>43.3</t>
  </si>
  <si>
    <t>Plato_17, Plato_6</t>
  </si>
  <si>
    <t>Cliente_911</t>
  </si>
  <si>
    <t>30.87</t>
  </si>
  <si>
    <t>Plato_20, Plato_17, Plato_19, Plato_9</t>
  </si>
  <si>
    <t>Cliente_129</t>
  </si>
  <si>
    <t>34.68</t>
  </si>
  <si>
    <t>Plato_11, Plato_16</t>
  </si>
  <si>
    <t>Cliente_938</t>
  </si>
  <si>
    <t>24.33</t>
  </si>
  <si>
    <t>Plato_12, Plato_7</t>
  </si>
  <si>
    <t>Cliente_306</t>
  </si>
  <si>
    <t>10.54</t>
  </si>
  <si>
    <t>Plato_15, Plato_19</t>
  </si>
  <si>
    <t>Cliente_974</t>
  </si>
  <si>
    <t>49.18</t>
  </si>
  <si>
    <t>Plato_5, Plato_16, Plato_20</t>
  </si>
  <si>
    <t>46.85</t>
  </si>
  <si>
    <t>Plato_2, Plato_7, Plato_12, Plato_15</t>
  </si>
  <si>
    <t>Cliente_33</t>
  </si>
  <si>
    <t>16.6</t>
  </si>
  <si>
    <t>Plato_18, Plato_20</t>
  </si>
  <si>
    <t>32.89</t>
  </si>
  <si>
    <t>Plato_16, Plato_2</t>
  </si>
  <si>
    <t>Cliente_890</t>
  </si>
  <si>
    <t>45.27</t>
  </si>
  <si>
    <t>Plato_16, Plato_19, Plato_8, Plato_20</t>
  </si>
  <si>
    <t>48.76</t>
  </si>
  <si>
    <t>Plato_3, Plato_11, Plato_14, Plato_2</t>
  </si>
  <si>
    <t>28.77</t>
  </si>
  <si>
    <t>Plato_16, Plato_13, Plato_8</t>
  </si>
  <si>
    <t>Cliente_200</t>
  </si>
  <si>
    <t>12.17</t>
  </si>
  <si>
    <t>Plato_8, Plato_4, Plato_5</t>
  </si>
  <si>
    <t>Cliente_190</t>
  </si>
  <si>
    <t>33.09</t>
  </si>
  <si>
    <t>Plato_9, Plato_20, Plato_10, Plato_15</t>
  </si>
  <si>
    <t>Cliente_972</t>
  </si>
  <si>
    <t>31.7</t>
  </si>
  <si>
    <t>Plato_8, Plato_1, Plato_14</t>
  </si>
  <si>
    <t>Cliente_210</t>
  </si>
  <si>
    <t>20.53</t>
  </si>
  <si>
    <t>Plato_20, Plato_3, Plato_15, Plato_1</t>
  </si>
  <si>
    <t>45.41</t>
  </si>
  <si>
    <t>Plato_4, Plato_18, Plato_9, Plato_8</t>
  </si>
  <si>
    <t>Cliente_427</t>
  </si>
  <si>
    <t>38.46</t>
  </si>
  <si>
    <t>Plato_12, Plato_6</t>
  </si>
  <si>
    <t>Cliente_424</t>
  </si>
  <si>
    <t>38.18</t>
  </si>
  <si>
    <t>Plato_10, Plato_9, Plato_14, Plato_20</t>
  </si>
  <si>
    <t>Cliente_107</t>
  </si>
  <si>
    <t>10.37</t>
  </si>
  <si>
    <t>Plato_4, Plato_13, Plato_7</t>
  </si>
  <si>
    <t>19.27</t>
  </si>
  <si>
    <t>Plato_8, Plato_10</t>
  </si>
  <si>
    <t>Cliente_358</t>
  </si>
  <si>
    <t>41.22</t>
  </si>
  <si>
    <t>Plato_4, Plato_9</t>
  </si>
  <si>
    <t>Cliente_377</t>
  </si>
  <si>
    <t>14.83</t>
  </si>
  <si>
    <t>Plato_1, Plato_4, Plato_17</t>
  </si>
  <si>
    <t>Cliente_361</t>
  </si>
  <si>
    <t>26.29</t>
  </si>
  <si>
    <t>Plato_10, Plato_3</t>
  </si>
  <si>
    <t>Cliente_229</t>
  </si>
  <si>
    <t>19.81</t>
  </si>
  <si>
    <t>Plato_9, Plato_12</t>
  </si>
  <si>
    <t>28.25</t>
  </si>
  <si>
    <t>Plato_15, Plato_11, Plato_10, Plato_4</t>
  </si>
  <si>
    <t>20.38</t>
  </si>
  <si>
    <t>Plato_8, Plato_6, Plato_15, Plato_10</t>
  </si>
  <si>
    <t>Cliente_1</t>
  </si>
  <si>
    <t>13.08</t>
  </si>
  <si>
    <t>Plato_18, Plato_10</t>
  </si>
  <si>
    <t>Cliente_828</t>
  </si>
  <si>
    <t>15.75</t>
  </si>
  <si>
    <t>Plato_2, Plato_9, Plato_11, Plato_17</t>
  </si>
  <si>
    <t>Cliente_167</t>
  </si>
  <si>
    <t>16.31</t>
  </si>
  <si>
    <t>Plato_17, Plato_8, Plato_19</t>
  </si>
  <si>
    <t>13.68</t>
  </si>
  <si>
    <t>Plato_9, Plato_11, Plato_16</t>
  </si>
  <si>
    <t>Cliente_870</t>
  </si>
  <si>
    <t>15.24</t>
  </si>
  <si>
    <t>Plato_15, Plato_10, Plato_2</t>
  </si>
  <si>
    <t>49.58</t>
  </si>
  <si>
    <t>Plato_5, Plato_20</t>
  </si>
  <si>
    <t>Cliente_814</t>
  </si>
  <si>
    <t>32.19</t>
  </si>
  <si>
    <t>Plato_15, Plato_18, Plato_7, Plato_17</t>
  </si>
  <si>
    <t>42.6</t>
  </si>
  <si>
    <t>Plato_10, Plato_1, Plato_13</t>
  </si>
  <si>
    <t>27.97</t>
  </si>
  <si>
    <t>Plato_2, Plato_18, Plato_14</t>
  </si>
  <si>
    <t>Cliente_72</t>
  </si>
  <si>
    <t>10.98</t>
  </si>
  <si>
    <t>Plato_11, Plato_14, Plato_3</t>
  </si>
  <si>
    <t>Cliente_963</t>
  </si>
  <si>
    <t>25.31</t>
  </si>
  <si>
    <t>Plato_6, Plato_5, Plato_11</t>
  </si>
  <si>
    <t>20.92</t>
  </si>
  <si>
    <t>Plato_7, Plato_15, Plato_4</t>
  </si>
  <si>
    <t>Cliente_708</t>
  </si>
  <si>
    <t>16.74</t>
  </si>
  <si>
    <t>Plato_15, Plato_5</t>
  </si>
  <si>
    <t>Cliente_631</t>
  </si>
  <si>
    <t>37.08</t>
  </si>
  <si>
    <t>Plato_14, Plato_11, Plato_5, Plato_4</t>
  </si>
  <si>
    <t>Cliente_894</t>
  </si>
  <si>
    <t>46.88</t>
  </si>
  <si>
    <t>Plato_11, Plato_17, Plato_18</t>
  </si>
  <si>
    <t>Cliente_63</t>
  </si>
  <si>
    <t>36.88</t>
  </si>
  <si>
    <t>Plato_14, Plato_2, Plato_19</t>
  </si>
  <si>
    <t>Cliente_144</t>
  </si>
  <si>
    <t>23.36</t>
  </si>
  <si>
    <t>Plato_8, Plato_17, Plato_4, Plato_11</t>
  </si>
  <si>
    <t>Cliente_390</t>
  </si>
  <si>
    <t>45.49</t>
  </si>
  <si>
    <t>Plato_11, Plato_7, Plato_19, Plato_15</t>
  </si>
  <si>
    <t>43.2</t>
  </si>
  <si>
    <t>Cliente_886</t>
  </si>
  <si>
    <t>45.45</t>
  </si>
  <si>
    <t>Plato_8, Plato_20, Plato_5, Plato_19</t>
  </si>
  <si>
    <t>Cliente_510</t>
  </si>
  <si>
    <t>30.7</t>
  </si>
  <si>
    <t>Plato_5, Plato_3</t>
  </si>
  <si>
    <t>Cliente_878</t>
  </si>
  <si>
    <t>33.89</t>
  </si>
  <si>
    <t>Plato_12, Plato_14, Plato_4, Plato_20</t>
  </si>
  <si>
    <t>19.54</t>
  </si>
  <si>
    <t>Plato_4, Plato_11</t>
  </si>
  <si>
    <t>42.87</t>
  </si>
  <si>
    <t>Plato_20, Plato_4, Plato_2, Plato_16</t>
  </si>
  <si>
    <t>Cliente_792</t>
  </si>
  <si>
    <t>37.93</t>
  </si>
  <si>
    <t>Plato_2, Plato_12, Plato_17</t>
  </si>
  <si>
    <t>33.34</t>
  </si>
  <si>
    <t>Plato_3, Plato_8</t>
  </si>
  <si>
    <t>Cliente_265</t>
  </si>
  <si>
    <t>34.77</t>
  </si>
  <si>
    <t>Plato_3, Plato_20, Plato_19</t>
  </si>
  <si>
    <t>14.0</t>
  </si>
  <si>
    <t>Plato_16, Plato_17, Plato_12, Plato_20</t>
  </si>
  <si>
    <t>Cliente_614</t>
  </si>
  <si>
    <t>10.88</t>
  </si>
  <si>
    <t>Plato_19, Plato_20, Plato_4</t>
  </si>
  <si>
    <t>Cliente_352</t>
  </si>
  <si>
    <t>21.25</t>
  </si>
  <si>
    <t>Plato_20, Plato_19, Plato_10, Plato_2</t>
  </si>
  <si>
    <t>Cliente_784</t>
  </si>
  <si>
    <t>45.65</t>
  </si>
  <si>
    <t>Plato_14, Plato_16, Plato_15, Plato_1</t>
  </si>
  <si>
    <t>Cliente_118</t>
  </si>
  <si>
    <t>31.49</t>
  </si>
  <si>
    <t>Plato_13, Plato_7, Plato_11</t>
  </si>
  <si>
    <t>Cliente_61</t>
  </si>
  <si>
    <t>28.26</t>
  </si>
  <si>
    <t>Plato_1, Plato_18</t>
  </si>
  <si>
    <t>Cliente_440</t>
  </si>
  <si>
    <t>24.01</t>
  </si>
  <si>
    <t>Plato_2, Plato_14</t>
  </si>
  <si>
    <t>Cliente_258</t>
  </si>
  <si>
    <t>15.28</t>
  </si>
  <si>
    <t>Plato_13, Plato_4</t>
  </si>
  <si>
    <t>30.83</t>
  </si>
  <si>
    <t>Plato_10, Plato_18, Plato_15</t>
  </si>
  <si>
    <t>Cliente_79</t>
  </si>
  <si>
    <t>45.23</t>
  </si>
  <si>
    <t>Plato_20, Plato_14</t>
  </si>
  <si>
    <t>Cliente_42</t>
  </si>
  <si>
    <t>17.76</t>
  </si>
  <si>
    <t>Plato_2, Plato_4, Plato_7, Plato_10</t>
  </si>
  <si>
    <t>Cliente_374</t>
  </si>
  <si>
    <t>19.88</t>
  </si>
  <si>
    <t>Plato_4, Plato_7, Plato_11</t>
  </si>
  <si>
    <t>Cliente_753</t>
  </si>
  <si>
    <t>34.01</t>
  </si>
  <si>
    <t>Plato_9, Plato_11, Plato_3, Plato_13</t>
  </si>
  <si>
    <t>Cliente_632</t>
  </si>
  <si>
    <t>39.05</t>
  </si>
  <si>
    <t>Plato_5, Plato_9, Plato_7</t>
  </si>
  <si>
    <t>Cliente_574</t>
  </si>
  <si>
    <t>38.6</t>
  </si>
  <si>
    <t>Plato_1, Plato_2</t>
  </si>
  <si>
    <t>Cliente_292</t>
  </si>
  <si>
    <t>24.94</t>
  </si>
  <si>
    <t>Plato_6, Plato_3, Plato_15</t>
  </si>
  <si>
    <t>Cliente_747</t>
  </si>
  <si>
    <t>45.96</t>
  </si>
  <si>
    <t>Plato_16, Plato_19, Plato_3, Plato_15</t>
  </si>
  <si>
    <t>Cliente_733</t>
  </si>
  <si>
    <t>29.46</t>
  </si>
  <si>
    <t>Plato_4, Plato_15, Plato_17</t>
  </si>
  <si>
    <t>23.93</t>
  </si>
  <si>
    <t>Plato_20, Plato_12, Plato_10</t>
  </si>
  <si>
    <t>12.28</t>
  </si>
  <si>
    <t>Plato_14, Plato_18, Plato_5</t>
  </si>
  <si>
    <t>Cliente_607</t>
  </si>
  <si>
    <t>39.1</t>
  </si>
  <si>
    <t>Plato_8, Plato_13, Plato_5, Plato_6</t>
  </si>
  <si>
    <t>Cliente_378</t>
  </si>
  <si>
    <t>12.75</t>
  </si>
  <si>
    <t>Plato_9, Plato_7</t>
  </si>
  <si>
    <t>Cliente_452</t>
  </si>
  <si>
    <t>28.36</t>
  </si>
  <si>
    <t>Plato_2, Plato_15, Plato_11</t>
  </si>
  <si>
    <t>24.68</t>
  </si>
  <si>
    <t>Plato_12, Plato_15</t>
  </si>
  <si>
    <t>Cliente_840</t>
  </si>
  <si>
    <t>33.63</t>
  </si>
  <si>
    <t>Plato_11, Plato_12, Plato_7</t>
  </si>
  <si>
    <t>Cliente_993</t>
  </si>
  <si>
    <t>19.22</t>
  </si>
  <si>
    <t>Plato_10, Plato_3, Plato_18</t>
  </si>
  <si>
    <t>Cliente_29</t>
  </si>
  <si>
    <t>17.15</t>
  </si>
  <si>
    <t>Plato_3, Plato_9, Plato_12</t>
  </si>
  <si>
    <t>33.55</t>
  </si>
  <si>
    <t>Plato_2, Plato_17, Plato_12, Plato_9</t>
  </si>
  <si>
    <t>15.15</t>
  </si>
  <si>
    <t>Plato_7, Plato_5, Plato_1</t>
  </si>
  <si>
    <t>Cliente_313</t>
  </si>
  <si>
    <t>15.09</t>
  </si>
  <si>
    <t>Plato_17, Plato_1, Plato_5, Plato_8</t>
  </si>
  <si>
    <t>Cliente_520</t>
  </si>
  <si>
    <t>12.65</t>
  </si>
  <si>
    <t>Plato_16, Plato_9</t>
  </si>
  <si>
    <t>Cliente_388</t>
  </si>
  <si>
    <t>26.75</t>
  </si>
  <si>
    <t>Plato_13, Plato_18, Plato_4</t>
  </si>
  <si>
    <t>Cliente_384</t>
  </si>
  <si>
    <t>11.12</t>
  </si>
  <si>
    <t>Plato_14, Plato_17</t>
  </si>
  <si>
    <t>Cliente_517</t>
  </si>
  <si>
    <t>15.64</t>
  </si>
  <si>
    <t>Plato_3, Plato_6</t>
  </si>
  <si>
    <t>Cliente_651</t>
  </si>
  <si>
    <t>48.77</t>
  </si>
  <si>
    <t>Plato_15, Plato_9, Plato_18</t>
  </si>
  <si>
    <t>Cliente_545</t>
  </si>
  <si>
    <t>23.26</t>
  </si>
  <si>
    <t>Plato_9, Plato_4, Plato_3, Plato_16</t>
  </si>
  <si>
    <t>Cliente_116</t>
  </si>
  <si>
    <t>42.95</t>
  </si>
  <si>
    <t>Plato_18, Plato_14, Plato_5</t>
  </si>
  <si>
    <t>Cliente_170</t>
  </si>
  <si>
    <t>47.91</t>
  </si>
  <si>
    <t>Plato_9, Plato_10, Plato_6</t>
  </si>
  <si>
    <t>Cliente_92</t>
  </si>
  <si>
    <t>18.82</t>
  </si>
  <si>
    <t>Plato_15, Plato_5, Plato_7, Plato_9</t>
  </si>
  <si>
    <t>Cliente_588</t>
  </si>
  <si>
    <t>38.81</t>
  </si>
  <si>
    <t>Plato_2, Plato_9, Plato_4, Plato_5</t>
  </si>
  <si>
    <t>46.46</t>
  </si>
  <si>
    <t>Plato_6, Plato_2, Plato_15</t>
  </si>
  <si>
    <t>Cliente_949</t>
  </si>
  <si>
    <t>47.69</t>
  </si>
  <si>
    <t>Plato_15, Plato_8, Plato_19, Plato_18</t>
  </si>
  <si>
    <t>49.32</t>
  </si>
  <si>
    <t>Plato_4, Plato_14, Plato_6, Plato_15</t>
  </si>
  <si>
    <t>11.5</t>
  </si>
  <si>
    <t>Plato_10, Plato_19, Plato_4</t>
  </si>
  <si>
    <t>Cliente_916</t>
  </si>
  <si>
    <t>12.51</t>
  </si>
  <si>
    <t>Plato_17, Plato_10</t>
  </si>
  <si>
    <t>Cliente_791</t>
  </si>
  <si>
    <t>10.85</t>
  </si>
  <si>
    <t>Plato_3, Plato_1, Plato_11, Plato_9</t>
  </si>
  <si>
    <t>Cliente_697</t>
  </si>
  <si>
    <t>24.66</t>
  </si>
  <si>
    <t>Plato_16, Plato_18, Plato_3</t>
  </si>
  <si>
    <t>Cliente_516</t>
  </si>
  <si>
    <t>41.82</t>
  </si>
  <si>
    <t>Plato_16, Plato_8, Plato_7, Plato_2</t>
  </si>
  <si>
    <t>Cliente_830</t>
  </si>
  <si>
    <t>49.36</t>
  </si>
  <si>
    <t>Plato_1, Plato_4, Plato_7, Plato_17</t>
  </si>
  <si>
    <t>Cliente_656</t>
  </si>
  <si>
    <t>49.3</t>
  </si>
  <si>
    <t>Plato_12, Plato_3, Plato_9</t>
  </si>
  <si>
    <t>42.41</t>
  </si>
  <si>
    <t>Plato_20, Plato_4, Plato_13</t>
  </si>
  <si>
    <t>Cliente_774</t>
  </si>
  <si>
    <t>30.96</t>
  </si>
  <si>
    <t>Plato_14, Plato_19, Plato_13, Plato_8</t>
  </si>
  <si>
    <t>39.74</t>
  </si>
  <si>
    <t>Plato_15, Plato_18, Plato_17, Plato_4</t>
  </si>
  <si>
    <t>Cliente_273</t>
  </si>
  <si>
    <t>30.1</t>
  </si>
  <si>
    <t>Plato_7, Plato_15</t>
  </si>
  <si>
    <t>34.7</t>
  </si>
  <si>
    <t>Plato_17, Plato_20, Plato_9</t>
  </si>
  <si>
    <t>Cliente_658</t>
  </si>
  <si>
    <t>32.79</t>
  </si>
  <si>
    <t>Plato_17, Plato_12, Plato_10, Plato_2</t>
  </si>
  <si>
    <t>Cliente_158</t>
  </si>
  <si>
    <t>32.13</t>
  </si>
  <si>
    <t>Plato_1, Plato_8, Plato_4</t>
  </si>
  <si>
    <t>Cliente_286</t>
  </si>
  <si>
    <t>16.29</t>
  </si>
  <si>
    <t>Plato_7, Plato_14, Plato_20</t>
  </si>
  <si>
    <t>Cliente_712</t>
  </si>
  <si>
    <t>11.22</t>
  </si>
  <si>
    <t>Plato_19, Plato_12, Plato_9, Plato_18</t>
  </si>
  <si>
    <t>Cliente_56</t>
  </si>
  <si>
    <t>11.32</t>
  </si>
  <si>
    <t>Plato_5, Plato_2</t>
  </si>
  <si>
    <t>Cliente_909</t>
  </si>
  <si>
    <t>27.14</t>
  </si>
  <si>
    <t>Plato_20, Plato_5</t>
  </si>
  <si>
    <t>Cliente_402</t>
  </si>
  <si>
    <t>46.26</t>
  </si>
  <si>
    <t>Plato_9, Plato_18, Plato_3, Plato_10</t>
  </si>
  <si>
    <t>Cliente_709</t>
  </si>
  <si>
    <t>15.92</t>
  </si>
  <si>
    <t>Plato_18, Plato_2, Plato_4, Plato_9</t>
  </si>
  <si>
    <t>Cliente_533</t>
  </si>
  <si>
    <t>48.43</t>
  </si>
  <si>
    <t>Plato_5, Plato_11, Plato_3</t>
  </si>
  <si>
    <t>Cliente_953</t>
  </si>
  <si>
    <t>41.51</t>
  </si>
  <si>
    <t>Plato_14, Plato_13</t>
  </si>
  <si>
    <t>42.84</t>
  </si>
  <si>
    <t>Plato_11, Plato_7, Plato_20</t>
  </si>
  <si>
    <t>Cliente_964</t>
  </si>
  <si>
    <t>17.2</t>
  </si>
  <si>
    <t>Plato_19, Plato_4</t>
  </si>
  <si>
    <t>Cliente_939</t>
  </si>
  <si>
    <t>25.72</t>
  </si>
  <si>
    <t>Plato_6, Plato_17, Plato_3</t>
  </si>
  <si>
    <t>Cliente_5</t>
  </si>
  <si>
    <t>28.48</t>
  </si>
  <si>
    <t>Plato_1, Plato_16, Plato_2, Plato_19</t>
  </si>
  <si>
    <t>48.75</t>
  </si>
  <si>
    <t>Plato_12, Plato_10, Plato_19, Plato_8</t>
  </si>
  <si>
    <t>Cliente_580</t>
  </si>
  <si>
    <t>47.81</t>
  </si>
  <si>
    <t>Plato_9, Plato_17, Plato_4, Plato_11</t>
  </si>
  <si>
    <t>26.02</t>
  </si>
  <si>
    <t>Plato_19, Plato_7</t>
  </si>
  <si>
    <t>Cliente_295</t>
  </si>
  <si>
    <t>14.94</t>
  </si>
  <si>
    <t>Plato_17, Plato_2, Plato_11, Plato_5</t>
  </si>
  <si>
    <t>Cliente_547</t>
  </si>
  <si>
    <t>47.53</t>
  </si>
  <si>
    <t>Plato_5, Plato_19, Plato_15, Plato_7</t>
  </si>
  <si>
    <t>Cliente_156</t>
  </si>
  <si>
    <t>41.9</t>
  </si>
  <si>
    <t>Plato_7, Plato_13</t>
  </si>
  <si>
    <t>Cliente_359</t>
  </si>
  <si>
    <t>42.74</t>
  </si>
  <si>
    <t>Plato_12, Plato_18, Plato_17</t>
  </si>
  <si>
    <t>16.62</t>
  </si>
  <si>
    <t>Plato_13, Plato_18, Plato_5</t>
  </si>
  <si>
    <t>Cliente_493</t>
  </si>
  <si>
    <t>25.98</t>
  </si>
  <si>
    <t>Plato_3, Plato_9, Plato_19, Plato_2</t>
  </si>
  <si>
    <t>46.56</t>
  </si>
  <si>
    <t>Plato_10, Plato_9</t>
  </si>
  <si>
    <t>Cliente_301</t>
  </si>
  <si>
    <t>48.73</t>
  </si>
  <si>
    <t>Plato_6, Plato_15</t>
  </si>
  <si>
    <t>27.94</t>
  </si>
  <si>
    <t>Plato_15, Plato_7</t>
  </si>
  <si>
    <t>Cliente_610</t>
  </si>
  <si>
    <t>10.39</t>
  </si>
  <si>
    <t>Plato_7, Plato_10, Plato_13, Plato_12</t>
  </si>
  <si>
    <t>Cliente_681</t>
  </si>
  <si>
    <t>31.6</t>
  </si>
  <si>
    <t>Plato_2, Plato_8, Plato_5, Plato_11</t>
  </si>
  <si>
    <t>Cliente_55</t>
  </si>
  <si>
    <t>46.61</t>
  </si>
  <si>
    <t>Plato_9, Plato_2, Plato_3, Plato_6</t>
  </si>
  <si>
    <t>Cliente_715</t>
  </si>
  <si>
    <t>11.69</t>
  </si>
  <si>
    <t>Plato_15, Plato_10, Plato_3, Plato_8</t>
  </si>
  <si>
    <t>Cliente_321</t>
  </si>
  <si>
    <t>24.24</t>
  </si>
  <si>
    <t>Plato_16, Plato_6, Plato_3</t>
  </si>
  <si>
    <t>28.07</t>
  </si>
  <si>
    <t>Plato_13, Plato_16</t>
  </si>
  <si>
    <t>17.55</t>
  </si>
  <si>
    <t>Plato_6, Plato_15, Plato_17</t>
  </si>
  <si>
    <t>Cliente_752</t>
  </si>
  <si>
    <t>17.4</t>
  </si>
  <si>
    <t>Plato_18, Plato_10, Plato_9, Plato_6</t>
  </si>
  <si>
    <t>Cliente_727</t>
  </si>
  <si>
    <t>13.95</t>
  </si>
  <si>
    <t>Cliente_548</t>
  </si>
  <si>
    <t>41.66</t>
  </si>
  <si>
    <t>Plato_18, Plato_10, Plato_7</t>
  </si>
  <si>
    <t>38.88</t>
  </si>
  <si>
    <t>Plato_4, Plato_20, Plato_8, Plato_14</t>
  </si>
  <si>
    <t>Cliente_30</t>
  </si>
  <si>
    <t>24.36</t>
  </si>
  <si>
    <t>Plato_1, Plato_9</t>
  </si>
  <si>
    <t>Cliente_646</t>
  </si>
  <si>
    <t>24.85</t>
  </si>
  <si>
    <t>Plato_10, Plato_19, Plato_6, Plato_14</t>
  </si>
  <si>
    <t>11.41</t>
  </si>
  <si>
    <t>Plato_11, Plato_2</t>
  </si>
  <si>
    <t>42.65</t>
  </si>
  <si>
    <t>Plato_3, Plato_14, Plato_9, Plato_16</t>
  </si>
  <si>
    <t>20.11</t>
  </si>
  <si>
    <t>Plato_18, Plato_6</t>
  </si>
  <si>
    <t>Cliente_367</t>
  </si>
  <si>
    <t>13.26</t>
  </si>
  <si>
    <t>Plato_9, Plato_8, Plato_13, Plato_6</t>
  </si>
  <si>
    <t>Cliente_765</t>
  </si>
  <si>
    <t>Plato_12, Plato_1</t>
  </si>
  <si>
    <t>Cliente_512</t>
  </si>
  <si>
    <t>24.19</t>
  </si>
  <si>
    <t>Plato_19, Plato_20, Plato_7, Plato_2</t>
  </si>
  <si>
    <t>Cliente_701</t>
  </si>
  <si>
    <t>40.19</t>
  </si>
  <si>
    <t>Plato_17, Plato_13</t>
  </si>
  <si>
    <t>26.49</t>
  </si>
  <si>
    <t>Plato_15, Plato_9</t>
  </si>
  <si>
    <t>Cliente_323</t>
  </si>
  <si>
    <t>46.54</t>
  </si>
  <si>
    <t>Plato_10, Plato_8, Plato_17</t>
  </si>
  <si>
    <t>Cliente_678</t>
  </si>
  <si>
    <t>36.7</t>
  </si>
  <si>
    <t>Plato_15, Plato_19, Plato_3</t>
  </si>
  <si>
    <t>Cliente_74</t>
  </si>
  <si>
    <t>34.49</t>
  </si>
  <si>
    <t>Plato_14, Plato_18, Plato_1, Plato_10</t>
  </si>
  <si>
    <t>Cliente_146</t>
  </si>
  <si>
    <t>14.67</t>
  </si>
  <si>
    <t>Plato_13, Plato_2, Plato_7, Plato_20</t>
  </si>
  <si>
    <t>Cliente_212</t>
  </si>
  <si>
    <t>11.13</t>
  </si>
  <si>
    <t>Plato_13, Plato_4, Plato_1, Plato_3</t>
  </si>
  <si>
    <t>18.85</t>
  </si>
  <si>
    <t>Plato_2, Plato_10, Plato_13, Plato_16</t>
  </si>
  <si>
    <t>Cliente_3</t>
  </si>
  <si>
    <t>28.1</t>
  </si>
  <si>
    <t>Plato_6, Plato_2</t>
  </si>
  <si>
    <t>Cliente_176</t>
  </si>
  <si>
    <t>33.39</t>
  </si>
  <si>
    <t>Plato_18, Plato_20, Plato_3</t>
  </si>
  <si>
    <t>Cliente_551</t>
  </si>
  <si>
    <t>35.64</t>
  </si>
  <si>
    <t>Plato_18, Plato_2</t>
  </si>
  <si>
    <t>Cliente_240</t>
  </si>
  <si>
    <t>35.69</t>
  </si>
  <si>
    <t>Plato_1, Plato_13, Plato_6</t>
  </si>
  <si>
    <t>Cliente_759</t>
  </si>
  <si>
    <t>23.34</t>
  </si>
  <si>
    <t>Plato_12, Plato_6, Plato_14</t>
  </si>
  <si>
    <t>46.96</t>
  </si>
  <si>
    <t>Cliente_744</t>
  </si>
  <si>
    <t>17.83</t>
  </si>
  <si>
    <t>Plato_15, Plato_18, Plato_9</t>
  </si>
  <si>
    <t>Cliente_189</t>
  </si>
  <si>
    <t>32.58</t>
  </si>
  <si>
    <t>Plato_14, Plato_16</t>
  </si>
  <si>
    <t>Cliente_990</t>
  </si>
  <si>
    <t>35.02</t>
  </si>
  <si>
    <t>Plato_11, Plato_14</t>
  </si>
  <si>
    <t>Cliente_67</t>
  </si>
  <si>
    <t>39.48</t>
  </si>
  <si>
    <t>Plato_3, Plato_13, Plato_6, Plato_9</t>
  </si>
  <si>
    <t>41.05</t>
  </si>
  <si>
    <t>Plato_7, Plato_17, Plato_16, Plato_11</t>
  </si>
  <si>
    <t>Cliente_984</t>
  </si>
  <si>
    <t>28.58</t>
  </si>
  <si>
    <t>Plato_1, Plato_8, Plato_19, Plato_16</t>
  </si>
  <si>
    <t>15.84</t>
  </si>
  <si>
    <t>Plato_15, Plato_16, Plato_17</t>
  </si>
  <si>
    <t>Cliente_877</t>
  </si>
  <si>
    <t>49.1</t>
  </si>
  <si>
    <t>Plato_13, Plato_18, Plato_17, Plato_11</t>
  </si>
  <si>
    <t>Cliente_494</t>
  </si>
  <si>
    <t>15.43</t>
  </si>
  <si>
    <t>Plato_7, Plato_6, Plato_2, Plato_10</t>
  </si>
  <si>
    <t>Cliente_264</t>
  </si>
  <si>
    <t>10.22</t>
  </si>
  <si>
    <t>Plato_2, Plato_7, Plato_17</t>
  </si>
  <si>
    <t>Cliente_142</t>
  </si>
  <si>
    <t>39.81</t>
  </si>
  <si>
    <t>Plato_11, Plato_5, Plato_8, Plato_15</t>
  </si>
  <si>
    <t>13.15</t>
  </si>
  <si>
    <t>Plato_14, Plato_2</t>
  </si>
  <si>
    <t>Cliente_856</t>
  </si>
  <si>
    <t>11.76</t>
  </si>
  <si>
    <t>Plato_10, Plato_7</t>
  </si>
  <si>
    <t>Cliente_722</t>
  </si>
  <si>
    <t>33.81</t>
  </si>
  <si>
    <t>Plato_17, Plato_14, Plato_4, Plato_15</t>
  </si>
  <si>
    <t>Cliente_961</t>
  </si>
  <si>
    <t>31.29</t>
  </si>
  <si>
    <t>Plato_10, Plato_1, Plato_11</t>
  </si>
  <si>
    <t>17.65</t>
  </si>
  <si>
    <t>Plato_20, Plato_12</t>
  </si>
  <si>
    <t>Cliente_579</t>
  </si>
  <si>
    <t>14.82</t>
  </si>
  <si>
    <t>Plato_4, Plato_17, Plato_20, Plato_19</t>
  </si>
  <si>
    <t>42.75</t>
  </si>
  <si>
    <t>Plato_6, Plato_7, Plato_8, Plato_17</t>
  </si>
  <si>
    <t>Cliente_567</t>
  </si>
  <si>
    <t>18.69</t>
  </si>
  <si>
    <t>Plato_18, Plato_9, Plato_6, Plato_1</t>
  </si>
  <si>
    <t>Cliente_927</t>
  </si>
  <si>
    <t>47.71</t>
  </si>
  <si>
    <t>Plato_5, Plato_4</t>
  </si>
  <si>
    <t>Cliente_872</t>
  </si>
  <si>
    <t>13.69</t>
  </si>
  <si>
    <t>Plato_10, Plato_5, Plato_14, Plato_12</t>
  </si>
  <si>
    <t>Cliente_425</t>
  </si>
  <si>
    <t>43.81</t>
  </si>
  <si>
    <t>Plato_1, Plato_10</t>
  </si>
  <si>
    <t>Cliente_700</t>
  </si>
  <si>
    <t>34.69</t>
  </si>
  <si>
    <t>Plato_1, Plato_13, Plato_9</t>
  </si>
  <si>
    <t>36.43</t>
  </si>
  <si>
    <t>Plato_17, Plato_10, Plato_18, Plato_16</t>
  </si>
  <si>
    <t>Cliente_811</t>
  </si>
  <si>
    <t>47.99</t>
  </si>
  <si>
    <t>Plato_1, Plato_3, Plato_15, Plato_20</t>
  </si>
  <si>
    <t>Cliente_249</t>
  </si>
  <si>
    <t>32.42</t>
  </si>
  <si>
    <t>Cliente_326</t>
  </si>
  <si>
    <t>42.83</t>
  </si>
  <si>
    <t>Plato_5, Plato_17</t>
  </si>
  <si>
    <t>42.96</t>
  </si>
  <si>
    <t>Plato_15, Plato_8, Plato_2, Plato_7</t>
  </si>
  <si>
    <t>Cliente_281</t>
  </si>
  <si>
    <t>49.21</t>
  </si>
  <si>
    <t>Plato_8, Plato_15, Plato_2, Plato_1</t>
  </si>
  <si>
    <t>Cliente_686</t>
  </si>
  <si>
    <t>21.48</t>
  </si>
  <si>
    <t>Plato_14, Plato_17, Plato_6, Plato_2</t>
  </si>
  <si>
    <t>Cliente_418</t>
  </si>
  <si>
    <t>24.75</t>
  </si>
  <si>
    <t>Plato_7, Plato_1</t>
  </si>
  <si>
    <t>Cliente_397</t>
  </si>
  <si>
    <t>44.66</t>
  </si>
  <si>
    <t>Plato_15, Plato_16, Plato_2</t>
  </si>
  <si>
    <t>Cliente_477</t>
  </si>
  <si>
    <t>23.16</t>
  </si>
  <si>
    <t>Plato_7, Plato_5</t>
  </si>
  <si>
    <t>Cliente_300</t>
  </si>
  <si>
    <t>39.17</t>
  </si>
  <si>
    <t>Plato_19, Plato_20, Plato_18</t>
  </si>
  <si>
    <t>Cliente_132</t>
  </si>
  <si>
    <t>42.73</t>
  </si>
  <si>
    <t>Plato_7, Plato_8</t>
  </si>
  <si>
    <t>36.3</t>
  </si>
  <si>
    <t>Plato_15, Plato_5, Plato_1</t>
  </si>
  <si>
    <t>Cliente_53</t>
  </si>
  <si>
    <t>19.93</t>
  </si>
  <si>
    <t>Plato_10, Plato_12</t>
  </si>
  <si>
    <t>49.67</t>
  </si>
  <si>
    <t>Plato_11, Plato_17, Plato_10</t>
  </si>
  <si>
    <t>Cliente_673</t>
  </si>
  <si>
    <t>20.98</t>
  </si>
  <si>
    <t>Plato_5, Plato_10</t>
  </si>
  <si>
    <t>41.36</t>
  </si>
  <si>
    <t>Plato_17, Plato_7</t>
  </si>
  <si>
    <t>43.53</t>
  </si>
  <si>
    <t>Plato_20, Plato_8, Plato_4, Plato_16</t>
  </si>
  <si>
    <t>Cliente_730</t>
  </si>
  <si>
    <t>36.08</t>
  </si>
  <si>
    <t>Plato_7, Plato_14</t>
  </si>
  <si>
    <t>Cliente_827</t>
  </si>
  <si>
    <t>19.05</t>
  </si>
  <si>
    <t>Plato_4, Plato_3</t>
  </si>
  <si>
    <t>Cliente_345</t>
  </si>
  <si>
    <t>29.99</t>
  </si>
  <si>
    <t>Plato_3, Plato_6, Plato_12, Plato_11</t>
  </si>
  <si>
    <t>31.67</t>
  </si>
  <si>
    <t>Plato_15, Plato_14, Plato_2</t>
  </si>
  <si>
    <t>Cliente_981</t>
  </si>
  <si>
    <t>13.3</t>
  </si>
  <si>
    <t>Plato_7, Plato_12</t>
  </si>
  <si>
    <t>Cliente_24</t>
  </si>
  <si>
    <t>26.56</t>
  </si>
  <si>
    <t>Plato_3, Plato_10</t>
  </si>
  <si>
    <t>Cliente_463</t>
  </si>
  <si>
    <t>15.44</t>
  </si>
  <si>
    <t>Plato_18, Plato_1, Plato_8, Plato_17</t>
  </si>
  <si>
    <t>Cliente_409</t>
  </si>
  <si>
    <t>33.11</t>
  </si>
  <si>
    <t>Plato_16, Plato_2, Plato_19</t>
  </si>
  <si>
    <t>20.36</t>
  </si>
  <si>
    <t>Plato_17, Plato_19, Plato_4, Plato_18</t>
  </si>
  <si>
    <t>Cliente_729</t>
  </si>
  <si>
    <t>46.42</t>
  </si>
  <si>
    <t>Plato_15, Plato_2, Plato_17, Plato_13</t>
  </si>
  <si>
    <t>Cliente_565</t>
  </si>
  <si>
    <t>29.07</t>
  </si>
  <si>
    <t>Plato_14, Plato_19</t>
  </si>
  <si>
    <t>43.46</t>
  </si>
  <si>
    <t>Plato_9, Plato_4, Plato_13</t>
  </si>
  <si>
    <t>Cliente_195</t>
  </si>
  <si>
    <t>23.24</t>
  </si>
  <si>
    <t>Plato_6, Plato_19, Plato_5</t>
  </si>
  <si>
    <t>Cliente_211</t>
  </si>
  <si>
    <t>29.68</t>
  </si>
  <si>
    <t>Plato_3, Plato_19, Plato_7, Plato_4</t>
  </si>
  <si>
    <t>38.38</t>
  </si>
  <si>
    <t>Plato_20, Plato_4, Plato_10, Plato_2</t>
  </si>
  <si>
    <t>Cliente_385</t>
  </si>
  <si>
    <t>16.52</t>
  </si>
  <si>
    <t>Plato_17, Plato_10, Plato_9, Plato_3</t>
  </si>
  <si>
    <t>Cliente_986</t>
  </si>
  <si>
    <t>16.49</t>
  </si>
  <si>
    <t>Plato_3, Plato_20, Plato_10, Plato_7</t>
  </si>
  <si>
    <t>Cliente_994</t>
  </si>
  <si>
    <t>22.05</t>
  </si>
  <si>
    <t>Plato_15, Plato_13, Plato_20, Plato_17</t>
  </si>
  <si>
    <t>Cliente_648</t>
  </si>
  <si>
    <t>37.92</t>
  </si>
  <si>
    <t>Plato_8, Plato_14</t>
  </si>
  <si>
    <t>Cliente_846</t>
  </si>
  <si>
    <t>33.79</t>
  </si>
  <si>
    <t>Plato_18, Plato_8, Plato_17, Plato_16</t>
  </si>
  <si>
    <t>Cliente_620</t>
  </si>
  <si>
    <t>36.09</t>
  </si>
  <si>
    <t>Plato_20, Plato_17, Plato_8</t>
  </si>
  <si>
    <t>Cliente_672</t>
  </si>
  <si>
    <t>11.47</t>
  </si>
  <si>
    <t>Plato_10, Plato_2</t>
  </si>
  <si>
    <t>Cliente_735</t>
  </si>
  <si>
    <t>39.27</t>
  </si>
  <si>
    <t>Plato_7, Plato_9</t>
  </si>
  <si>
    <t>30.89</t>
  </si>
  <si>
    <t>Plato_15, Plato_8</t>
  </si>
  <si>
    <t>43.14</t>
  </si>
  <si>
    <t>Plato_12, Plato_17, Plato_19, Plato_7</t>
  </si>
  <si>
    <t>20.6</t>
  </si>
  <si>
    <t>Plato_1, Plato_16, Plato_9, Plato_13</t>
  </si>
  <si>
    <t>Cliente_654</t>
  </si>
  <si>
    <t>31.13</t>
  </si>
  <si>
    <t>Plato_4, Plato_13, Plato_6, Plato_20</t>
  </si>
  <si>
    <t>24.55</t>
  </si>
  <si>
    <t>Plato_5, Plato_18, Plato_15</t>
  </si>
  <si>
    <t>30.05</t>
  </si>
  <si>
    <t>Plato_15, Plato_8, Plato_20, Plato_17</t>
  </si>
  <si>
    <t>Cliente_294</t>
  </si>
  <si>
    <t>44.02</t>
  </si>
  <si>
    <t>Plato_13, Plato_5, Plato_18</t>
  </si>
  <si>
    <t>Cliente_659</t>
  </si>
  <si>
    <t>23.59</t>
  </si>
  <si>
    <t>Plato_16, Plato_5, Plato_14</t>
  </si>
  <si>
    <t>Cliente_47</t>
  </si>
  <si>
    <t>24.69</t>
  </si>
  <si>
    <t>Plato_15, Plato_13</t>
  </si>
  <si>
    <t>Cliente_544</t>
  </si>
  <si>
    <t>44.3</t>
  </si>
  <si>
    <t>Plato_5, Plato_9, Plato_7, Plato_4</t>
  </si>
  <si>
    <t>Cliente_633</t>
  </si>
  <si>
    <t>21.6</t>
  </si>
  <si>
    <t>Plato_2, Plato_6, Plato_10</t>
  </si>
  <si>
    <t>Cliente_154</t>
  </si>
  <si>
    <t>32.5</t>
  </si>
  <si>
    <t>Plato_13, Plato_17, Plato_8, Plato_15</t>
  </si>
  <si>
    <t>13.85</t>
  </si>
  <si>
    <t>Plato_8, Plato_4, Plato_16</t>
  </si>
  <si>
    <t>15.08</t>
  </si>
  <si>
    <t>Plato_18, Plato_4, Plato_6</t>
  </si>
  <si>
    <t>Cliente_797</t>
  </si>
  <si>
    <t>38.89</t>
  </si>
  <si>
    <t>Plato_13, Plato_20, Plato_17, Plato_14</t>
  </si>
  <si>
    <t>32.17</t>
  </si>
  <si>
    <t>Plato_1, Plato_16, Plato_14, Plato_13</t>
  </si>
  <si>
    <t>Cliente_597</t>
  </si>
  <si>
    <t>36.61</t>
  </si>
  <si>
    <t>Plato_12, Plato_8, Plato_7, Plato_1</t>
  </si>
  <si>
    <t>13.19</t>
  </si>
  <si>
    <t>Cliente_216</t>
  </si>
  <si>
    <t>17.5</t>
  </si>
  <si>
    <t>Plato_13, Plato_14, Plato_7, Plato_2</t>
  </si>
  <si>
    <t>Cliente_546</t>
  </si>
  <si>
    <t>41.56</t>
  </si>
  <si>
    <t>Plato_2, Plato_16</t>
  </si>
  <si>
    <t>Cliente_524</t>
  </si>
  <si>
    <t>17.93</t>
  </si>
  <si>
    <t>Plato_13, Plato_12, Plato_10</t>
  </si>
  <si>
    <t>Cliente_193</t>
  </si>
  <si>
    <t>19.28</t>
  </si>
  <si>
    <t>Plato_7, Plato_16</t>
  </si>
  <si>
    <t>Cliente_794</t>
  </si>
  <si>
    <t>30.62</t>
  </si>
  <si>
    <t>Plato_18, Plato_13, Plato_15, Plato_3</t>
  </si>
  <si>
    <t>Cliente_602</t>
  </si>
  <si>
    <t>19.6</t>
  </si>
  <si>
    <t>Plato_9, Plato_14</t>
  </si>
  <si>
    <t>Cliente_296</t>
  </si>
  <si>
    <t>38.52</t>
  </si>
  <si>
    <t>Plato_20, Plato_16</t>
  </si>
  <si>
    <t>Cliente_568</t>
  </si>
  <si>
    <t>47.05</t>
  </si>
  <si>
    <t>Plato_16, Plato_5, Plato_8</t>
  </si>
  <si>
    <t>Cliente_897</t>
  </si>
  <si>
    <t>20.06</t>
  </si>
  <si>
    <t>Cliente_816</t>
  </si>
  <si>
    <t>23.01</t>
  </si>
  <si>
    <t>Plato_18, Plato_14</t>
  </si>
  <si>
    <t>Cliente_221</t>
  </si>
  <si>
    <t>33.01</t>
  </si>
  <si>
    <t>Plato_8, Plato_17, Plato_15, Plato_5</t>
  </si>
  <si>
    <t>Cliente_940</t>
  </si>
  <si>
    <t>30.78</t>
  </si>
  <si>
    <t>Cliente_707</t>
  </si>
  <si>
    <t>40.63</t>
  </si>
  <si>
    <t>Plato_2, Plato_12, Plato_8</t>
  </si>
  <si>
    <t>Cliente_644</t>
  </si>
  <si>
    <t>36.21</t>
  </si>
  <si>
    <t>Cliente_619</t>
  </si>
  <si>
    <t>48.93</t>
  </si>
  <si>
    <t>Cliente_833</t>
  </si>
  <si>
    <t>27.37</t>
  </si>
  <si>
    <t>Plato_5, Plato_2, Plato_8, Plato_18</t>
  </si>
  <si>
    <t>Cliente_899</t>
  </si>
  <si>
    <t>29.58</t>
  </si>
  <si>
    <t>Plato_12, Plato_15, Plato_4, Plato_7</t>
  </si>
  <si>
    <t>Cliente_470</t>
  </si>
  <si>
    <t>26.87</t>
  </si>
  <si>
    <t>Plato_1, Plato_3, Plato_6, Plato_5</t>
  </si>
  <si>
    <t>42.1</t>
  </si>
  <si>
    <t>Plato_10, Plato_4, Plato_3</t>
  </si>
  <si>
    <t>12.2</t>
  </si>
  <si>
    <t>Plato_5, Plato_16, Plato_9, Plato_10</t>
  </si>
  <si>
    <t>Cliente_191</t>
  </si>
  <si>
    <t>39.26</t>
  </si>
  <si>
    <t>Plato_13, Plato_2, Plato_10, Plato_15</t>
  </si>
  <si>
    <t>41.73</t>
  </si>
  <si>
    <t>47.21</t>
  </si>
  <si>
    <t>Plato_3, Plato_7, Plato_4</t>
  </si>
  <si>
    <t>Cliente_499</t>
  </si>
  <si>
    <t>49.02</t>
  </si>
  <si>
    <t>Plato_2, Plato_7, Plato_19, Plato_11</t>
  </si>
  <si>
    <t>Cliente_495</t>
  </si>
  <si>
    <t>48.28</t>
  </si>
  <si>
    <t>Plato_16, Plato_5, Plato_1, Plato_9</t>
  </si>
  <si>
    <t>Cliente_923</t>
  </si>
  <si>
    <t>10.57</t>
  </si>
  <si>
    <t>Plato_6, Plato_8, Plato_20</t>
  </si>
  <si>
    <t>Cliente_453</t>
  </si>
  <si>
    <t>12.62</t>
  </si>
  <si>
    <t>Plato_10, Plato_9, Plato_3</t>
  </si>
  <si>
    <t>Cliente_14</t>
  </si>
  <si>
    <t>37.65</t>
  </si>
  <si>
    <t>Plato_11, Plato_7</t>
  </si>
  <si>
    <t>Cliente_611</t>
  </si>
  <si>
    <t>34.83</t>
  </si>
  <si>
    <t>Plato_17, Plato_14, Plato_16, Plato_10</t>
  </si>
  <si>
    <t>Cliente_505</t>
  </si>
  <si>
    <t>32.51</t>
  </si>
  <si>
    <t>Plato_17, Plato_19, Plato_16, Plato_14</t>
  </si>
  <si>
    <t>Cliente_882</t>
  </si>
  <si>
    <t>26.62</t>
  </si>
  <si>
    <t>Plato_13, Plato_8, Plato_5, Plato_3</t>
  </si>
  <si>
    <t>14.96</t>
  </si>
  <si>
    <t>Plato_18, Plato_15</t>
  </si>
  <si>
    <t>Cliente_789</t>
  </si>
  <si>
    <t>40.31</t>
  </si>
  <si>
    <t>Plato_2, Plato_12</t>
  </si>
  <si>
    <t>22.53</t>
  </si>
  <si>
    <t>Plato_11, Plato_12</t>
  </si>
  <si>
    <t>Cliente_141</t>
  </si>
  <si>
    <t>27.69</t>
  </si>
  <si>
    <t>Plato_10, Plato_11</t>
  </si>
  <si>
    <t>Cliente_622</t>
  </si>
  <si>
    <t>39.32</t>
  </si>
  <si>
    <t>Plato_4, Plato_12, Plato_6</t>
  </si>
  <si>
    <t>27.03</t>
  </si>
  <si>
    <t>Plato_17, Plato_19, Plato_9, Plato_11</t>
  </si>
  <si>
    <t>42.68</t>
  </si>
  <si>
    <t>Plato_5, Plato_10, Plato_13</t>
  </si>
  <si>
    <t>Cliente_471</t>
  </si>
  <si>
    <t>32.73</t>
  </si>
  <si>
    <t>Cliente_196</t>
  </si>
  <si>
    <t>12.54</t>
  </si>
  <si>
    <t>Plato_12, Plato_8, Plato_13, Plato_5</t>
  </si>
  <si>
    <t>18.05</t>
  </si>
  <si>
    <t>Cliente_991</t>
  </si>
  <si>
    <t>34.5</t>
  </si>
  <si>
    <t>Plato_3, Plato_13</t>
  </si>
  <si>
    <t>37.79</t>
  </si>
  <si>
    <t>Plato_6, Plato_17</t>
  </si>
  <si>
    <t>Cliente_330</t>
  </si>
  <si>
    <t>48.96</t>
  </si>
  <si>
    <t>Plato_16, Plato_11</t>
  </si>
  <si>
    <t>Cliente_943</t>
  </si>
  <si>
    <t>27.32</t>
  </si>
  <si>
    <t>Plato_11, Plato_19</t>
  </si>
  <si>
    <t>Cliente_285</t>
  </si>
  <si>
    <t>Plato_20, Plato_16, Plato_17</t>
  </si>
  <si>
    <t>Cliente_905</t>
  </si>
  <si>
    <t>31.02</t>
  </si>
  <si>
    <t>Plato_1, Plato_12, Plato_5</t>
  </si>
  <si>
    <t>Cliente_543</t>
  </si>
  <si>
    <t>14.76</t>
  </si>
  <si>
    <t>Plato_5, Plato_4, Plato_15, Plato_7</t>
  </si>
  <si>
    <t>32.56</t>
  </si>
  <si>
    <t>Plato_13, Plato_3, Plato_20</t>
  </si>
  <si>
    <t>14.56</t>
  </si>
  <si>
    <t>Plato_10, Plato_20, Plato_3</t>
  </si>
  <si>
    <t>34.03</t>
  </si>
  <si>
    <t>Plato_3, Plato_8, Plato_1</t>
  </si>
  <si>
    <t>Cliente_315</t>
  </si>
  <si>
    <t>22.98</t>
  </si>
  <si>
    <t>10.14</t>
  </si>
  <si>
    <t>Plato_1, Plato_7, Plato_18</t>
  </si>
  <si>
    <t>Cliente_166</t>
  </si>
  <si>
    <t>48.7</t>
  </si>
  <si>
    <t>Plato_13, Plato_20, Plato_16, Plato_7</t>
  </si>
  <si>
    <t>Cliente_157</t>
  </si>
  <si>
    <t>43.65</t>
  </si>
  <si>
    <t>Plato_3, Plato_19</t>
  </si>
  <si>
    <t>21.88</t>
  </si>
  <si>
    <t>Plato_20, Plato_4, Plato_6</t>
  </si>
  <si>
    <t>Cliente_919</t>
  </si>
  <si>
    <t>20.51</t>
  </si>
  <si>
    <t>Plato_6, Plato_18, Plato_19</t>
  </si>
  <si>
    <t>Cliente_395</t>
  </si>
  <si>
    <t>35.08</t>
  </si>
  <si>
    <t>Plato_9, Plato_20, Plato_12, Plato_6</t>
  </si>
  <si>
    <t>Cliente_287</t>
  </si>
  <si>
    <t>35.51</t>
  </si>
  <si>
    <t>Plato_1, Plato_17</t>
  </si>
  <si>
    <t>Cliente_479</t>
  </si>
  <si>
    <t>14.09</t>
  </si>
  <si>
    <t>Plato_18, Plato_11</t>
  </si>
  <si>
    <t>Plato_18, Plato_3, Plato_1, Plato_15</t>
  </si>
  <si>
    <t>Cliente_160</t>
  </si>
  <si>
    <t>17.57</t>
  </si>
  <si>
    <t>Plato_17, Plato_4</t>
  </si>
  <si>
    <t>Cliente_109</t>
  </si>
  <si>
    <t>39.72</t>
  </si>
  <si>
    <t>Plato_10, Plato_19</t>
  </si>
  <si>
    <t>34.13</t>
  </si>
  <si>
    <t>Plato_16, Plato_15</t>
  </si>
  <si>
    <t>Cliente_342</t>
  </si>
  <si>
    <t>11.02</t>
  </si>
  <si>
    <t>Plato_5, Plato_6</t>
  </si>
  <si>
    <t>Cliente_689</t>
  </si>
  <si>
    <t>47.8</t>
  </si>
  <si>
    <t>Plato_11, Plato_16, Plato_1, Plato_19</t>
  </si>
  <si>
    <t>43.74</t>
  </si>
  <si>
    <t>Plato_1, Plato_8, Plato_14, Plato_12</t>
  </si>
  <si>
    <t>Cliente_518</t>
  </si>
  <si>
    <t>15.6</t>
  </si>
  <si>
    <t>Plato_20, Plato_14, Plato_1, Plato_17</t>
  </si>
  <si>
    <t>Cliente_869</t>
  </si>
  <si>
    <t>18.71</t>
  </si>
  <si>
    <t>Plato_3, Plato_13, Plato_16</t>
  </si>
  <si>
    <t>45.77</t>
  </si>
  <si>
    <t>Plato_2, Plato_7</t>
  </si>
  <si>
    <t>Cliente_842</t>
  </si>
  <si>
    <t>37.15</t>
  </si>
  <si>
    <t>Plato_10, Plato_5</t>
  </si>
  <si>
    <t>Cliente_349</t>
  </si>
  <si>
    <t>30.48</t>
  </si>
  <si>
    <t>Plato_10, Plato_13, Plato_2</t>
  </si>
  <si>
    <t>Cliente_807</t>
  </si>
  <si>
    <t>25.56</t>
  </si>
  <si>
    <t>Plato_11, Plato_10</t>
  </si>
  <si>
    <t>Cliente_900</t>
  </si>
  <si>
    <t>38.85</t>
  </si>
  <si>
    <t>Plato_14, Plato_12</t>
  </si>
  <si>
    <t>23.31</t>
  </si>
  <si>
    <t>Cliente_405</t>
  </si>
  <si>
    <t>21.07</t>
  </si>
  <si>
    <t>Plato_18, Plato_1, Plato_19</t>
  </si>
  <si>
    <t>14.48</t>
  </si>
  <si>
    <t>Plato_14, Plato_15, Plato_10, Plato_16</t>
  </si>
  <si>
    <t>25.26</t>
  </si>
  <si>
    <t>Plato_14, Plato_7</t>
  </si>
  <si>
    <t>Cliente_404</t>
  </si>
  <si>
    <t>28.68</t>
  </si>
  <si>
    <t>Plato_3, Plato_12, Plato_16</t>
  </si>
  <si>
    <t>35.68</t>
  </si>
  <si>
    <t>Plato_12, Plato_11</t>
  </si>
  <si>
    <t>Cliente_783</t>
  </si>
  <si>
    <t>48.9</t>
  </si>
  <si>
    <t>Plato_4, Plato_19</t>
  </si>
  <si>
    <t>46.37</t>
  </si>
  <si>
    <t>Plato_8, Plato_14, Plato_18</t>
  </si>
  <si>
    <t>Cliente_589</t>
  </si>
  <si>
    <t>43.48</t>
  </si>
  <si>
    <t>Plato_17, Plato_5, Plato_13</t>
  </si>
  <si>
    <t>Cliente_284</t>
  </si>
  <si>
    <t>36.83</t>
  </si>
  <si>
    <t>39.62</t>
  </si>
  <si>
    <t>Plato_6, Plato_12, Plato_19, Plato_1</t>
  </si>
  <si>
    <t>Cliente_207</t>
  </si>
  <si>
    <t>21.94</t>
  </si>
  <si>
    <t>Plato_20, Plato_18</t>
  </si>
  <si>
    <t>Cliente_531</t>
  </si>
  <si>
    <t>17.26</t>
  </si>
  <si>
    <t>Cliente_420</t>
  </si>
  <si>
    <t>15.21</t>
  </si>
  <si>
    <t>Plato_16, Plato_18, Plato_11, Plato_5</t>
  </si>
  <si>
    <t>49.6</t>
  </si>
  <si>
    <t>Plato_16, Plato_10, Plato_1, Plato_7</t>
  </si>
  <si>
    <t>Cliente_421</t>
  </si>
  <si>
    <t>21.51</t>
  </si>
  <si>
    <t>Plato_8, Plato_9</t>
  </si>
  <si>
    <t>48.5</t>
  </si>
  <si>
    <t>Plato_10, Plato_6, Plato_5</t>
  </si>
  <si>
    <t>Cliente_876</t>
  </si>
  <si>
    <t>44.9</t>
  </si>
  <si>
    <t>Plato_1, Plato_14</t>
  </si>
  <si>
    <t>Cliente_365</t>
  </si>
  <si>
    <t>26.63</t>
  </si>
  <si>
    <t>Plato_5, Plato_2, Plato_16</t>
  </si>
  <si>
    <t>Cliente_185</t>
  </si>
  <si>
    <t>42.31</t>
  </si>
  <si>
    <t>Plato_11, Plato_5</t>
  </si>
  <si>
    <t>Cliente_558</t>
  </si>
  <si>
    <t>14.28</t>
  </si>
  <si>
    <t>Plato_12, Plato_3, Plato_16</t>
  </si>
  <si>
    <t>Cliente_535</t>
  </si>
  <si>
    <t>Plato_8, Plato_15</t>
  </si>
  <si>
    <t>Cliente_18</t>
  </si>
  <si>
    <t>47.46</t>
  </si>
  <si>
    <t>Plato_7, Plato_4</t>
  </si>
  <si>
    <t>Cliente_704</t>
  </si>
  <si>
    <t>36.79</t>
  </si>
  <si>
    <t>Plato_8, Plato_5</t>
  </si>
  <si>
    <t>Cliente_720</t>
  </si>
  <si>
    <t>15.63</t>
  </si>
  <si>
    <t>Plato_5, Plato_8</t>
  </si>
  <si>
    <t>Cliente_624</t>
  </si>
  <si>
    <t>21.66</t>
  </si>
  <si>
    <t>Plato_18, Plato_9, Plato_17, Plato_16</t>
  </si>
  <si>
    <t>19.55</t>
  </si>
  <si>
    <t>Plato_7, Plato_18</t>
  </si>
  <si>
    <t>Cliente_434</t>
  </si>
  <si>
    <t>Plato_7, Plato_18, Plato_15, Plato_20</t>
  </si>
  <si>
    <t>Cliente_149</t>
  </si>
  <si>
    <t>33.85</t>
  </si>
  <si>
    <t>Plato_18, Plato_14, Plato_7, Plato_13</t>
  </si>
  <si>
    <t>32.78</t>
  </si>
  <si>
    <t>Plato_2, Plato_9</t>
  </si>
  <si>
    <t>39.58</t>
  </si>
  <si>
    <t>Plato_4, Plato_18</t>
  </si>
  <si>
    <t>Cliente_125</t>
  </si>
  <si>
    <t>18.63</t>
  </si>
  <si>
    <t>Plato_8, Plato_6</t>
  </si>
  <si>
    <t>39.07</t>
  </si>
  <si>
    <t>Plato_7, Plato_19</t>
  </si>
  <si>
    <t>Cliente_437</t>
  </si>
  <si>
    <t>12.66</t>
  </si>
  <si>
    <t>Plato_19, Plato_3, Plato_18, Plato_7</t>
  </si>
  <si>
    <t>45.76</t>
  </si>
  <si>
    <t>Plato_18, Plato_17, Plato_5</t>
  </si>
  <si>
    <t>Cliente_719</t>
  </si>
  <si>
    <t>37.38</t>
  </si>
  <si>
    <t>Plato_4, Plato_14, Plato_17</t>
  </si>
  <si>
    <t>Cliente_354</t>
  </si>
  <si>
    <t>22.27</t>
  </si>
  <si>
    <t>26.79</t>
  </si>
  <si>
    <t>Plato_10, Plato_15, Plato_18</t>
  </si>
  <si>
    <t>Plato_9, Plato_2</t>
  </si>
  <si>
    <t>Cliente_363</t>
  </si>
  <si>
    <t>Plato_11, Plato_13, Plato_7</t>
  </si>
  <si>
    <t>11.85</t>
  </si>
  <si>
    <t>33.96</t>
  </si>
  <si>
    <t>Plato_20, Plato_6, Plato_16, Plato_11</t>
  </si>
  <si>
    <t>39.42</t>
  </si>
  <si>
    <t>Plato_11, Plato_18, Plato_12, Plato_17</t>
  </si>
  <si>
    <t>29.93</t>
  </si>
  <si>
    <t>Plato_2, Plato_20</t>
  </si>
  <si>
    <t>22.69</t>
  </si>
  <si>
    <t>Plato_10, Plato_2, Plato_1</t>
  </si>
  <si>
    <t>37.62</t>
  </si>
  <si>
    <t>Plato_6, Plato_5</t>
  </si>
  <si>
    <t>Cliente_637</t>
  </si>
  <si>
    <t>28.38</t>
  </si>
  <si>
    <t>Plato_20, Plato_13, Plato_16</t>
  </si>
  <si>
    <t>32.9</t>
  </si>
  <si>
    <t>Plato_5, Plato_4, Plato_11</t>
  </si>
  <si>
    <t>Cliente_948</t>
  </si>
  <si>
    <t>35.84</t>
  </si>
  <si>
    <t>Cliente_70</t>
  </si>
  <si>
    <t>25.76</t>
  </si>
  <si>
    <t>Plato_20, Plato_1</t>
  </si>
  <si>
    <t>43.42</t>
  </si>
  <si>
    <t>Plato_18, Plato_19</t>
  </si>
  <si>
    <t>Cliente_951</t>
  </si>
  <si>
    <t>35.95</t>
  </si>
  <si>
    <t>Plato_14, Plato_18</t>
  </si>
  <si>
    <t>37.37</t>
  </si>
  <si>
    <t>Cliente_819</t>
  </si>
  <si>
    <t>38.84</t>
  </si>
  <si>
    <t>Plato_10, Plato_12, Plato_3, Plato_15</t>
  </si>
  <si>
    <t>Cliente_334</t>
  </si>
  <si>
    <t>20.85</t>
  </si>
  <si>
    <t>Plato_12, Plato_14, Plato_3</t>
  </si>
  <si>
    <t>23.92</t>
  </si>
  <si>
    <t>Plato_7, Plato_12, Plato_5</t>
  </si>
  <si>
    <t>18.48</t>
  </si>
  <si>
    <t>Cliente_787</t>
  </si>
  <si>
    <t>34.59</t>
  </si>
  <si>
    <t>Plato_6, Plato_20, Plato_5</t>
  </si>
  <si>
    <t>Cliente_616</t>
  </si>
  <si>
    <t>43.99</t>
  </si>
  <si>
    <t>Plato_9, Plato_18, Plato_17, Plato_2</t>
  </si>
  <si>
    <t>Cliente_422</t>
  </si>
  <si>
    <t>15.18</t>
  </si>
  <si>
    <t>Plato_1, Plato_9, Plato_18</t>
  </si>
  <si>
    <t>Cliente_218</t>
  </si>
  <si>
    <t>26.91</t>
  </si>
  <si>
    <t>32.87</t>
  </si>
  <si>
    <t>Plato_14, Plato_8, Plato_17</t>
  </si>
  <si>
    <t>Cliente_95</t>
  </si>
  <si>
    <t>15.62</t>
  </si>
  <si>
    <t>Plato_3, Plato_20, Plato_4</t>
  </si>
  <si>
    <t>Cliente_866</t>
  </si>
  <si>
    <t>25.91</t>
  </si>
  <si>
    <t>Plato_18, Plato_19, Plato_14, Plato_16</t>
  </si>
  <si>
    <t>Cliente_232</t>
  </si>
  <si>
    <t>30.19</t>
  </si>
  <si>
    <t>Plato_4, Plato_16, Plato_1</t>
  </si>
  <si>
    <t>34.39</t>
  </si>
  <si>
    <t>Plato_13, Plato_20, Plato_4, Plato_9</t>
  </si>
  <si>
    <t>17.95</t>
  </si>
  <si>
    <t>Plato_13, Plato_10, Plato_15</t>
  </si>
  <si>
    <t>20.09</t>
  </si>
  <si>
    <t>Cliente_113</t>
  </si>
  <si>
    <t>Plato_7, Plato_9, Plato_8</t>
  </si>
  <si>
    <t>39.45</t>
  </si>
  <si>
    <t>Plato_20, Plato_9, Plato_7, Plato_13</t>
  </si>
  <si>
    <t>Cliente_785</t>
  </si>
  <si>
    <t>46.0</t>
  </si>
  <si>
    <t>Plato_4, Plato_9, Plato_14, Plato_2</t>
  </si>
  <si>
    <t>41.35</t>
  </si>
  <si>
    <t>Plato_2, Plato_14, Plato_11, Plato_16</t>
  </si>
  <si>
    <t>Cliente_554</t>
  </si>
  <si>
    <t>20.9</t>
  </si>
  <si>
    <t>Plato_2, Plato_6, Plato_9, Plato_4</t>
  </si>
  <si>
    <t>Cliente_320</t>
  </si>
  <si>
    <t>47.85</t>
  </si>
  <si>
    <t>Plato_4, Plato_8</t>
  </si>
  <si>
    <t>33.7</t>
  </si>
  <si>
    <t>Plato_12, Plato_11, Plato_9, Plato_14</t>
  </si>
  <si>
    <t>49.05</t>
  </si>
  <si>
    <t>Plato_18, Plato_10, Plato_6</t>
  </si>
  <si>
    <t>Cliente_996</t>
  </si>
  <si>
    <t>49.37</t>
  </si>
  <si>
    <t>Plato_16, Plato_6, Plato_15</t>
  </si>
  <si>
    <t>Cliente_615</t>
  </si>
  <si>
    <t>12.18</t>
  </si>
  <si>
    <t>Plato_11, Plato_17</t>
  </si>
  <si>
    <t>Cliente_968</t>
  </si>
  <si>
    <t>Plato_15, Plato_16</t>
  </si>
  <si>
    <t>Cliente_206</t>
  </si>
  <si>
    <t>20.04</t>
  </si>
  <si>
    <t>Plato_17, Plato_11, Plato_8</t>
  </si>
  <si>
    <t>Cliente_669</t>
  </si>
  <si>
    <t>28.88</t>
  </si>
  <si>
    <t>Plato_18, Plato_17</t>
  </si>
  <si>
    <t>35.34</t>
  </si>
  <si>
    <t>Plato_1, Plato_8, Plato_18</t>
  </si>
  <si>
    <t>28.33</t>
  </si>
  <si>
    <t>Plato_2, Plato_7, Plato_3</t>
  </si>
  <si>
    <t>Cliente_705</t>
  </si>
  <si>
    <t>17.54</t>
  </si>
  <si>
    <t>Plato_2, Plato_3, Plato_4, Plato_13</t>
  </si>
  <si>
    <t>Cliente_462</t>
  </si>
  <si>
    <t>10.28</t>
  </si>
  <si>
    <t>Plato_20, Plato_13, Plato_3</t>
  </si>
  <si>
    <t>Cliente_809</t>
  </si>
  <si>
    <t>44.38</t>
  </si>
  <si>
    <t>Plato_2, Plato_1, Plato_5, Plato_12</t>
  </si>
  <si>
    <t>Cliente_21</t>
  </si>
  <si>
    <t>Plato_14, Plato_20</t>
  </si>
  <si>
    <t>35.88</t>
  </si>
  <si>
    <t>Plato_15, Plato_13, Plato_1</t>
  </si>
  <si>
    <t>45.26</t>
  </si>
  <si>
    <t>Plato_15, Plato_1, Plato_11</t>
  </si>
  <si>
    <t>31.53</t>
  </si>
  <si>
    <t>Plato_4, Plato_1</t>
  </si>
  <si>
    <t>44.24</t>
  </si>
  <si>
    <t>Plato_4, Plato_14</t>
  </si>
  <si>
    <t>Cliente_454</t>
  </si>
  <si>
    <t>21.49</t>
  </si>
  <si>
    <t>Plato_20, Plato_9, Plato_7, Plato_17</t>
  </si>
  <si>
    <t>Cliente_825</t>
  </si>
  <si>
    <t>33.08</t>
  </si>
  <si>
    <t>Plato_19, Plato_20, Plato_3</t>
  </si>
  <si>
    <t>Cliente_134</t>
  </si>
  <si>
    <t>15.11</t>
  </si>
  <si>
    <t>Plato_15, Plato_4, Plato_11, Plato_8</t>
  </si>
  <si>
    <t>Plato_16, Plato_11, Plato_18, Plato_13</t>
  </si>
  <si>
    <t>21.13</t>
  </si>
  <si>
    <t>Cliente_555</t>
  </si>
  <si>
    <t>28.52</t>
  </si>
  <si>
    <t>Plato_18, Plato_13</t>
  </si>
  <si>
    <t>Cliente_887</t>
  </si>
  <si>
    <t>38.4</t>
  </si>
  <si>
    <t>Cliente_913</t>
  </si>
  <si>
    <t>46.21</t>
  </si>
  <si>
    <t>Plato_2, Plato_5</t>
  </si>
  <si>
    <t>Cliente_41</t>
  </si>
  <si>
    <t>47.08</t>
  </si>
  <si>
    <t>Plato_13, Plato_18</t>
  </si>
  <si>
    <t>Cliente_738</t>
  </si>
  <si>
    <t>42.57</t>
  </si>
  <si>
    <t>Plato_10, Plato_19, Plato_4, Plato_13</t>
  </si>
  <si>
    <t>Cliente_280</t>
  </si>
  <si>
    <t>21.71</t>
  </si>
  <si>
    <t>Plato_11, Plato_17, Plato_19</t>
  </si>
  <si>
    <t>34.12</t>
  </si>
  <si>
    <t>Plato_4, Plato_5</t>
  </si>
  <si>
    <t>13.27</t>
  </si>
  <si>
    <t>35.99</t>
  </si>
  <si>
    <t>Plato_12, Plato_4, Plato_7, Plato_20</t>
  </si>
  <si>
    <t>Cliente_283</t>
  </si>
  <si>
    <t>36.98</t>
  </si>
  <si>
    <t>Plato_13, Plato_17, Plato_16</t>
  </si>
  <si>
    <t>10.07</t>
  </si>
  <si>
    <t>Plato_15, Plato_8, Plato_4, Plato_1</t>
  </si>
  <si>
    <t>Cliente_857</t>
  </si>
  <si>
    <t>33.93</t>
  </si>
  <si>
    <t>Plato_10, Plato_1</t>
  </si>
  <si>
    <t>Cliente_443</t>
  </si>
  <si>
    <t>28.96</t>
  </si>
  <si>
    <t>Plato_14, Plato_18, Plato_13, Plato_15</t>
  </si>
  <si>
    <t>40.94</t>
  </si>
  <si>
    <t>Plato_18, Plato_3</t>
  </si>
  <si>
    <t>Cliente_177</t>
  </si>
  <si>
    <t>35.67</t>
  </si>
  <si>
    <t>Plato_5, Plato_1</t>
  </si>
  <si>
    <t>Cliente_832</t>
  </si>
  <si>
    <t>48.8</t>
  </si>
  <si>
    <t>Plato_20, Plato_17, Plato_11, Plato_19</t>
  </si>
  <si>
    <t>Cliente_480</t>
  </si>
  <si>
    <t>46.01</t>
  </si>
  <si>
    <t>Plato_11, Plato_5, Plato_3</t>
  </si>
  <si>
    <t>40.33</t>
  </si>
  <si>
    <t>Plato_13, Plato_2</t>
  </si>
  <si>
    <t>Cliente_351</t>
  </si>
  <si>
    <t>23.7</t>
  </si>
  <si>
    <t>Plato_14, Plato_7, Plato_15, Plato_1</t>
  </si>
  <si>
    <t>45.46</t>
  </si>
  <si>
    <t>Plato_16, Plato_4, Plato_20, Plato_7</t>
  </si>
  <si>
    <t>Cliente_344</t>
  </si>
  <si>
    <t>11.31</t>
  </si>
  <si>
    <t>Plato_10, Plato_15, Plato_17</t>
  </si>
  <si>
    <t>Cliente_564</t>
  </si>
  <si>
    <t>30.97</t>
  </si>
  <si>
    <t>Plato_18, Plato_17, Plato_8</t>
  </si>
  <si>
    <t>Cliente_782</t>
  </si>
  <si>
    <t>16.81</t>
  </si>
  <si>
    <t>Plato_20, Plato_16, Plato_14, Plato_8</t>
  </si>
  <si>
    <t>Cliente_165</t>
  </si>
  <si>
    <t>16.5</t>
  </si>
  <si>
    <t>Plato_8, Plato_5, Plato_2, Plato_20</t>
  </si>
  <si>
    <t>Cliente_608</t>
  </si>
  <si>
    <t>24.38</t>
  </si>
  <si>
    <t>Plato_3, Plato_20, Plato_8, Plato_2</t>
  </si>
  <si>
    <t>31.58</t>
  </si>
  <si>
    <t>Plato_1, Plato_6, Plato_10</t>
  </si>
  <si>
    <t>28.9</t>
  </si>
  <si>
    <t>37.9</t>
  </si>
  <si>
    <t>Plato_10, Plato_4</t>
  </si>
  <si>
    <t>Cliente_224</t>
  </si>
  <si>
    <t>44.28</t>
  </si>
  <si>
    <t>Plato_13, Plato_19</t>
  </si>
  <si>
    <t>Cliente_680</t>
  </si>
  <si>
    <t>23.54</t>
  </si>
  <si>
    <t>Plato_6, Plato_19, Plato_16, Plato_3</t>
  </si>
  <si>
    <t>23.56</t>
  </si>
  <si>
    <t>Plato_12, Plato_14, Plato_4, Plato_8</t>
  </si>
  <si>
    <t>Cliente_513</t>
  </si>
  <si>
    <t>18.42</t>
  </si>
  <si>
    <t>Plato_17, Plato_14, Plato_1, Plato_15</t>
  </si>
  <si>
    <t>23.89</t>
  </si>
  <si>
    <t>Cliente_973</t>
  </si>
  <si>
    <t>25.93</t>
  </si>
  <si>
    <t>Plato_15, Plato_17, Plato_4, Plato_19</t>
  </si>
  <si>
    <t>16.44</t>
  </si>
  <si>
    <t>Plato_6, Plato_10</t>
  </si>
  <si>
    <t>Plato_17, Plato_16</t>
  </si>
  <si>
    <t>Plato_5, Plato_8, Plato_1, Plato_15</t>
  </si>
  <si>
    <t>38.0</t>
  </si>
  <si>
    <t>Plato_19, Plato_7, Plato_13</t>
  </si>
  <si>
    <t>Cliente_511</t>
  </si>
  <si>
    <t>Plato_4, Plato_20, Plato_13</t>
  </si>
  <si>
    <t>Cliente_772</t>
  </si>
  <si>
    <t>19.24</t>
  </si>
  <si>
    <t>Plato_2, Plato_7, Plato_9</t>
  </si>
  <si>
    <t>15.03</t>
  </si>
  <si>
    <t>Plato_7, Plato_20</t>
  </si>
  <si>
    <t>26.07</t>
  </si>
  <si>
    <t>Plato_18, Plato_3, Plato_4</t>
  </si>
  <si>
    <t>36.62</t>
  </si>
  <si>
    <t>Plato_17, Plato_20</t>
  </si>
  <si>
    <t>Cliente_605</t>
  </si>
  <si>
    <t>22.41</t>
  </si>
  <si>
    <t>Plato_15, Plato_11</t>
  </si>
  <si>
    <t>Cliente_197</t>
  </si>
  <si>
    <t>11.19</t>
  </si>
  <si>
    <t>Plato_2, Plato_7, Plato_5, Plato_4</t>
  </si>
  <si>
    <t>29.25</t>
  </si>
  <si>
    <t>Plato_5, Plato_20, Plato_1, Plato_8</t>
  </si>
  <si>
    <t>Cliente_586</t>
  </si>
  <si>
    <t>32.86</t>
  </si>
  <si>
    <t>Plato_7, Plato_12, Plato_13</t>
  </si>
  <si>
    <t>Cliente_687</t>
  </si>
  <si>
    <t>36.58</t>
  </si>
  <si>
    <t>Plato_11, Plato_18, Plato_1</t>
  </si>
  <si>
    <t>Cliente_415</t>
  </si>
  <si>
    <t>18.97</t>
  </si>
  <si>
    <t>Plato_10, Plato_17, Plato_12</t>
  </si>
  <si>
    <t>Cliente_456</t>
  </si>
  <si>
    <t>49.29</t>
  </si>
  <si>
    <t>Plato_10, Plato_13, Plato_11</t>
  </si>
  <si>
    <t>Cliente_820</t>
  </si>
  <si>
    <t>39.68</t>
  </si>
  <si>
    <t>Plato_9, Plato_1, Plato_14</t>
  </si>
  <si>
    <t>Cliente_698</t>
  </si>
  <si>
    <t>11.11</t>
  </si>
  <si>
    <t>Plato_13, Plato_10, Plato_9</t>
  </si>
  <si>
    <t>40.03</t>
  </si>
  <si>
    <t>Plato_11, Plato_6</t>
  </si>
  <si>
    <t>Cliente_52</t>
  </si>
  <si>
    <t>42.79</t>
  </si>
  <si>
    <t>Plato_4, Plato_17</t>
  </si>
  <si>
    <t>Cliente_278</t>
  </si>
  <si>
    <t>15.98</t>
  </si>
  <si>
    <t>Plato_9, Plato_16, Plato_1, Plato_3</t>
  </si>
  <si>
    <t>38.21</t>
  </si>
  <si>
    <t>Plato_13, Plato_9, Plato_15, Plato_8</t>
  </si>
  <si>
    <t>Cliente_595</t>
  </si>
  <si>
    <t>20.27</t>
  </si>
  <si>
    <t>Plato_20, Plato_13, Plato_11</t>
  </si>
  <si>
    <t>Plato_17, Plato_19</t>
  </si>
  <si>
    <t>Cliente_2</t>
  </si>
  <si>
    <t>34.33</t>
  </si>
  <si>
    <t>Plato_16, Plato_2, Plato_8</t>
  </si>
  <si>
    <t>Cliente_880</t>
  </si>
  <si>
    <t>23.98</t>
  </si>
  <si>
    <t>Cliente_411</t>
  </si>
  <si>
    <t>31.23</t>
  </si>
  <si>
    <t>Plato_14, Plato_3, Plato_12, Plato_19</t>
  </si>
  <si>
    <t>Cliente_123</t>
  </si>
  <si>
    <t>44.2</t>
  </si>
  <si>
    <t>Plato_20, Plato_14, Plato_8</t>
  </si>
  <si>
    <t>Cliente_910</t>
  </si>
  <si>
    <t>31.27</t>
  </si>
  <si>
    <t>Plato_15, Plato_6</t>
  </si>
  <si>
    <t>Cliente_483</t>
  </si>
  <si>
    <t>15.91</t>
  </si>
  <si>
    <t>Plato_12, Plato_2, Plato_20</t>
  </si>
  <si>
    <t>32.54</t>
  </si>
  <si>
    <t>Plato_14, Plato_17, Plato_1, Plato_16</t>
  </si>
  <si>
    <t>Cliente_642</t>
  </si>
  <si>
    <t>11.64</t>
  </si>
  <si>
    <t>Plato_7, Plato_1, Plato_19</t>
  </si>
  <si>
    <t>Cliente_962</t>
  </si>
  <si>
    <t>41.8</t>
  </si>
  <si>
    <t>Plato_4, Plato_9, Plato_3</t>
  </si>
  <si>
    <t>Cliente_883</t>
  </si>
  <si>
    <t>Plato_4, Plato_12, Plato_5</t>
  </si>
  <si>
    <t>25.32</t>
  </si>
  <si>
    <t>Plato_1, Plato_6</t>
  </si>
  <si>
    <t>18.61</t>
  </si>
  <si>
    <t>Plato_10, Plato_7, Plato_1</t>
  </si>
  <si>
    <t>Cliente_693</t>
  </si>
  <si>
    <t>10.68</t>
  </si>
  <si>
    <t>Plato_17, Plato_6, Plato_15</t>
  </si>
  <si>
    <t>Cliente_226</t>
  </si>
  <si>
    <t>Plato_14, Plato_8, Plato_19</t>
  </si>
  <si>
    <t>32.2</t>
  </si>
  <si>
    <t>Plato_8, Plato_1, Plato_15</t>
  </si>
  <si>
    <t>29.19</t>
  </si>
  <si>
    <t>Plato_15, Plato_13, Plato_12</t>
  </si>
  <si>
    <t>36.5</t>
  </si>
  <si>
    <t>Plato_20, Plato_8, Plato_2, Plato_1</t>
  </si>
  <si>
    <t>Cliente_834</t>
  </si>
  <si>
    <t>41.29</t>
  </si>
  <si>
    <t>Plato_12, Plato_4, Plato_17, Plato_13</t>
  </si>
  <si>
    <t>Cliente_104</t>
  </si>
  <si>
    <t>30.74</t>
  </si>
  <si>
    <t>Plato_1, Plato_3, Plato_19</t>
  </si>
  <si>
    <t>41.6</t>
  </si>
  <si>
    <t>Plato_17, Plato_14, Plato_16, Plato_13</t>
  </si>
  <si>
    <t>12.57</t>
  </si>
  <si>
    <t>Plato_3, Plato_8, Plato_18</t>
  </si>
  <si>
    <t>26.76</t>
  </si>
  <si>
    <t>Plato_9, Plato_12, Plato_8, Plato_7</t>
  </si>
  <si>
    <t>Plato_13, Plato_10, Plato_16, Plato_1</t>
  </si>
  <si>
    <t>Cliente_35</t>
  </si>
  <si>
    <t>12.06</t>
  </si>
  <si>
    <t>Plato_4, Plato_3, Plato_11</t>
  </si>
  <si>
    <t>37.07</t>
  </si>
  <si>
    <t>Plato_11, Plato_13</t>
  </si>
  <si>
    <t>Cliente_837</t>
  </si>
  <si>
    <t>40.42</t>
  </si>
  <si>
    <t>Plato_5, Plato_3, Plato_20, Plato_17</t>
  </si>
  <si>
    <t>Cliente_514</t>
  </si>
  <si>
    <t>48.15</t>
  </si>
  <si>
    <t>Plato_19, Plato_17, Plato_10, Plato_9</t>
  </si>
  <si>
    <t>15.83</t>
  </si>
  <si>
    <t>Plato_17, Plato_3</t>
  </si>
  <si>
    <t>Cliente_114</t>
  </si>
  <si>
    <t>10.25</t>
  </si>
  <si>
    <t>Plato_14, Plato_1, Plato_13</t>
  </si>
  <si>
    <t>37.22</t>
  </si>
  <si>
    <t>Plato_20, Plato_17, Plato_16, Plato_11</t>
  </si>
  <si>
    <t>25.92</t>
  </si>
  <si>
    <t>Plato_8, Plato_2, Plato_4, Plato_3</t>
  </si>
  <si>
    <t>28.31</t>
  </si>
  <si>
    <t>Plato_19, Plato_13</t>
  </si>
  <si>
    <t>23.66</t>
  </si>
  <si>
    <t>Plato_3, Plato_4, Plato_20, Plato_13</t>
  </si>
  <si>
    <t>18.23</t>
  </si>
  <si>
    <t>Cliente_90</t>
  </si>
  <si>
    <t>34.35</t>
  </si>
  <si>
    <t>Plato_14, Plato_11, Plato_2, Plato_6</t>
  </si>
  <si>
    <t>39.89</t>
  </si>
  <si>
    <t>Plato_6, Plato_10, Plato_14, Plato_13</t>
  </si>
  <si>
    <t>Cliente_496</t>
  </si>
  <si>
    <t>Cliente_58</t>
  </si>
  <si>
    <t>39.83</t>
  </si>
  <si>
    <t>Plato_11, Plato_4</t>
  </si>
  <si>
    <t>Cliente_468</t>
  </si>
  <si>
    <t>47.07</t>
  </si>
  <si>
    <t>Plato_4, Plato_13, Plato_6, Plato_16</t>
  </si>
  <si>
    <t>43.07</t>
  </si>
  <si>
    <t>Cliente_801</t>
  </si>
  <si>
    <t>40.39</t>
  </si>
  <si>
    <t>Plato_15, Plato_13, Plato_2, Plato_19</t>
  </si>
  <si>
    <t>26.15</t>
  </si>
  <si>
    <t>Plato_13, Plato_8, Plato_11, Plato_1</t>
  </si>
  <si>
    <t>Cliente_716</t>
  </si>
  <si>
    <t>28.43</t>
  </si>
  <si>
    <t>Plato_3, Plato_12, Plato_4, Plato_14</t>
  </si>
  <si>
    <t>49.74</t>
  </si>
  <si>
    <t>Cliente_594</t>
  </si>
  <si>
    <t>35.11</t>
  </si>
  <si>
    <t>Plato_11, Plato_9, Plato_15, Plato_10</t>
  </si>
  <si>
    <t>10.69</t>
  </si>
  <si>
    <t>Plato_18, Plato_2, Plato_11</t>
  </si>
  <si>
    <t>Cliente_396</t>
  </si>
  <si>
    <t>39.91</t>
  </si>
  <si>
    <t>Plato_2, Plato_6, Plato_1, Plato_4</t>
  </si>
  <si>
    <t>44.73</t>
  </si>
  <si>
    <t>Plato_13, Plato_1, Plato_17</t>
  </si>
  <si>
    <t>23.67</t>
  </si>
  <si>
    <t>Plato_5, Plato_2, Plato_6</t>
  </si>
  <si>
    <t>Cliente_954</t>
  </si>
  <si>
    <t>17.23</t>
  </si>
  <si>
    <t>Plato_20, Plato_12, Plato_9</t>
  </si>
  <si>
    <t>Cliente_263</t>
  </si>
  <si>
    <t>40.28</t>
  </si>
  <si>
    <t>Plato_11, Plato_9, Plato_7</t>
  </si>
  <si>
    <t>47.13</t>
  </si>
  <si>
    <t>Plato_9, Plato_19, Plato_7, Plato_6</t>
  </si>
  <si>
    <t>Cliente_438</t>
  </si>
  <si>
    <t>20.62</t>
  </si>
  <si>
    <t>Plato_13, Plato_5</t>
  </si>
  <si>
    <t>27.79</t>
  </si>
  <si>
    <t>Plato_16, Plato_8</t>
  </si>
  <si>
    <t>Cliente_353</t>
  </si>
  <si>
    <t>18.66</t>
  </si>
  <si>
    <t>Plato_18, Plato_5</t>
  </si>
  <si>
    <t>41.38</t>
  </si>
  <si>
    <t>Plato_5, Plato_19, Plato_14</t>
  </si>
  <si>
    <t>34.28</t>
  </si>
  <si>
    <t>Plato_4, Plato_6, Plato_15</t>
  </si>
  <si>
    <t>15.02</t>
  </si>
  <si>
    <t>Cliente_770</t>
  </si>
  <si>
    <t>43.35</t>
  </si>
  <si>
    <t>Plato_20, Plato_10, Plato_19</t>
  </si>
  <si>
    <t>35.09</t>
  </si>
  <si>
    <t>Plato_19, Plato_7, Plato_6</t>
  </si>
  <si>
    <t>Cliente_888</t>
  </si>
  <si>
    <t>46.82</t>
  </si>
  <si>
    <t>Plato_15, Plato_7, Plato_12</t>
  </si>
  <si>
    <t>38.43</t>
  </si>
  <si>
    <t>Plato_14, Plato_15</t>
  </si>
  <si>
    <t>Plato_5, Plato_16, Plato_17</t>
  </si>
  <si>
    <t>Cliente_635</t>
  </si>
  <si>
    <t>24.09</t>
  </si>
  <si>
    <t>17.37</t>
  </si>
  <si>
    <t>Plato_10, Plato_16, Plato_4</t>
  </si>
  <si>
    <t>Cliente_297</t>
  </si>
  <si>
    <t>16.05</t>
  </si>
  <si>
    <t>Plato_16, Plato_15, Plato_19, Plato_14</t>
  </si>
  <si>
    <t>Plato_7, Plato_9, Plato_11, Plato_16</t>
  </si>
  <si>
    <t>10.51</t>
  </si>
  <si>
    <t>Plato_17, Plato_2, Plato_10, Plato_12</t>
  </si>
  <si>
    <t>25.7</t>
  </si>
  <si>
    <t>Plato_10, Plato_4, Plato_14</t>
  </si>
  <si>
    <t>26.5</t>
  </si>
  <si>
    <t>18.75</t>
  </si>
  <si>
    <t>Plato_8, Plato_7, Plato_1, Plato_6</t>
  </si>
  <si>
    <t>Cliente_298</t>
  </si>
  <si>
    <t>12.55</t>
  </si>
  <si>
    <t>Plato_15, Plato_10</t>
  </si>
  <si>
    <t>Cliente_304</t>
  </si>
  <si>
    <t>21.82</t>
  </si>
  <si>
    <t>49.35</t>
  </si>
  <si>
    <t>Plato_9, Plato_1, Plato_5</t>
  </si>
  <si>
    <t>26.24</t>
  </si>
  <si>
    <t>Plato_15, Plato_14, Plato_7, Plato_19</t>
  </si>
  <si>
    <t>Plato_7, Plato_6, Plato_16</t>
  </si>
  <si>
    <t>Cliente_743</t>
  </si>
  <si>
    <t>26.65</t>
  </si>
  <si>
    <t>Plato_13, Plato_1, Plato_12, Plato_9</t>
  </si>
  <si>
    <t>Cliente_428</t>
  </si>
  <si>
    <t>31.75</t>
  </si>
  <si>
    <t>Plato_17, Plato_12</t>
  </si>
  <si>
    <t>Cliente_808</t>
  </si>
  <si>
    <t>27.04</t>
  </si>
  <si>
    <t>Cliente_376</t>
  </si>
  <si>
    <t>13.7</t>
  </si>
  <si>
    <t>Plato_11, Plato_6, Plato_1, Plato_9</t>
  </si>
  <si>
    <t>16.85</t>
  </si>
  <si>
    <t>Plato_7, Plato_16, Plato_14</t>
  </si>
  <si>
    <t>49.45</t>
  </si>
  <si>
    <t>Plato_13, Plato_10</t>
  </si>
  <si>
    <t>22.88</t>
  </si>
  <si>
    <t>Cliente_227</t>
  </si>
  <si>
    <t>20.41</t>
  </si>
  <si>
    <t>Plato_6, Plato_18, Plato_7</t>
  </si>
  <si>
    <t>30.77</t>
  </si>
  <si>
    <t>Plato_10, Plato_16, Plato_13, Plato_19</t>
  </si>
  <si>
    <t>Plato_2, Plato_12, Plato_3, Plato_14</t>
  </si>
  <si>
    <t>Cliente_757</t>
  </si>
  <si>
    <t>Plato_9, Plato_7, Plato_13</t>
  </si>
  <si>
    <t>Número Total de Órdenes</t>
  </si>
  <si>
    <t>Número medio de Comensales</t>
  </si>
  <si>
    <t>Ticket medio</t>
  </si>
  <si>
    <t>Facturación Total</t>
  </si>
  <si>
    <t>Coste Total</t>
  </si>
  <si>
    <t>Margen</t>
  </si>
  <si>
    <t>Descripción del Plato</t>
  </si>
  <si>
    <t>Descripción del Plato_7</t>
  </si>
  <si>
    <t>Descripción del Plato_2</t>
  </si>
  <si>
    <t>Descripción del Plato_17</t>
  </si>
  <si>
    <t>Descripción del Plato_6</t>
  </si>
  <si>
    <t>Descripción del Plato_20</t>
  </si>
  <si>
    <t>Descripción del Plato_19</t>
  </si>
  <si>
    <t>Descripción del Plato_9</t>
  </si>
  <si>
    <t>Descripción del Plato_11</t>
  </si>
  <si>
    <t>Descripción del Plato_16</t>
  </si>
  <si>
    <t>Descripción del Plato_12</t>
  </si>
  <si>
    <t>Descripción del Plato_8</t>
  </si>
  <si>
    <t>Descripción del Plato_15</t>
  </si>
  <si>
    <t>Descripción del Plato_5</t>
  </si>
  <si>
    <t>Descripción del Plato_18</t>
  </si>
  <si>
    <t>Descripción del Plato_3</t>
  </si>
  <si>
    <t>Descripción del Plato_14</t>
  </si>
  <si>
    <t>Descripción del Plato_13</t>
  </si>
  <si>
    <t>Descripción del Plato_4</t>
  </si>
  <si>
    <t>Descripción del Plato_10</t>
  </si>
  <si>
    <t>Descripción del Plato_1</t>
  </si>
  <si>
    <t>Tiempo de Preparación</t>
  </si>
  <si>
    <t>Average of Porcentaje de Ganancia</t>
  </si>
  <si>
    <t>Total</t>
  </si>
  <si>
    <t>Tiempo de espera mesas 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</si>
</sst>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[$-F400]h:mm:ss\ AM/PM"/>
    <numFmt numFmtId="166" formatCode="0.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4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3" borderId="1" xfId="0" applyFill="1" applyBorder="1"/>
    <xf numFmtId="0" fontId="0" fillId="0" borderId="1" xfId="0" applyBorder="1"/>
    <xf numFmtId="0" fontId="4" fillId="0" borderId="0" xfId="0" applyFont="1"/>
    <xf numFmtId="166" fontId="0" fillId="0" borderId="0" xfId="0" applyNumberFormat="1"/>
    <xf numFmtId="0" fontId="0" fillId="5" borderId="2" xfId="0" applyFill="1" applyBorder="1"/>
    <xf numFmtId="0" fontId="0" fillId="0" borderId="2" xfId="0" applyBorder="1"/>
    <xf numFmtId="0" fontId="0" fillId="5" borderId="3" xfId="0" applyFill="1" applyBorder="1"/>
    <xf numFmtId="0" fontId="0" fillId="0" borderId="3" xfId="0" applyBorder="1"/>
    <xf numFmtId="165" fontId="0" fillId="3" borderId="1" xfId="0" applyNumberFormat="1" applyFill="1" applyBorder="1"/>
    <xf numFmtId="165" fontId="0" fillId="0" borderId="1" xfId="0" applyNumberFormat="1" applyBorder="1"/>
    <xf numFmtId="165" fontId="0" fillId="0" borderId="4" xfId="0" applyNumberFormat="1" applyBorder="1"/>
    <xf numFmtId="0" fontId="0" fillId="0" borderId="4" xfId="0" applyBorder="1"/>
    <xf numFmtId="0" fontId="0" fillId="0" borderId="6" xfId="0" applyBorder="1"/>
    <xf numFmtId="0" fontId="3" fillId="5" borderId="7" xfId="0" applyFont="1" applyFill="1" applyBorder="1"/>
    <xf numFmtId="10" fontId="0" fillId="0" borderId="7" xfId="0" applyNumberFormat="1" applyBorder="1"/>
    <xf numFmtId="10" fontId="3" fillId="5" borderId="7" xfId="0" applyNumberFormat="1" applyFont="1" applyFill="1" applyBorder="1"/>
    <xf numFmtId="0" fontId="4" fillId="0" borderId="8" xfId="0" applyFont="1" applyBorder="1"/>
    <xf numFmtId="0" fontId="2" fillId="2" borderId="6" xfId="0" applyFont="1" applyFill="1" applyBorder="1"/>
    <xf numFmtId="165" fontId="2" fillId="2" borderId="6" xfId="0" applyNumberFormat="1" applyFont="1" applyFill="1" applyBorder="1"/>
    <xf numFmtId="49" fontId="0" fillId="3" borderId="1" xfId="0" applyNumberFormat="1" applyFill="1" applyBorder="1"/>
    <xf numFmtId="0" fontId="2" fillId="4" borderId="5" xfId="0" applyFont="1" applyFill="1" applyBorder="1"/>
    <xf numFmtId="165" fontId="0" fillId="5" borderId="2" xfId="0" applyNumberFormat="1" applyFill="1" applyBorder="1"/>
    <xf numFmtId="165" fontId="0" fillId="0" borderId="2" xfId="0" applyNumberFormat="1" applyBorder="1"/>
    <xf numFmtId="165" fontId="0" fillId="5" borderId="9" xfId="0" applyNumberFormat="1" applyFill="1" applyBorder="1"/>
    <xf numFmtId="2" fontId="0" fillId="0" borderId="6" xfId="0" applyNumberFormat="1" applyBorder="1"/>
    <xf numFmtId="0" fontId="0" fillId="5" borderId="10" xfId="0" applyFill="1" applyBorder="1"/>
    <xf numFmtId="0" fontId="0" fillId="5" borderId="9" xfId="0" applyFill="1" applyBorder="1"/>
    <xf numFmtId="2" fontId="2" fillId="4" borderId="1" xfId="0" applyNumberFormat="1" applyFont="1" applyFill="1" applyBorder="1"/>
  </cellXfs>
  <cellStyles count="2">
    <cellStyle name="Normal" xfId="0" builtinId="0"/>
    <cellStyle name="Per cent" xfId="1" builtinId="5"/>
  </cellStyles>
  <dxfs count="40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4" formatCode="0.00%"/>
    </dxf>
    <dxf>
      <numFmt numFmtId="164" formatCode="#,##0.00\ &quot;€&quot;"/>
    </dxf>
    <dxf>
      <numFmt numFmtId="164" formatCode="#,##0.00\ &quot;€&quot;"/>
    </dxf>
    <dxf>
      <numFmt numFmtId="30" formatCode="@"/>
    </dxf>
    <dxf>
      <numFmt numFmtId="1" formatCode="0"/>
    </dxf>
    <dxf>
      <numFmt numFmtId="164" formatCode="#,##0.00\ &quot;€&quot;"/>
    </dxf>
    <dxf>
      <numFmt numFmtId="164" formatCode="#,##0.00\ &quot;€&quot;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5" formatCode="[$-F400]h:mm:ss\ AM/PM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165" formatCode="[$-F400]h:mm:ss\ AM/PM"/>
    </dxf>
    <dxf>
      <numFmt numFmtId="19" formatCode="d/m/yy"/>
    </dxf>
    <dxf>
      <numFmt numFmtId="164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\ hh:mm"/>
    </dxf>
    <dxf>
      <numFmt numFmtId="27" formatCode="d/m/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os ramirez" id="{7F786AA0-9923-1844-BD1E-915F102BABE4}" userId="2044dc370084a43d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248346-326C-3A44-B6CA-1870AAF3BC49}" autoFormatId="16" applyNumberFormats="0" applyBorderFormats="0" applyFontFormats="0" applyPatternFormats="0" applyAlignmentFormats="0" applyWidthHeightFormats="0">
  <queryTableRefresh nextId="20" unboundColumnsRight="5">
    <queryTableFields count="18">
      <queryTableField id="1" name="Número de Mesa" tableColumnId="1"/>
      <queryTableField id="2" name="Nombre del Cliente" tableColumnId="2"/>
      <queryTableField id="3" name="Número de Comensales" tableColumnId="3"/>
      <queryTableField id="4" name="Hora de Llegada" tableColumnId="4"/>
      <queryTableField id="5" name="Hora de Salida" tableColumnId="5"/>
      <queryTableField id="6" name="Mesero Asignado" tableColumnId="6"/>
      <queryTableField id="7" name="Tipo de Servicio" tableColumnId="7"/>
      <queryTableField id="8" name="Método de Pago" tableColumnId="8"/>
      <queryTableField id="9" name="Propina" tableColumnId="9"/>
      <queryTableField id="10" name="Estado de la Mesa" tableColumnId="10"/>
      <queryTableField id="11" name="Número de Orden" tableColumnId="11"/>
      <queryTableField id="12" name="País de Origen" tableColumnId="12"/>
      <queryTableField id="13" name="Platos Ordenados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34E50EC-6BA6-814B-9D58-D480FC5F6E1A}" autoFormatId="16" applyNumberFormats="0" applyBorderFormats="0" applyFontFormats="0" applyPatternFormats="0" applyAlignmentFormats="0" applyWidthHeightFormats="0">
  <queryTableRefresh nextId="17" unboundColumnsRight="6">
    <queryTableFields count="15">
      <queryTableField id="1" name="N√∫mero de Orden" tableColumnId="1"/>
      <queryTableField id="2" name="N√∫mero de Mesa" tableColumnId="2"/>
      <queryTableField id="3" name="Nombre del Plato" tableColumnId="3"/>
      <queryTableField id="4" name="Descripci√≥n del Plato" tableColumnId="4"/>
      <queryTableField id="5" name="Costo Unitario" tableColumnId="5"/>
      <queryTableField id="6" name="Precio Unitario" tableColumnId="6"/>
      <queryTableField id="7" name="Cantidad Ordenada" tableColumnId="7"/>
      <queryTableField id="8" name="Tiempo de Preparaci√≥n" tableColumnId="8"/>
      <queryTableField id="9" name="Observaciones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CAB92-497B-4E4D-B384-E1C61FE0DB77}" name="Sala" displayName="Sala" ref="A1:R768" tableType="queryTable" totalsRowShown="0">
  <autoFilter ref="A1:R768" xr:uid="{747CAB92-497B-4E4D-B384-E1C61FE0DB77}">
    <filterColumn colId="1">
      <customFilters>
        <customFilter operator="notEqual" val=" "/>
      </customFilters>
    </filterColumn>
  </autoFilter>
  <tableColumns count="18">
    <tableColumn id="1" xr3:uid="{4243A40A-4351-754C-BC8D-64984885888A}" uniqueName="1" name="Número de Mesa" queryTableFieldId="1" dataDxfId="39"/>
    <tableColumn id="2" xr3:uid="{27F664BF-E016-2543-8838-62D166504068}" uniqueName="2" name="Nombre del Cliente" queryTableFieldId="2" dataDxfId="38"/>
    <tableColumn id="3" xr3:uid="{F2F9DAB4-BF2D-544D-8A65-7B9ED7F2B877}" uniqueName="3" name="Número de Comensales" queryTableFieldId="3"/>
    <tableColumn id="4" xr3:uid="{03DE2754-D383-9940-B013-519F6272740B}" uniqueName="4" name="Hora de Llegada" queryTableFieldId="4" dataDxfId="37"/>
    <tableColumn id="5" xr3:uid="{7910246F-08D8-254B-A27A-38E6EEF2809C}" uniqueName="5" name="Hora de Salida" queryTableFieldId="5" dataDxfId="36"/>
    <tableColumn id="6" xr3:uid="{3801BE45-4386-0C41-9B8B-C6B084749BFF}" uniqueName="6" name="Mesero Asignado" queryTableFieldId="6" dataDxfId="35"/>
    <tableColumn id="7" xr3:uid="{93D9A6C4-9263-A94A-9B23-3193A5F0F2E5}" uniqueName="7" name="Tipo de Servicio" queryTableFieldId="7" dataDxfId="34"/>
    <tableColumn id="8" xr3:uid="{C036EF4A-AC57-EA41-9D65-0100B2A2298D}" uniqueName="8" name="Método de Pago" queryTableFieldId="8" dataDxfId="33"/>
    <tableColumn id="9" xr3:uid="{B5104637-C6AC-6245-A757-FEC47649C4B0}" uniqueName="9" name="Propina" queryTableFieldId="9"/>
    <tableColumn id="10" xr3:uid="{AFEED4C3-6A08-FB43-8690-DD6638F833D2}" uniqueName="10" name="Estado de la Mesa" queryTableFieldId="10" dataDxfId="32"/>
    <tableColumn id="11" xr3:uid="{8482D9E3-62E8-1B49-AFBD-3681289E7C0B}" uniqueName="11" name="Número de Orden" queryTableFieldId="11"/>
    <tableColumn id="12" xr3:uid="{9AD07D22-8FB8-1942-803D-EA2B23378328}" uniqueName="12" name="País de Origen" queryTableFieldId="12" dataDxfId="31"/>
    <tableColumn id="13" xr3:uid="{B03931AF-C7B6-FD4C-A948-B9333FCD5FD4}" uniqueName="13" name="Platos Ordenados" queryTableFieldId="13" dataDxfId="30"/>
    <tableColumn id="14" xr3:uid="{E897F6EC-928A-9E44-A227-960C4731E669}" uniqueName="14" name="Monto total de la Cuenta" queryTableFieldId="14" dataDxfId="29"/>
    <tableColumn id="15" xr3:uid="{6E937FB7-A5EB-464D-8D30-76D5F0D03512}" uniqueName="15" name="Fecha de Factura" queryTableFieldId="15" dataDxfId="28">
      <calculatedColumnFormula>_xlfn.MAXIFS(E:E,K:K,Sala[[#This Row],[Número de Orden]])</calculatedColumnFormula>
    </tableColumn>
    <tableColumn id="16" xr3:uid="{F6D084DA-54F8-C342-B721-945D9712FCAB}" uniqueName="16" name="Tiempo de Permanencia" queryTableFieldId="16" dataDxfId="27">
      <calculatedColumnFormula>Sala[[#This Row],[Hora de Salida]]-Sala[[#This Row],[Hora de Llegada]]</calculatedColumnFormula>
    </tableColumn>
    <tableColumn id="17" xr3:uid="{6CD95BED-BA6A-5E4B-85DE-47476CC05883}" uniqueName="17" name="Tiempo de preparación" queryTableFieldId="17" dataDxfId="26"/>
    <tableColumn id="18" xr3:uid="{D867E07D-19EC-6546-A4AA-E7FFE6ED459A}" uniqueName="18" name="Tiempo de Degustación" queryTableFieldId="18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472679-C3A6-F145-A182-D1627BA94454}" name="Table7" displayName="Table7" ref="B3:F575" totalsRowShown="0" headerRowBorderDxfId="24" tableBorderDxfId="23" totalsRowBorderDxfId="22">
  <autoFilter ref="B3:F575" xr:uid="{0D472679-C3A6-F145-A182-D1627BA94454}">
    <filterColumn colId="0">
      <filters>
        <filter val="Ocupada"/>
      </filters>
    </filterColumn>
  </autoFilter>
  <tableColumns count="5">
    <tableColumn id="1" xr3:uid="{F74A71B2-50AF-2B4A-83AC-3D6D26594BE0}" name="Estado de la Mesa" dataDxfId="21"/>
    <tableColumn id="2" xr3:uid="{49EA7815-C396-CB46-BCE5-2B270124B942}" name="Tiempo de Permanencia" dataDxfId="20"/>
    <tableColumn id="3" xr3:uid="{C4A234BE-B693-954E-87BE-1DEC7E2A20BF}" name="Tiempo de espera mesas ocupadas" dataDxfId="19">
      <calculatedColumnFormula>Table7[[#This Row],[Tiempo de Permanencia]]+$F$2</calculatedColumnFormula>
    </tableColumn>
    <tableColumn id="4" xr3:uid="{578CFDF1-6FAF-A144-9EFB-1E6642B819AA}" name="Número de Mesa"/>
    <tableColumn id="5" xr3:uid="{DC806CA3-D162-CA44-8FB6-C26AD21C1B12}" name="Nombre del Clien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58D375-F1E2-FC43-8365-4F420F59D154}" name="Cocina" displayName="Cocina" ref="A1:O1903" tableType="queryTable" totalsRowShown="0">
  <autoFilter ref="A1:O1903" xr:uid="{C058D375-F1E2-FC43-8365-4F420F59D154}"/>
  <tableColumns count="15">
    <tableColumn id="1" xr3:uid="{7D9B4B90-C480-8B46-8742-2BD5A682F70D}" uniqueName="1" name="Número de Orden" queryTableFieldId="1" dataDxfId="18"/>
    <tableColumn id="2" xr3:uid="{982C0256-6401-514E-9D85-878EA7AC9F75}" uniqueName="2" name="Número de Mesa" queryTableFieldId="2" dataDxfId="17"/>
    <tableColumn id="3" xr3:uid="{B0E23BDF-0879-D040-A8BE-9A4B5D787C25}" uniqueName="3" name="Nombre del Plato" queryTableFieldId="3" dataDxfId="16"/>
    <tableColumn id="4" xr3:uid="{6EE58F62-F361-CF43-99FB-C531E34E1B26}" uniqueName="4" name="Descripción del Plato" queryTableFieldId="4" dataDxfId="15"/>
    <tableColumn id="5" xr3:uid="{D6FD7AC4-1D36-1245-94B8-C43FDC512163}" uniqueName="5" name="Costo Unitario" queryTableFieldId="5" dataDxfId="14"/>
    <tableColumn id="6" xr3:uid="{85F34A37-ABC0-D044-9B5E-07767BC15076}" uniqueName="6" name="Precio Unitario" queryTableFieldId="6" dataDxfId="13"/>
    <tableColumn id="7" xr3:uid="{89F74CB9-D3E8-E548-A064-0AB30E9D408B}" uniqueName="7" name="Cantidad Ordenada" queryTableFieldId="7" dataDxfId="12"/>
    <tableColumn id="8" xr3:uid="{33E49173-E6E6-D341-BC6C-43858002E9D1}" uniqueName="8" name="Tiempo de Preparación" queryTableFieldId="8"/>
    <tableColumn id="9" xr3:uid="{4180B3C8-C26F-F344-877D-CE9F712FD2A6}" uniqueName="9" name="Observaciones" queryTableFieldId="9" dataDxfId="11"/>
    <tableColumn id="10" xr3:uid="{5D54DE94-17CC-4744-8ED2-CB0B16FFE7D5}" uniqueName="10" name="Ganancia Neta" queryTableFieldId="10" dataDxfId="10">
      <calculatedColumnFormula>Cocina[[#This Row],[Precio Unitario]]-Cocina[[#This Row],[Costo Unitario]]</calculatedColumnFormula>
    </tableColumn>
    <tableColumn id="11" xr3:uid="{47B11F64-8E3A-0148-9CAD-0D8B6B23B41D}" uniqueName="11" name="Ganancia Bruta" queryTableFieldId="11" dataDxfId="9">
      <calculatedColumnFormula>Cocina[[#This Row],[Precio Unitario]]</calculatedColumnFormula>
    </tableColumn>
    <tableColumn id="12" xr3:uid="{0EDE6C8C-4742-6F4A-9353-9D73ADF1A80B}" uniqueName="12" name="Porcentaje de Ganancia" queryTableFieldId="12" dataDxfId="8" dataCellStyle="Per cent">
      <calculatedColumnFormula>Cocina[[#This Row],[Ganancia Neta]]/Cocina[[#This Row],[Ganancia Bruta]]</calculatedColumnFormula>
    </tableColumn>
    <tableColumn id="13" xr3:uid="{E150611E-5625-3044-82CD-77167A8517DA}" uniqueName="13" name="Precio por Orden" queryTableFieldId="13" dataDxfId="7">
      <calculatedColumnFormula>Cocina[[#This Row],[Precio Unitario]]*Cocina[[#This Row],[Cantidad Ordenada]]</calculatedColumnFormula>
    </tableColumn>
    <tableColumn id="14" xr3:uid="{B2372BC6-770D-444E-82D4-7F5AC16DD9E6}" uniqueName="14" name="Número de Orden2" queryTableFieldId="14" dataDxfId="6"/>
    <tableColumn id="15" xr3:uid="{7144B077-0610-DF49-93C9-03233B304326}" uniqueName="15" name="Monto Total" queryTableFieldId="15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885E16-520F-8F42-9BAB-577181A9379C}" name="Table39" displayName="Table39" ref="B3:G5" totalsRowShown="0" headerRowDxfId="4">
  <autoFilter ref="B3:G5" xr:uid="{FA885E16-520F-8F42-9BAB-577181A9379C}"/>
  <tableColumns count="6">
    <tableColumn id="1" xr3:uid="{D690070E-EFF9-914D-BBA5-EB5A4AE6831F}" name="Número Total de Órdenes"/>
    <tableColumn id="2" xr3:uid="{DDC7EE41-985C-8844-8B19-754B56618032}" name="Número medio de Comensales">
      <calculatedColumnFormula>ROUND(C3,0)</calculatedColumnFormula>
    </tableColumn>
    <tableColumn id="3" xr3:uid="{B070F400-B70C-464C-AE12-C340345982EC}" name="Ticket medio" dataDxfId="3">
      <calculatedColumnFormula>AVERAGE(Sala[Monto total de la Cuenta])</calculatedColumnFormula>
    </tableColumn>
    <tableColumn id="4" xr3:uid="{92054099-2955-6346-B322-4CD007D0C9A0}" name="Facturación Total" dataDxfId="2">
      <calculatedColumnFormula>SUM(Sala[Monto total de la Cuenta])</calculatedColumnFormula>
    </tableColumn>
    <tableColumn id="5" xr3:uid="{496BD43A-AD13-9B40-9CBB-13A6439647BE}" name="Coste Total" dataDxfId="1">
      <calculatedColumnFormula>SUM(Cocina[Costo Unitario])</calculatedColumnFormula>
    </tableColumn>
    <tableColumn id="6" xr3:uid="{4F84445B-B60A-1A4C-AF5A-E506152414ED}" name="Margen" dataDxfId="0">
      <calculatedColumnFormula>Table39[[#This Row],[Facturación Total]]-Table39[[#This Row],[Coste Total]]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4-10-02T15:35:06.73" personId="{7F786AA0-9923-1844-BD1E-915F102BABE4}" id="{7E84FF96-F967-5F49-B48B-C822F0B217B5}">
    <text>Para conseguir el monto total de cada número de orden he eliminado los duplicados y he utilizado la función SUMIF() para que me sume de la columna A todos aquellos valores que se corresponden con el mismo número de orden.
La fórmula esta en el libro Cocina.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4-10-07T10:46:16.37" personId="{7F786AA0-9923-1844-BD1E-915F102BABE4}" id="{FA1BA5D4-1B14-7A4A-BFDA-B60745AE81D9}">
    <text>He utilizado la función de eliminar duplicados aquí para poder reflejar el monto total de cada orden.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93A1-2D10-1344-BEF5-BC22B668C208}">
  <dimension ref="A1:V768"/>
  <sheetViews>
    <sheetView tabSelected="1" topLeftCell="N1" zoomScaleNormal="88" workbookViewId="0">
      <selection activeCell="Q1" sqref="Q1"/>
    </sheetView>
  </sheetViews>
  <sheetFormatPr baseColWidth="10" defaultRowHeight="16" x14ac:dyDescent="0.2"/>
  <cols>
    <col min="1" max="1" width="18.6640625" style="9" customWidth="1"/>
    <col min="2" max="2" width="19.6640625" bestFit="1" customWidth="1"/>
    <col min="3" max="3" width="23.6640625" style="13" bestFit="1" customWidth="1"/>
    <col min="4" max="4" width="16.83203125" style="1" bestFit="1" customWidth="1"/>
    <col min="5" max="5" width="15.33203125" style="1" bestFit="1" customWidth="1"/>
    <col min="6" max="6" width="17.83203125" bestFit="1" customWidth="1"/>
    <col min="7" max="7" width="16.1640625" bestFit="1" customWidth="1"/>
    <col min="8" max="8" width="16.83203125" bestFit="1" customWidth="1"/>
    <col min="9" max="9" width="10" bestFit="1" customWidth="1"/>
    <col min="10" max="10" width="18.33203125" bestFit="1" customWidth="1"/>
    <col min="11" max="11" width="18.1640625" bestFit="1" customWidth="1"/>
    <col min="12" max="12" width="15.5" bestFit="1" customWidth="1"/>
    <col min="13" max="13" width="18.33203125" bestFit="1" customWidth="1"/>
    <col min="14" max="14" width="23.6640625" style="2" bestFit="1" customWidth="1"/>
    <col min="15" max="15" width="17.6640625" style="7" bestFit="1" customWidth="1"/>
    <col min="16" max="16" width="23.5" style="8" bestFit="1" customWidth="1"/>
    <col min="17" max="17" width="22.83203125" bestFit="1" customWidth="1"/>
    <col min="18" max="18" width="23.1640625" bestFit="1" customWidth="1"/>
    <col min="20" max="20" width="33.5" style="8" bestFit="1" customWidth="1"/>
    <col min="21" max="21" width="23.83203125" bestFit="1" customWidth="1"/>
    <col min="22" max="22" width="17.1640625" bestFit="1" customWidth="1"/>
    <col min="23" max="23" width="10.83203125" customWidth="1"/>
  </cols>
  <sheetData>
    <row r="1" spans="1:22" x14ac:dyDescent="0.2">
      <c r="A1" s="9" t="s">
        <v>0</v>
      </c>
      <c r="B1" t="s">
        <v>1</v>
      </c>
      <c r="C1" s="13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134</v>
      </c>
      <c r="O1" s="7" t="s">
        <v>144</v>
      </c>
      <c r="P1" s="8" t="s">
        <v>138</v>
      </c>
      <c r="Q1" t="s">
        <v>139</v>
      </c>
      <c r="R1" t="s">
        <v>140</v>
      </c>
      <c r="S1" s="22"/>
      <c r="T1" s="30" t="s">
        <v>1611</v>
      </c>
      <c r="U1" s="37" t="s">
        <v>0</v>
      </c>
      <c r="V1" s="30" t="s">
        <v>1</v>
      </c>
    </row>
    <row r="2" spans="1:22" x14ac:dyDescent="0.2">
      <c r="A2">
        <v>10</v>
      </c>
      <c r="B2" t="s">
        <v>145</v>
      </c>
      <c r="C2" s="3">
        <v>6</v>
      </c>
      <c r="D2" s="1">
        <v>45017.046527777777</v>
      </c>
      <c r="E2" s="1">
        <v>45017.159722222219</v>
      </c>
      <c r="F2" t="s">
        <v>47</v>
      </c>
      <c r="G2" t="s">
        <v>22</v>
      </c>
      <c r="H2" t="s">
        <v>35</v>
      </c>
      <c r="I2" t="s">
        <v>146</v>
      </c>
      <c r="J2" t="s">
        <v>28</v>
      </c>
      <c r="K2">
        <v>1</v>
      </c>
      <c r="L2" t="s">
        <v>51</v>
      </c>
      <c r="M2" t="s">
        <v>147</v>
      </c>
      <c r="N2" s="2">
        <v>138</v>
      </c>
      <c r="O2" s="7">
        <f>_xlfn.MAXIFS(E:E,K:K,Sala[[#This Row],[Número de Orden]])</f>
        <v>45017.159722222219</v>
      </c>
      <c r="P2" s="8">
        <f>Sala[[#This Row],[Hora de Salida]]-Sala[[#This Row],[Hora de Llegada]]</f>
        <v>0.1131944444423425</v>
      </c>
      <c r="T2" s="31">
        <v>0.1111111111046436</v>
      </c>
      <c r="U2" s="16">
        <v>17</v>
      </c>
      <c r="V2" s="14" t="s">
        <v>160</v>
      </c>
    </row>
    <row r="3" spans="1:22" x14ac:dyDescent="0.2">
      <c r="A3">
        <v>6</v>
      </c>
      <c r="B3" t="s">
        <v>148</v>
      </c>
      <c r="C3" s="3">
        <v>6</v>
      </c>
      <c r="D3" s="1">
        <v>45017.061111111114</v>
      </c>
      <c r="E3" s="1">
        <v>45017.15902777778</v>
      </c>
      <c r="F3" t="s">
        <v>58</v>
      </c>
      <c r="G3" t="s">
        <v>44</v>
      </c>
      <c r="H3" t="s">
        <v>23</v>
      </c>
      <c r="I3" t="s">
        <v>149</v>
      </c>
      <c r="J3" t="s">
        <v>28</v>
      </c>
      <c r="K3">
        <v>2</v>
      </c>
      <c r="L3" t="s">
        <v>36</v>
      </c>
      <c r="M3" t="s">
        <v>150</v>
      </c>
      <c r="N3" s="2">
        <v>58</v>
      </c>
      <c r="O3" s="7">
        <f>_xlfn.MAXIFS(E:E,K:K,Sala[[#This Row],[Número de Orden]])</f>
        <v>45017.15902777778</v>
      </c>
      <c r="P3" s="8">
        <f>Sala[[#This Row],[Hora de Salida]]-Sala[[#This Row],[Hora de Llegada]]</f>
        <v>9.7916666665696539E-2</v>
      </c>
      <c r="T3" s="32">
        <v>8.7500000003880515E-2</v>
      </c>
      <c r="U3" s="17">
        <v>17</v>
      </c>
      <c r="V3" s="15" t="s">
        <v>168</v>
      </c>
    </row>
    <row r="4" spans="1:22" x14ac:dyDescent="0.2">
      <c r="A4">
        <v>20</v>
      </c>
      <c r="B4" t="s">
        <v>151</v>
      </c>
      <c r="C4" s="3">
        <v>1</v>
      </c>
      <c r="D4" s="1">
        <v>45017.020138888889</v>
      </c>
      <c r="E4" s="1">
        <v>45017.163888888892</v>
      </c>
      <c r="F4" t="s">
        <v>32</v>
      </c>
      <c r="G4" t="s">
        <v>44</v>
      </c>
      <c r="H4" t="s">
        <v>16</v>
      </c>
      <c r="I4" t="s">
        <v>152</v>
      </c>
      <c r="J4" t="s">
        <v>17</v>
      </c>
      <c r="K4">
        <v>3</v>
      </c>
      <c r="L4" t="s">
        <v>25</v>
      </c>
      <c r="M4" t="s">
        <v>153</v>
      </c>
      <c r="N4" s="2">
        <v>165</v>
      </c>
      <c r="O4" s="7">
        <f>_xlfn.MAXIFS(E:E,K:K,Sala[[#This Row],[Número de Orden]])</f>
        <v>45017.163888888892</v>
      </c>
      <c r="P4" s="8">
        <f>Sala[[#This Row],[Hora de Salida]]-Sala[[#This Row],[Hora de Llegada]]</f>
        <v>0.14375000000291038</v>
      </c>
      <c r="T4" s="31">
        <v>0.14861111111046435</v>
      </c>
      <c r="U4" s="16">
        <v>14</v>
      </c>
      <c r="V4" s="14" t="s">
        <v>173</v>
      </c>
    </row>
    <row r="5" spans="1:22" x14ac:dyDescent="0.2">
      <c r="A5">
        <v>3</v>
      </c>
      <c r="B5" t="s">
        <v>154</v>
      </c>
      <c r="C5" s="3">
        <v>1</v>
      </c>
      <c r="D5" s="1">
        <v>45017.127083333333</v>
      </c>
      <c r="E5" s="1">
        <v>45017.188194444447</v>
      </c>
      <c r="F5" t="s">
        <v>21</v>
      </c>
      <c r="G5" t="s">
        <v>22</v>
      </c>
      <c r="H5" t="s">
        <v>16</v>
      </c>
      <c r="I5" t="s">
        <v>155</v>
      </c>
      <c r="J5" t="s">
        <v>17</v>
      </c>
      <c r="K5">
        <v>4</v>
      </c>
      <c r="L5" t="s">
        <v>56</v>
      </c>
      <c r="M5" t="s">
        <v>156</v>
      </c>
      <c r="N5" s="2">
        <v>183</v>
      </c>
      <c r="O5" s="7">
        <f>_xlfn.MAXIFS(E:E,K:K,Sala[[#This Row],[Número de Orden]])</f>
        <v>45017.188194444447</v>
      </c>
      <c r="P5" s="8">
        <f>Sala[[#This Row],[Hora de Salida]]-Sala[[#This Row],[Hora de Llegada]]</f>
        <v>6.1111111113859806E-2</v>
      </c>
      <c r="T5" s="32">
        <v>7.6388888885655135E-2</v>
      </c>
      <c r="U5" s="17">
        <v>6</v>
      </c>
      <c r="V5" s="15" t="s">
        <v>103</v>
      </c>
    </row>
    <row r="6" spans="1:22" x14ac:dyDescent="0.2">
      <c r="A6">
        <v>8</v>
      </c>
      <c r="B6" t="s">
        <v>157</v>
      </c>
      <c r="C6" s="3">
        <v>2</v>
      </c>
      <c r="D6" s="1">
        <v>45017.000694444447</v>
      </c>
      <c r="E6" s="1">
        <v>45017.087500000001</v>
      </c>
      <c r="F6" t="s">
        <v>14</v>
      </c>
      <c r="G6" t="s">
        <v>22</v>
      </c>
      <c r="H6" t="s">
        <v>16</v>
      </c>
      <c r="I6" t="s">
        <v>158</v>
      </c>
      <c r="J6" t="s">
        <v>17</v>
      </c>
      <c r="K6">
        <v>5</v>
      </c>
      <c r="L6" t="s">
        <v>18</v>
      </c>
      <c r="M6" t="s">
        <v>159</v>
      </c>
      <c r="N6" s="2">
        <v>67</v>
      </c>
      <c r="O6" s="7">
        <f>_xlfn.MAXIFS(E:E,K:K,Sala[[#This Row],[Número de Orden]])</f>
        <v>45017.087500000001</v>
      </c>
      <c r="P6" s="8">
        <f>Sala[[#This Row],[Hora de Salida]]-Sala[[#This Row],[Hora de Llegada]]</f>
        <v>8.6805555554747116E-2</v>
      </c>
      <c r="T6" s="31">
        <v>0.14861111111046435</v>
      </c>
      <c r="U6" s="16">
        <v>5</v>
      </c>
      <c r="V6" s="14" t="s">
        <v>197</v>
      </c>
    </row>
    <row r="7" spans="1:22" hidden="1" x14ac:dyDescent="0.2">
      <c r="A7" s="9">
        <v>7</v>
      </c>
      <c r="C7"/>
      <c r="N7">
        <v>70</v>
      </c>
      <c r="O7" s="7">
        <f>_xlfn.MAXIFS(E:E,K:K,Sala[[#This Row],[Número de Orden]])</f>
        <v>0</v>
      </c>
      <c r="P7" s="8">
        <f>Sala[[#This Row],[Hora de Salida]]-Sala[[#This Row],[Hora de Llegada]]</f>
        <v>0</v>
      </c>
      <c r="T7" s="32">
        <v>0.16527777778052646</v>
      </c>
      <c r="U7" s="17">
        <v>18</v>
      </c>
      <c r="V7" s="15" t="s">
        <v>200</v>
      </c>
    </row>
    <row r="8" spans="1:22" x14ac:dyDescent="0.2">
      <c r="A8">
        <v>17</v>
      </c>
      <c r="B8" t="s">
        <v>160</v>
      </c>
      <c r="C8" s="3">
        <v>6</v>
      </c>
      <c r="D8" s="1">
        <v>45017.081250000003</v>
      </c>
      <c r="E8" s="1">
        <v>45017.181944444441</v>
      </c>
      <c r="F8" t="s">
        <v>32</v>
      </c>
      <c r="G8" t="s">
        <v>15</v>
      </c>
      <c r="H8" t="s">
        <v>16</v>
      </c>
      <c r="I8" t="s">
        <v>161</v>
      </c>
      <c r="J8" t="s">
        <v>24</v>
      </c>
      <c r="K8">
        <v>7</v>
      </c>
      <c r="L8" t="s">
        <v>64</v>
      </c>
      <c r="M8" t="s">
        <v>162</v>
      </c>
      <c r="N8" s="2">
        <v>172</v>
      </c>
      <c r="O8" s="7">
        <f>_xlfn.MAXIFS(E:E,K:K,Sala[[#This Row],[Número de Orden]])</f>
        <v>45017.181944444441</v>
      </c>
      <c r="P8" s="8">
        <f>Sala[[#This Row],[Hora de Salida]]-Sala[[#This Row],[Hora de Llegada]]</f>
        <v>0.10069444443797693</v>
      </c>
      <c r="T8" s="31">
        <v>5.7638888890020702E-2</v>
      </c>
      <c r="U8" s="16">
        <v>4</v>
      </c>
      <c r="V8" s="14" t="s">
        <v>78</v>
      </c>
    </row>
    <row r="9" spans="1:22" x14ac:dyDescent="0.2">
      <c r="A9">
        <v>11</v>
      </c>
      <c r="B9" t="s">
        <v>163</v>
      </c>
      <c r="C9" s="3">
        <v>1</v>
      </c>
      <c r="D9" s="1">
        <v>45017.09097222222</v>
      </c>
      <c r="E9" s="1">
        <v>45017.200694444444</v>
      </c>
      <c r="F9" t="s">
        <v>32</v>
      </c>
      <c r="G9" t="s">
        <v>44</v>
      </c>
      <c r="H9" t="s">
        <v>16</v>
      </c>
      <c r="I9" t="s">
        <v>164</v>
      </c>
      <c r="J9" t="s">
        <v>28</v>
      </c>
      <c r="K9">
        <v>8</v>
      </c>
      <c r="L9" t="s">
        <v>56</v>
      </c>
      <c r="M9" t="s">
        <v>165</v>
      </c>
      <c r="N9" s="2">
        <v>242</v>
      </c>
      <c r="O9" s="7">
        <f>_xlfn.MAXIFS(E:E,K:K,Sala[[#This Row],[Número de Orden]])</f>
        <v>45017.200694444444</v>
      </c>
      <c r="P9" s="8">
        <f>Sala[[#This Row],[Hora de Salida]]-Sala[[#This Row],[Hora de Llegada]]</f>
        <v>0.10972222222335404</v>
      </c>
      <c r="T9" s="32">
        <v>0.14097222222577935</v>
      </c>
      <c r="U9" s="17">
        <v>20</v>
      </c>
      <c r="V9" s="15" t="s">
        <v>208</v>
      </c>
    </row>
    <row r="10" spans="1:22" x14ac:dyDescent="0.2">
      <c r="A10">
        <v>15</v>
      </c>
      <c r="B10" t="s">
        <v>101</v>
      </c>
      <c r="C10" s="3">
        <v>5</v>
      </c>
      <c r="D10" s="1">
        <v>45017.085416666669</v>
      </c>
      <c r="E10" s="1">
        <v>45017.184027777781</v>
      </c>
      <c r="F10" t="s">
        <v>32</v>
      </c>
      <c r="G10" t="s">
        <v>22</v>
      </c>
      <c r="H10" t="s">
        <v>35</v>
      </c>
      <c r="I10" t="s">
        <v>166</v>
      </c>
      <c r="J10" t="s">
        <v>17</v>
      </c>
      <c r="K10">
        <v>9</v>
      </c>
      <c r="L10" t="s">
        <v>29</v>
      </c>
      <c r="M10" t="s">
        <v>167</v>
      </c>
      <c r="N10" s="2">
        <v>169</v>
      </c>
      <c r="O10" s="7">
        <f>_xlfn.MAXIFS(E:E,K:K,Sala[[#This Row],[Número de Orden]])</f>
        <v>45017.184027777781</v>
      </c>
      <c r="P10" s="8">
        <f>Sala[[#This Row],[Hora de Salida]]-Sala[[#This Row],[Hora de Llegada]]</f>
        <v>9.8611111112404615E-2</v>
      </c>
      <c r="T10" s="31">
        <v>0.14305555555135166</v>
      </c>
      <c r="U10" s="16">
        <v>13</v>
      </c>
      <c r="V10" s="14" t="s">
        <v>214</v>
      </c>
    </row>
    <row r="11" spans="1:22" x14ac:dyDescent="0.2">
      <c r="A11">
        <v>17</v>
      </c>
      <c r="B11" t="s">
        <v>168</v>
      </c>
      <c r="C11" s="3">
        <v>1</v>
      </c>
      <c r="D11" s="1">
        <v>45017.001388888886</v>
      </c>
      <c r="E11" s="1">
        <v>45017.078472222223</v>
      </c>
      <c r="F11" t="s">
        <v>14</v>
      </c>
      <c r="G11" t="s">
        <v>22</v>
      </c>
      <c r="H11" t="s">
        <v>16</v>
      </c>
      <c r="I11" t="s">
        <v>169</v>
      </c>
      <c r="J11" t="s">
        <v>24</v>
      </c>
      <c r="K11">
        <v>10</v>
      </c>
      <c r="L11" t="s">
        <v>49</v>
      </c>
      <c r="M11" t="s">
        <v>170</v>
      </c>
      <c r="N11" s="2">
        <v>148</v>
      </c>
      <c r="O11" s="7">
        <f>_xlfn.MAXIFS(E:E,K:K,Sala[[#This Row],[Número de Orden]])</f>
        <v>45017.078472222223</v>
      </c>
      <c r="P11" s="8">
        <f>Sala[[#This Row],[Hora de Salida]]-Sala[[#This Row],[Hora de Llegada]]</f>
        <v>7.7083333337213844E-2</v>
      </c>
      <c r="T11" s="32">
        <v>0.16388888888711031</v>
      </c>
      <c r="U11" s="17">
        <v>5</v>
      </c>
      <c r="V11" s="15" t="s">
        <v>95</v>
      </c>
    </row>
    <row r="12" spans="1:22" x14ac:dyDescent="0.2">
      <c r="A12">
        <v>14</v>
      </c>
      <c r="B12" t="s">
        <v>72</v>
      </c>
      <c r="C12" s="3">
        <v>1</v>
      </c>
      <c r="D12" s="1">
        <v>45017.156944444447</v>
      </c>
      <c r="E12" s="1">
        <v>45017.272916666669</v>
      </c>
      <c r="F12" t="s">
        <v>58</v>
      </c>
      <c r="G12" t="s">
        <v>22</v>
      </c>
      <c r="H12" t="s">
        <v>16</v>
      </c>
      <c r="I12" t="s">
        <v>171</v>
      </c>
      <c r="J12" t="s">
        <v>17</v>
      </c>
      <c r="K12">
        <v>11</v>
      </c>
      <c r="L12" t="s">
        <v>18</v>
      </c>
      <c r="M12" t="s">
        <v>172</v>
      </c>
      <c r="N12" s="2">
        <v>88</v>
      </c>
      <c r="O12" s="7">
        <f>_xlfn.MAXIFS(E:E,K:K,Sala[[#This Row],[Número de Orden]])</f>
        <v>45017.272916666669</v>
      </c>
      <c r="P12" s="8">
        <f>Sala[[#This Row],[Hora de Salida]]-Sala[[#This Row],[Hora de Llegada]]</f>
        <v>0.11597222222189885</v>
      </c>
      <c r="T12" s="31">
        <v>0.12708333332799762</v>
      </c>
      <c r="U12" s="16">
        <v>4</v>
      </c>
      <c r="V12" s="14" t="s">
        <v>120</v>
      </c>
    </row>
    <row r="13" spans="1:22" x14ac:dyDescent="0.2">
      <c r="A13">
        <v>14</v>
      </c>
      <c r="B13" t="s">
        <v>173</v>
      </c>
      <c r="C13" s="3">
        <v>6</v>
      </c>
      <c r="D13" s="1">
        <v>45017.00277777778</v>
      </c>
      <c r="E13" s="1">
        <v>45017.140972222223</v>
      </c>
      <c r="F13" t="s">
        <v>14</v>
      </c>
      <c r="G13" t="s">
        <v>15</v>
      </c>
      <c r="H13" t="s">
        <v>16</v>
      </c>
      <c r="I13" t="s">
        <v>174</v>
      </c>
      <c r="J13" t="s">
        <v>24</v>
      </c>
      <c r="K13">
        <v>12</v>
      </c>
      <c r="L13" t="s">
        <v>36</v>
      </c>
      <c r="M13" t="s">
        <v>175</v>
      </c>
      <c r="N13" s="2">
        <v>326</v>
      </c>
      <c r="O13" s="7">
        <f>_xlfn.MAXIFS(E:E,K:K,Sala[[#This Row],[Número de Orden]])</f>
        <v>45017.140972222223</v>
      </c>
      <c r="P13" s="8">
        <f>Sala[[#This Row],[Hora de Salida]]-Sala[[#This Row],[Hora de Llegada]]</f>
        <v>0.13819444444379769</v>
      </c>
      <c r="T13" s="32">
        <v>0.11944444445058859</v>
      </c>
      <c r="U13" s="17">
        <v>13</v>
      </c>
      <c r="V13" s="15" t="s">
        <v>224</v>
      </c>
    </row>
    <row r="14" spans="1:22" hidden="1" x14ac:dyDescent="0.2">
      <c r="A14" s="9">
        <v>2</v>
      </c>
      <c r="C14"/>
      <c r="N14">
        <v>87</v>
      </c>
      <c r="O14" s="7">
        <f>_xlfn.MAXIFS(E:E,K:K,Sala[[#This Row],[Número de Orden]])</f>
        <v>0</v>
      </c>
      <c r="P14" s="8">
        <f>Sala[[#This Row],[Hora de Salida]]-Sala[[#This Row],[Hora de Llegada]]</f>
        <v>0</v>
      </c>
      <c r="T14" s="31">
        <v>9.7916666668121863E-2</v>
      </c>
      <c r="U14" s="16">
        <v>7</v>
      </c>
      <c r="V14" s="14" t="s">
        <v>232</v>
      </c>
    </row>
    <row r="15" spans="1:22" x14ac:dyDescent="0.2">
      <c r="A15">
        <v>16</v>
      </c>
      <c r="B15" t="s">
        <v>83</v>
      </c>
      <c r="C15" s="3">
        <v>6</v>
      </c>
      <c r="D15" s="1">
        <v>45017.012499999997</v>
      </c>
      <c r="E15" s="1">
        <v>45017.081944444442</v>
      </c>
      <c r="F15" t="s">
        <v>32</v>
      </c>
      <c r="G15" t="s">
        <v>22</v>
      </c>
      <c r="H15" t="s">
        <v>23</v>
      </c>
      <c r="I15" t="s">
        <v>176</v>
      </c>
      <c r="J15" t="s">
        <v>17</v>
      </c>
      <c r="K15">
        <v>14</v>
      </c>
      <c r="L15" t="s">
        <v>18</v>
      </c>
      <c r="M15" t="s">
        <v>177</v>
      </c>
      <c r="N15" s="2">
        <v>129</v>
      </c>
      <c r="O15" s="7">
        <f>_xlfn.MAXIFS(E:E,K:K,Sala[[#This Row],[Número de Orden]])</f>
        <v>45017.081944444442</v>
      </c>
      <c r="P15" s="8">
        <f>Sala[[#This Row],[Hora de Salida]]-Sala[[#This Row],[Hora de Llegada]]</f>
        <v>6.9444444445252884E-2</v>
      </c>
      <c r="T15" s="32">
        <v>0.1020833333338184</v>
      </c>
      <c r="U15" s="17">
        <v>8</v>
      </c>
      <c r="V15" s="15" t="s">
        <v>237</v>
      </c>
    </row>
    <row r="16" spans="1:22" x14ac:dyDescent="0.2">
      <c r="A16">
        <v>6</v>
      </c>
      <c r="B16" t="s">
        <v>103</v>
      </c>
      <c r="C16" s="3">
        <v>4</v>
      </c>
      <c r="D16" s="1">
        <v>45017.14166666667</v>
      </c>
      <c r="E16" s="1">
        <v>45017.207638888889</v>
      </c>
      <c r="F16" t="s">
        <v>58</v>
      </c>
      <c r="G16" t="s">
        <v>44</v>
      </c>
      <c r="H16" t="s">
        <v>16</v>
      </c>
      <c r="I16" t="s">
        <v>178</v>
      </c>
      <c r="J16" t="s">
        <v>24</v>
      </c>
      <c r="K16">
        <v>15</v>
      </c>
      <c r="L16" t="s">
        <v>49</v>
      </c>
      <c r="M16" t="s">
        <v>179</v>
      </c>
      <c r="N16" s="2">
        <v>224</v>
      </c>
      <c r="O16" s="7">
        <f>_xlfn.MAXIFS(E:E,K:K,Sala[[#This Row],[Número de Orden]])</f>
        <v>45017.207638888889</v>
      </c>
      <c r="P16" s="8">
        <f>Sala[[#This Row],[Hora de Salida]]-Sala[[#This Row],[Hora de Llegada]]</f>
        <v>6.5972222218988463E-2</v>
      </c>
      <c r="T16" s="31">
        <v>0.17638888888419993</v>
      </c>
      <c r="U16" s="16">
        <v>18</v>
      </c>
      <c r="V16" s="14" t="s">
        <v>244</v>
      </c>
    </row>
    <row r="17" spans="1:22" hidden="1" x14ac:dyDescent="0.2">
      <c r="A17" s="9">
        <v>20</v>
      </c>
      <c r="C17"/>
      <c r="N17">
        <v>28</v>
      </c>
      <c r="O17" s="7">
        <f>_xlfn.MAXIFS(E:E,K:K,Sala[[#This Row],[Número de Orden]])</f>
        <v>0</v>
      </c>
      <c r="P17" s="8">
        <f>Sala[[#This Row],[Hora de Salida]]-Sala[[#This Row],[Hora de Llegada]]</f>
        <v>0</v>
      </c>
      <c r="T17" s="32">
        <v>0.13749999999951493</v>
      </c>
      <c r="U17" s="17">
        <v>19</v>
      </c>
      <c r="V17" s="15" t="s">
        <v>252</v>
      </c>
    </row>
    <row r="18" spans="1:22" x14ac:dyDescent="0.2">
      <c r="A18">
        <v>14</v>
      </c>
      <c r="B18" t="s">
        <v>180</v>
      </c>
      <c r="C18" s="3">
        <v>6</v>
      </c>
      <c r="D18" s="1">
        <v>45017.006249999999</v>
      </c>
      <c r="E18" s="1">
        <v>45017.143750000003</v>
      </c>
      <c r="F18" t="s">
        <v>32</v>
      </c>
      <c r="G18" t="s">
        <v>44</v>
      </c>
      <c r="H18" t="s">
        <v>16</v>
      </c>
      <c r="I18" t="s">
        <v>181</v>
      </c>
      <c r="J18" t="s">
        <v>17</v>
      </c>
      <c r="K18">
        <v>17</v>
      </c>
      <c r="L18" t="s">
        <v>53</v>
      </c>
      <c r="M18" t="s">
        <v>182</v>
      </c>
      <c r="N18" s="2">
        <v>137</v>
      </c>
      <c r="O18" s="7">
        <f>_xlfn.MAXIFS(E:E,K:K,Sala[[#This Row],[Número de Orden]])</f>
        <v>45017.143750000003</v>
      </c>
      <c r="P18" s="8">
        <f>Sala[[#This Row],[Hora de Salida]]-Sala[[#This Row],[Hora de Llegada]]</f>
        <v>0.13750000000436557</v>
      </c>
      <c r="T18" s="31">
        <v>0.15625000000242531</v>
      </c>
      <c r="U18" s="16">
        <v>20</v>
      </c>
      <c r="V18" s="14" t="s">
        <v>267</v>
      </c>
    </row>
    <row r="19" spans="1:22" x14ac:dyDescent="0.2">
      <c r="A19">
        <v>9</v>
      </c>
      <c r="B19" t="s">
        <v>183</v>
      </c>
      <c r="C19" s="3">
        <v>2</v>
      </c>
      <c r="D19" s="1">
        <v>45017.087500000001</v>
      </c>
      <c r="E19" s="1">
        <v>45017.18472222222</v>
      </c>
      <c r="F19" t="s">
        <v>32</v>
      </c>
      <c r="G19" t="s">
        <v>44</v>
      </c>
      <c r="H19" t="s">
        <v>16</v>
      </c>
      <c r="I19" t="s">
        <v>184</v>
      </c>
      <c r="J19" t="s">
        <v>17</v>
      </c>
      <c r="K19">
        <v>18</v>
      </c>
      <c r="L19" t="s">
        <v>36</v>
      </c>
      <c r="M19" t="s">
        <v>185</v>
      </c>
      <c r="N19" s="2">
        <v>251</v>
      </c>
      <c r="O19" s="7">
        <f>_xlfn.MAXIFS(E:E,K:K,Sala[[#This Row],[Número de Orden]])</f>
        <v>45017.18472222222</v>
      </c>
      <c r="P19" s="8">
        <f>Sala[[#This Row],[Hora de Salida]]-Sala[[#This Row],[Hora de Llegada]]</f>
        <v>9.7222222218988463E-2</v>
      </c>
      <c r="T19" s="32">
        <v>0.11666666666375629</v>
      </c>
      <c r="U19" s="17">
        <v>10</v>
      </c>
      <c r="V19" s="15" t="s">
        <v>77</v>
      </c>
    </row>
    <row r="20" spans="1:22" hidden="1" x14ac:dyDescent="0.2">
      <c r="A20" s="9">
        <v>18</v>
      </c>
      <c r="C20"/>
      <c r="N20">
        <v>80</v>
      </c>
      <c r="O20" s="7">
        <f>_xlfn.MAXIFS(E:E,K:K,Sala[[#This Row],[Número de Orden]])</f>
        <v>0</v>
      </c>
      <c r="P20" s="8">
        <f>Sala[[#This Row],[Hora de Salida]]-Sala[[#This Row],[Hora de Llegada]]</f>
        <v>0</v>
      </c>
      <c r="T20" s="31">
        <v>0.16111111111482992</v>
      </c>
      <c r="U20" s="16">
        <v>2</v>
      </c>
      <c r="V20" s="14" t="s">
        <v>284</v>
      </c>
    </row>
    <row r="21" spans="1:22" x14ac:dyDescent="0.2">
      <c r="A21">
        <v>8</v>
      </c>
      <c r="B21" t="s">
        <v>186</v>
      </c>
      <c r="C21" s="3">
        <v>2</v>
      </c>
      <c r="D21" s="1">
        <v>45017.059027777781</v>
      </c>
      <c r="E21" s="1">
        <v>45017.216666666667</v>
      </c>
      <c r="F21" t="s">
        <v>47</v>
      </c>
      <c r="G21" t="s">
        <v>22</v>
      </c>
      <c r="H21" t="s">
        <v>16</v>
      </c>
      <c r="I21" t="s">
        <v>187</v>
      </c>
      <c r="J21" t="s">
        <v>28</v>
      </c>
      <c r="K21">
        <v>20</v>
      </c>
      <c r="L21" t="s">
        <v>33</v>
      </c>
      <c r="M21" t="s">
        <v>188</v>
      </c>
      <c r="N21" s="2">
        <v>178</v>
      </c>
      <c r="O21" s="7">
        <f>_xlfn.MAXIFS(E:E,K:K,Sala[[#This Row],[Número de Orden]])</f>
        <v>45017.216666666667</v>
      </c>
      <c r="P21" s="8">
        <f>Sala[[#This Row],[Hora de Salida]]-Sala[[#This Row],[Hora de Llegada]]</f>
        <v>0.15763888888614019</v>
      </c>
      <c r="T21" s="32">
        <v>5.833333332945282E-2</v>
      </c>
      <c r="U21" s="17">
        <v>5</v>
      </c>
      <c r="V21" s="15" t="s">
        <v>116</v>
      </c>
    </row>
    <row r="22" spans="1:22" x14ac:dyDescent="0.2">
      <c r="A22">
        <v>12</v>
      </c>
      <c r="B22" t="s">
        <v>189</v>
      </c>
      <c r="C22" s="3">
        <v>2</v>
      </c>
      <c r="D22" s="1">
        <v>45017.152083333334</v>
      </c>
      <c r="E22" s="1">
        <v>45017.244444444441</v>
      </c>
      <c r="F22" t="s">
        <v>47</v>
      </c>
      <c r="G22" t="s">
        <v>22</v>
      </c>
      <c r="H22" t="s">
        <v>16</v>
      </c>
      <c r="I22" t="s">
        <v>190</v>
      </c>
      <c r="J22" t="s">
        <v>28</v>
      </c>
      <c r="K22">
        <v>21</v>
      </c>
      <c r="L22" t="s">
        <v>49</v>
      </c>
      <c r="M22" t="s">
        <v>191</v>
      </c>
      <c r="N22" s="2">
        <v>274</v>
      </c>
      <c r="O22" s="7">
        <f>_xlfn.MAXIFS(E:E,K:K,Sala[[#This Row],[Número de Orden]])</f>
        <v>45017.244444444441</v>
      </c>
      <c r="P22" s="8">
        <f>Sala[[#This Row],[Hora de Salida]]-Sala[[#This Row],[Hora de Llegada]]</f>
        <v>9.2361111106583849E-2</v>
      </c>
      <c r="T22" s="31">
        <v>0.14444444444476781</v>
      </c>
      <c r="U22" s="16">
        <v>8</v>
      </c>
      <c r="V22" s="14" t="s">
        <v>300</v>
      </c>
    </row>
    <row r="23" spans="1:22" x14ac:dyDescent="0.2">
      <c r="A23">
        <v>15</v>
      </c>
      <c r="B23" t="s">
        <v>105</v>
      </c>
      <c r="C23" s="3">
        <v>1</v>
      </c>
      <c r="D23" s="1">
        <v>45017.094444444447</v>
      </c>
      <c r="E23" s="1">
        <v>45017.199305555558</v>
      </c>
      <c r="F23" t="s">
        <v>14</v>
      </c>
      <c r="G23" t="s">
        <v>22</v>
      </c>
      <c r="H23" t="s">
        <v>16</v>
      </c>
      <c r="I23" t="s">
        <v>192</v>
      </c>
      <c r="J23" t="s">
        <v>17</v>
      </c>
      <c r="K23">
        <v>22</v>
      </c>
      <c r="L23" t="s">
        <v>53</v>
      </c>
      <c r="M23" t="s">
        <v>193</v>
      </c>
      <c r="N23" s="2">
        <v>213</v>
      </c>
      <c r="O23" s="7">
        <f>_xlfn.MAXIFS(E:E,K:K,Sala[[#This Row],[Número de Orden]])</f>
        <v>45017.199305555558</v>
      </c>
      <c r="P23" s="8">
        <f>Sala[[#This Row],[Hora de Salida]]-Sala[[#This Row],[Hora de Llegada]]</f>
        <v>0.10486111111094942</v>
      </c>
      <c r="T23" s="32">
        <v>0.17638888888419993</v>
      </c>
      <c r="U23" s="17">
        <v>18</v>
      </c>
      <c r="V23" s="15" t="s">
        <v>309</v>
      </c>
    </row>
    <row r="24" spans="1:22" x14ac:dyDescent="0.2">
      <c r="A24">
        <v>1</v>
      </c>
      <c r="B24" t="s">
        <v>194</v>
      </c>
      <c r="C24" s="3">
        <v>5</v>
      </c>
      <c r="D24" s="1">
        <v>45017.113888888889</v>
      </c>
      <c r="E24" s="1">
        <v>45017.17291666667</v>
      </c>
      <c r="F24" t="s">
        <v>21</v>
      </c>
      <c r="G24" t="s">
        <v>15</v>
      </c>
      <c r="H24" t="s">
        <v>16</v>
      </c>
      <c r="I24" t="s">
        <v>195</v>
      </c>
      <c r="J24" t="s">
        <v>17</v>
      </c>
      <c r="K24">
        <v>23</v>
      </c>
      <c r="L24" t="s">
        <v>33</v>
      </c>
      <c r="M24" t="s">
        <v>196</v>
      </c>
      <c r="N24" s="2">
        <v>138</v>
      </c>
      <c r="O24" s="7">
        <f>_xlfn.MAXIFS(E:E,K:K,Sala[[#This Row],[Número de Orden]])</f>
        <v>45017.17291666667</v>
      </c>
      <c r="P24" s="8">
        <f>Sala[[#This Row],[Hora de Salida]]-Sala[[#This Row],[Hora de Llegada]]</f>
        <v>5.9027777781011537E-2</v>
      </c>
      <c r="T24" s="31">
        <v>6.1111111109009165E-2</v>
      </c>
      <c r="U24" s="16">
        <v>19</v>
      </c>
      <c r="V24" s="14" t="s">
        <v>317</v>
      </c>
    </row>
    <row r="25" spans="1:22" x14ac:dyDescent="0.2">
      <c r="A25">
        <v>5</v>
      </c>
      <c r="B25" t="s">
        <v>197</v>
      </c>
      <c r="C25" s="3">
        <v>5</v>
      </c>
      <c r="D25" s="1">
        <v>45017.125694444447</v>
      </c>
      <c r="E25" s="1">
        <v>45017.263888888891</v>
      </c>
      <c r="F25" t="s">
        <v>47</v>
      </c>
      <c r="G25" t="s">
        <v>22</v>
      </c>
      <c r="H25" t="s">
        <v>16</v>
      </c>
      <c r="I25" t="s">
        <v>198</v>
      </c>
      <c r="J25" t="s">
        <v>24</v>
      </c>
      <c r="K25">
        <v>24</v>
      </c>
      <c r="L25" t="s">
        <v>64</v>
      </c>
      <c r="M25" t="s">
        <v>199</v>
      </c>
      <c r="N25" s="2">
        <v>233</v>
      </c>
      <c r="O25" s="7">
        <f>_xlfn.MAXIFS(E:E,K:K,Sala[[#This Row],[Número de Orden]])</f>
        <v>45017.263888888891</v>
      </c>
      <c r="P25" s="8">
        <f>Sala[[#This Row],[Hora de Salida]]-Sala[[#This Row],[Hora de Llegada]]</f>
        <v>0.13819444444379769</v>
      </c>
      <c r="T25" s="32">
        <v>0.13333333333381839</v>
      </c>
      <c r="U25" s="17">
        <v>15</v>
      </c>
      <c r="V25" s="15" t="s">
        <v>335</v>
      </c>
    </row>
    <row r="26" spans="1:22" hidden="1" x14ac:dyDescent="0.2">
      <c r="A26" s="9">
        <v>12</v>
      </c>
      <c r="C26"/>
      <c r="N26">
        <v>34</v>
      </c>
      <c r="O26" s="7">
        <f>_xlfn.MAXIFS(E:E,K:K,Sala[[#This Row],[Número de Orden]])</f>
        <v>0</v>
      </c>
      <c r="P26" s="8">
        <f>Sala[[#This Row],[Hora de Salida]]-Sala[[#This Row],[Hora de Llegada]]</f>
        <v>0</v>
      </c>
      <c r="T26" s="31">
        <v>7.4305555552806865E-2</v>
      </c>
      <c r="U26" s="16">
        <v>3</v>
      </c>
      <c r="V26" s="14" t="s">
        <v>341</v>
      </c>
    </row>
    <row r="27" spans="1:22" x14ac:dyDescent="0.2">
      <c r="A27">
        <v>18</v>
      </c>
      <c r="B27" t="s">
        <v>200</v>
      </c>
      <c r="C27" s="3">
        <v>2</v>
      </c>
      <c r="D27" s="1">
        <v>45017.086111111108</v>
      </c>
      <c r="E27" s="1">
        <v>45017.240972222222</v>
      </c>
      <c r="F27" t="s">
        <v>21</v>
      </c>
      <c r="G27" t="s">
        <v>44</v>
      </c>
      <c r="H27" t="s">
        <v>16</v>
      </c>
      <c r="I27" t="s">
        <v>201</v>
      </c>
      <c r="J27" t="s">
        <v>24</v>
      </c>
      <c r="K27">
        <v>26</v>
      </c>
      <c r="L27" t="s">
        <v>49</v>
      </c>
      <c r="M27" t="s">
        <v>202</v>
      </c>
      <c r="N27" s="2">
        <v>126</v>
      </c>
      <c r="O27" s="7">
        <f>_xlfn.MAXIFS(E:E,K:K,Sala[[#This Row],[Número de Orden]])</f>
        <v>45017.240972222222</v>
      </c>
      <c r="P27" s="8">
        <f>Sala[[#This Row],[Hora de Salida]]-Sala[[#This Row],[Hora de Llegada]]</f>
        <v>0.15486111111385981</v>
      </c>
      <c r="T27" s="32">
        <v>0.13611111111337473</v>
      </c>
      <c r="U27" s="17">
        <v>12</v>
      </c>
      <c r="V27" s="15" t="s">
        <v>354</v>
      </c>
    </row>
    <row r="28" spans="1:22" x14ac:dyDescent="0.2">
      <c r="A28">
        <v>4</v>
      </c>
      <c r="B28" t="s">
        <v>78</v>
      </c>
      <c r="C28" s="3">
        <v>2</v>
      </c>
      <c r="D28" s="1">
        <v>45017.054861111108</v>
      </c>
      <c r="E28" s="1">
        <v>45017.102083333331</v>
      </c>
      <c r="F28" t="s">
        <v>21</v>
      </c>
      <c r="G28" t="s">
        <v>22</v>
      </c>
      <c r="H28" t="s">
        <v>16</v>
      </c>
      <c r="I28" t="s">
        <v>203</v>
      </c>
      <c r="J28" t="s">
        <v>24</v>
      </c>
      <c r="K28">
        <v>27</v>
      </c>
      <c r="L28" t="s">
        <v>25</v>
      </c>
      <c r="M28" t="s">
        <v>204</v>
      </c>
      <c r="N28" s="2">
        <v>61</v>
      </c>
      <c r="O28" s="7">
        <f>_xlfn.MAXIFS(E:E,K:K,Sala[[#This Row],[Número de Orden]])</f>
        <v>45017.102083333331</v>
      </c>
      <c r="P28" s="8">
        <f>Sala[[#This Row],[Hora de Salida]]-Sala[[#This Row],[Hora de Llegada]]</f>
        <v>4.7222222223354038E-2</v>
      </c>
      <c r="T28" s="31">
        <v>0.12708333333527358</v>
      </c>
      <c r="U28" s="16">
        <v>12</v>
      </c>
      <c r="V28" s="14" t="s">
        <v>79</v>
      </c>
    </row>
    <row r="29" spans="1:22" x14ac:dyDescent="0.2">
      <c r="A29">
        <v>2</v>
      </c>
      <c r="B29" t="s">
        <v>205</v>
      </c>
      <c r="C29" s="3">
        <v>2</v>
      </c>
      <c r="D29" s="1">
        <v>45017.03402777778</v>
      </c>
      <c r="E29" s="1">
        <v>45017.136111111111</v>
      </c>
      <c r="F29" t="s">
        <v>14</v>
      </c>
      <c r="G29" t="s">
        <v>15</v>
      </c>
      <c r="H29" t="s">
        <v>16</v>
      </c>
      <c r="I29" t="s">
        <v>206</v>
      </c>
      <c r="J29" t="s">
        <v>28</v>
      </c>
      <c r="K29">
        <v>28</v>
      </c>
      <c r="L29" t="s">
        <v>45</v>
      </c>
      <c r="M29" t="s">
        <v>207</v>
      </c>
      <c r="N29" s="2">
        <v>94</v>
      </c>
      <c r="O29" s="7">
        <f>_xlfn.MAXIFS(E:E,K:K,Sala[[#This Row],[Número de Orden]])</f>
        <v>45017.136111111111</v>
      </c>
      <c r="P29" s="8">
        <f>Sala[[#This Row],[Hora de Salida]]-Sala[[#This Row],[Hora de Llegada]]</f>
        <v>0.10208333333139308</v>
      </c>
      <c r="T29" s="32">
        <v>6.3888888888565518E-2</v>
      </c>
      <c r="U29" s="17">
        <v>14</v>
      </c>
      <c r="V29" s="15" t="s">
        <v>362</v>
      </c>
    </row>
    <row r="30" spans="1:22" x14ac:dyDescent="0.2">
      <c r="A30">
        <v>20</v>
      </c>
      <c r="B30" t="s">
        <v>208</v>
      </c>
      <c r="C30" s="3">
        <v>5</v>
      </c>
      <c r="D30" s="1">
        <v>45017.126388888886</v>
      </c>
      <c r="E30" s="1">
        <v>45017.256944444445</v>
      </c>
      <c r="F30" t="s">
        <v>32</v>
      </c>
      <c r="G30" t="s">
        <v>22</v>
      </c>
      <c r="H30" t="s">
        <v>16</v>
      </c>
      <c r="I30" t="s">
        <v>209</v>
      </c>
      <c r="J30" t="s">
        <v>24</v>
      </c>
      <c r="K30">
        <v>29</v>
      </c>
      <c r="L30" t="s">
        <v>53</v>
      </c>
      <c r="M30" t="s">
        <v>210</v>
      </c>
      <c r="N30" s="2">
        <v>173</v>
      </c>
      <c r="O30" s="7">
        <f>_xlfn.MAXIFS(E:E,K:K,Sala[[#This Row],[Número de Orden]])</f>
        <v>45017.256944444445</v>
      </c>
      <c r="P30" s="8">
        <f>Sala[[#This Row],[Hora de Salida]]-Sala[[#This Row],[Hora de Llegada]]</f>
        <v>0.13055555555911269</v>
      </c>
      <c r="T30" s="31">
        <v>0.10833333333236321</v>
      </c>
      <c r="U30" s="16">
        <v>7</v>
      </c>
      <c r="V30" s="14" t="s">
        <v>365</v>
      </c>
    </row>
    <row r="31" spans="1:22" x14ac:dyDescent="0.2">
      <c r="A31">
        <v>14</v>
      </c>
      <c r="B31" t="s">
        <v>211</v>
      </c>
      <c r="C31" s="3">
        <v>4</v>
      </c>
      <c r="D31" s="1">
        <v>45017.121527777781</v>
      </c>
      <c r="E31" s="1">
        <v>45017.259027777778</v>
      </c>
      <c r="F31" t="s">
        <v>14</v>
      </c>
      <c r="G31" t="s">
        <v>22</v>
      </c>
      <c r="H31" t="s">
        <v>23</v>
      </c>
      <c r="I31" t="s">
        <v>212</v>
      </c>
      <c r="J31" t="s">
        <v>17</v>
      </c>
      <c r="K31">
        <v>30</v>
      </c>
      <c r="L31" t="s">
        <v>64</v>
      </c>
      <c r="M31" t="s">
        <v>213</v>
      </c>
      <c r="N31" s="2">
        <v>112</v>
      </c>
      <c r="O31" s="7">
        <f>_xlfn.MAXIFS(E:E,K:K,Sala[[#This Row],[Número de Orden]])</f>
        <v>45017.259027777778</v>
      </c>
      <c r="P31" s="8">
        <f>Sala[[#This Row],[Hora de Salida]]-Sala[[#This Row],[Hora de Llegada]]</f>
        <v>0.13749999999708962</v>
      </c>
      <c r="T31" s="32">
        <v>0.17430555555135166</v>
      </c>
      <c r="U31" s="17">
        <v>2</v>
      </c>
      <c r="V31" s="15" t="s">
        <v>20</v>
      </c>
    </row>
    <row r="32" spans="1:22" x14ac:dyDescent="0.2">
      <c r="A32">
        <v>13</v>
      </c>
      <c r="B32" t="s">
        <v>214</v>
      </c>
      <c r="C32" s="3">
        <v>3</v>
      </c>
      <c r="D32" s="1">
        <v>45017.118750000001</v>
      </c>
      <c r="E32" s="1">
        <v>45017.251388888886</v>
      </c>
      <c r="F32" t="s">
        <v>32</v>
      </c>
      <c r="G32" t="s">
        <v>44</v>
      </c>
      <c r="H32" t="s">
        <v>16</v>
      </c>
      <c r="I32" t="s">
        <v>215</v>
      </c>
      <c r="J32" t="s">
        <v>24</v>
      </c>
      <c r="K32">
        <v>31</v>
      </c>
      <c r="L32" t="s">
        <v>45</v>
      </c>
      <c r="M32" t="s">
        <v>216</v>
      </c>
      <c r="N32" s="2">
        <v>67</v>
      </c>
      <c r="O32" s="7">
        <f>_xlfn.MAXIFS(E:E,K:K,Sala[[#This Row],[Número de Orden]])</f>
        <v>45017.251388888886</v>
      </c>
      <c r="P32" s="8">
        <f>Sala[[#This Row],[Hora de Salida]]-Sala[[#This Row],[Hora de Llegada]]</f>
        <v>0.132638888884685</v>
      </c>
      <c r="T32" s="31">
        <v>0.12222222222286898</v>
      </c>
      <c r="U32" s="16">
        <v>7</v>
      </c>
      <c r="V32" s="14" t="s">
        <v>402</v>
      </c>
    </row>
    <row r="33" spans="1:22" x14ac:dyDescent="0.2">
      <c r="A33">
        <v>5</v>
      </c>
      <c r="B33" t="s">
        <v>95</v>
      </c>
      <c r="C33" s="3">
        <v>1</v>
      </c>
      <c r="D33" s="1">
        <v>45017.130555555559</v>
      </c>
      <c r="E33" s="1">
        <v>45017.28402777778</v>
      </c>
      <c r="F33" t="s">
        <v>58</v>
      </c>
      <c r="G33" t="s">
        <v>22</v>
      </c>
      <c r="H33" t="s">
        <v>16</v>
      </c>
      <c r="I33" t="s">
        <v>217</v>
      </c>
      <c r="J33" t="s">
        <v>24</v>
      </c>
      <c r="K33">
        <v>32</v>
      </c>
      <c r="L33" t="s">
        <v>49</v>
      </c>
      <c r="M33" t="s">
        <v>218</v>
      </c>
      <c r="N33" s="2">
        <v>211</v>
      </c>
      <c r="O33" s="7">
        <f>_xlfn.MAXIFS(E:E,K:K,Sala[[#This Row],[Número de Orden]])</f>
        <v>45017.28402777778</v>
      </c>
      <c r="P33" s="8">
        <f>Sala[[#This Row],[Hora de Salida]]-Sala[[#This Row],[Hora de Llegada]]</f>
        <v>0.15347222222044365</v>
      </c>
      <c r="T33" s="32">
        <v>0.12361111110900917</v>
      </c>
      <c r="U33" s="17">
        <v>12</v>
      </c>
      <c r="V33" s="15" t="s">
        <v>372</v>
      </c>
    </row>
    <row r="34" spans="1:22" x14ac:dyDescent="0.2">
      <c r="A34">
        <v>4</v>
      </c>
      <c r="B34" t="s">
        <v>120</v>
      </c>
      <c r="C34" s="3">
        <v>5</v>
      </c>
      <c r="D34" s="1">
        <v>45017.147916666669</v>
      </c>
      <c r="E34" s="1">
        <v>45017.26458333333</v>
      </c>
      <c r="F34" t="s">
        <v>14</v>
      </c>
      <c r="G34" t="s">
        <v>15</v>
      </c>
      <c r="H34" t="s">
        <v>35</v>
      </c>
      <c r="I34" t="s">
        <v>219</v>
      </c>
      <c r="J34" t="s">
        <v>24</v>
      </c>
      <c r="K34">
        <v>33</v>
      </c>
      <c r="L34" t="s">
        <v>18</v>
      </c>
      <c r="M34" t="s">
        <v>220</v>
      </c>
      <c r="N34" s="2">
        <v>306</v>
      </c>
      <c r="O34" s="7">
        <f>_xlfn.MAXIFS(E:E,K:K,Sala[[#This Row],[Número de Orden]])</f>
        <v>45017.26458333333</v>
      </c>
      <c r="P34" s="8">
        <f>Sala[[#This Row],[Hora de Salida]]-Sala[[#This Row],[Hora de Llegada]]</f>
        <v>0.11666666666133096</v>
      </c>
      <c r="T34" s="31">
        <v>0.14791666667103223</v>
      </c>
      <c r="U34" s="16">
        <v>8</v>
      </c>
      <c r="V34" s="14" t="s">
        <v>407</v>
      </c>
    </row>
    <row r="35" spans="1:22" x14ac:dyDescent="0.2">
      <c r="A35">
        <v>15</v>
      </c>
      <c r="B35" t="s">
        <v>221</v>
      </c>
      <c r="C35" s="3">
        <v>1</v>
      </c>
      <c r="D35" s="1">
        <v>45017.094444444447</v>
      </c>
      <c r="E35" s="1">
        <v>45017.254861111112</v>
      </c>
      <c r="F35" t="s">
        <v>14</v>
      </c>
      <c r="G35" t="s">
        <v>44</v>
      </c>
      <c r="H35" t="s">
        <v>16</v>
      </c>
      <c r="I35" t="s">
        <v>222</v>
      </c>
      <c r="J35" t="s">
        <v>17</v>
      </c>
      <c r="K35">
        <v>34</v>
      </c>
      <c r="L35" t="s">
        <v>18</v>
      </c>
      <c r="M35" t="s">
        <v>223</v>
      </c>
      <c r="N35" s="2">
        <v>112</v>
      </c>
      <c r="O35" s="7">
        <f>_xlfn.MAXIFS(E:E,K:K,Sala[[#This Row],[Número de Orden]])</f>
        <v>45017.254861111112</v>
      </c>
      <c r="P35" s="8">
        <f>Sala[[#This Row],[Hora de Salida]]-Sala[[#This Row],[Hora de Llegada]]</f>
        <v>0.16041666666569654</v>
      </c>
      <c r="T35" s="32">
        <v>9.1666666662301097E-2</v>
      </c>
      <c r="U35" s="17">
        <v>2</v>
      </c>
      <c r="V35" s="15" t="s">
        <v>426</v>
      </c>
    </row>
    <row r="36" spans="1:22" x14ac:dyDescent="0.2">
      <c r="A36">
        <v>13</v>
      </c>
      <c r="B36" t="s">
        <v>224</v>
      </c>
      <c r="C36" s="3">
        <v>2</v>
      </c>
      <c r="D36" s="1">
        <v>45017.137499999997</v>
      </c>
      <c r="E36" s="1">
        <v>45017.246527777781</v>
      </c>
      <c r="F36" t="s">
        <v>47</v>
      </c>
      <c r="G36" t="s">
        <v>22</v>
      </c>
      <c r="H36" t="s">
        <v>16</v>
      </c>
      <c r="I36" t="s">
        <v>225</v>
      </c>
      <c r="J36" t="s">
        <v>24</v>
      </c>
      <c r="K36">
        <v>35</v>
      </c>
      <c r="L36" t="s">
        <v>18</v>
      </c>
      <c r="M36" t="s">
        <v>226</v>
      </c>
      <c r="N36" s="2">
        <v>214</v>
      </c>
      <c r="O36" s="7">
        <f>_xlfn.MAXIFS(E:E,K:K,Sala[[#This Row],[Número de Orden]])</f>
        <v>45017.246527777781</v>
      </c>
      <c r="P36" s="8">
        <f>Sala[[#This Row],[Hora de Salida]]-Sala[[#This Row],[Hora de Llegada]]</f>
        <v>0.10902777778392192</v>
      </c>
      <c r="T36" s="31">
        <v>0.15972222222141377</v>
      </c>
      <c r="U36" s="16">
        <v>7</v>
      </c>
      <c r="V36" s="14" t="s">
        <v>103</v>
      </c>
    </row>
    <row r="37" spans="1:22" hidden="1" x14ac:dyDescent="0.2">
      <c r="A37" s="9">
        <v>5</v>
      </c>
      <c r="C37"/>
      <c r="N37">
        <v>30</v>
      </c>
      <c r="O37" s="7">
        <f>_xlfn.MAXIFS(E:E,K:K,Sala[[#This Row],[Número de Orden]])</f>
        <v>0</v>
      </c>
      <c r="P37" s="8">
        <f>Sala[[#This Row],[Hora de Salida]]-Sala[[#This Row],[Hora de Llegada]]</f>
        <v>0</v>
      </c>
      <c r="T37" s="32">
        <v>0.13402777778052646</v>
      </c>
      <c r="U37" s="17">
        <v>20</v>
      </c>
      <c r="V37" s="15" t="s">
        <v>80</v>
      </c>
    </row>
    <row r="38" spans="1:22" hidden="1" x14ac:dyDescent="0.2">
      <c r="A38" s="9">
        <v>20</v>
      </c>
      <c r="C38"/>
      <c r="N38">
        <v>21</v>
      </c>
      <c r="O38" s="7">
        <f>_xlfn.MAXIFS(E:E,K:K,Sala[[#This Row],[Número de Orden]])</f>
        <v>0</v>
      </c>
      <c r="P38" s="8">
        <f>Sala[[#This Row],[Hora de Salida]]-Sala[[#This Row],[Hora de Llegada]]</f>
        <v>0</v>
      </c>
      <c r="T38" s="31">
        <v>9.44444444491334E-2</v>
      </c>
      <c r="U38" s="16">
        <v>11</v>
      </c>
      <c r="V38" s="14" t="s">
        <v>111</v>
      </c>
    </row>
    <row r="39" spans="1:22" x14ac:dyDescent="0.2">
      <c r="A39">
        <v>10</v>
      </c>
      <c r="B39" t="s">
        <v>227</v>
      </c>
      <c r="C39" s="3">
        <v>6</v>
      </c>
      <c r="D39" s="1">
        <v>45017.109722222223</v>
      </c>
      <c r="E39" s="1">
        <v>45017.161805555559</v>
      </c>
      <c r="F39" t="s">
        <v>14</v>
      </c>
      <c r="G39" t="s">
        <v>22</v>
      </c>
      <c r="H39" t="s">
        <v>35</v>
      </c>
      <c r="I39" t="s">
        <v>228</v>
      </c>
      <c r="J39" t="s">
        <v>28</v>
      </c>
      <c r="K39">
        <v>38</v>
      </c>
      <c r="L39" t="s">
        <v>33</v>
      </c>
      <c r="M39" t="s">
        <v>229</v>
      </c>
      <c r="N39" s="2">
        <v>235</v>
      </c>
      <c r="O39" s="7">
        <f>_xlfn.MAXIFS(E:E,K:K,Sala[[#This Row],[Número de Orden]])</f>
        <v>45017.161805555559</v>
      </c>
      <c r="P39" s="8">
        <f>Sala[[#This Row],[Hora de Salida]]-Sala[[#This Row],[Hora de Llegada]]</f>
        <v>5.2083333335758653E-2</v>
      </c>
      <c r="T39" s="32">
        <v>6.6666666668121863E-2</v>
      </c>
      <c r="U39" s="17">
        <v>6</v>
      </c>
      <c r="V39" s="15" t="s">
        <v>444</v>
      </c>
    </row>
    <row r="40" spans="1:22" hidden="1" x14ac:dyDescent="0.2">
      <c r="A40" s="9">
        <v>15</v>
      </c>
      <c r="C40"/>
      <c r="N40">
        <v>108</v>
      </c>
      <c r="O40" s="7">
        <f>_xlfn.MAXIFS(E:E,K:K,Sala[[#This Row],[Número de Orden]])</f>
        <v>0</v>
      </c>
      <c r="P40" s="8">
        <f>Sala[[#This Row],[Hora de Salida]]-Sala[[#This Row],[Hora de Llegada]]</f>
        <v>0</v>
      </c>
      <c r="T40" s="31">
        <v>9.3750000002425324E-2</v>
      </c>
      <c r="U40" s="16">
        <v>14</v>
      </c>
      <c r="V40" s="14" t="s">
        <v>450</v>
      </c>
    </row>
    <row r="41" spans="1:22" x14ac:dyDescent="0.2">
      <c r="A41">
        <v>1</v>
      </c>
      <c r="B41" t="s">
        <v>106</v>
      </c>
      <c r="C41" s="3">
        <v>1</v>
      </c>
      <c r="D41" s="1">
        <v>45017.083333333336</v>
      </c>
      <c r="E41" s="1">
        <v>45017.170138888891</v>
      </c>
      <c r="F41" t="s">
        <v>47</v>
      </c>
      <c r="G41" t="s">
        <v>22</v>
      </c>
      <c r="H41" t="s">
        <v>23</v>
      </c>
      <c r="I41" t="s">
        <v>230</v>
      </c>
      <c r="J41" t="s">
        <v>17</v>
      </c>
      <c r="K41">
        <v>40</v>
      </c>
      <c r="L41" t="s">
        <v>45</v>
      </c>
      <c r="M41" t="s">
        <v>231</v>
      </c>
      <c r="N41" s="2">
        <v>148</v>
      </c>
      <c r="O41" s="7">
        <f>_xlfn.MAXIFS(E:E,K:K,Sala[[#This Row],[Número de Orden]])</f>
        <v>45017.170138888891</v>
      </c>
      <c r="P41" s="8">
        <f>Sala[[#This Row],[Hora de Salida]]-Sala[[#This Row],[Hora de Llegada]]</f>
        <v>8.6805555554747116E-2</v>
      </c>
      <c r="T41" s="32">
        <v>0.11736111111046436</v>
      </c>
      <c r="U41" s="17">
        <v>18</v>
      </c>
      <c r="V41" s="15" t="s">
        <v>453</v>
      </c>
    </row>
    <row r="42" spans="1:22" x14ac:dyDescent="0.2">
      <c r="A42">
        <v>7</v>
      </c>
      <c r="B42" t="s">
        <v>232</v>
      </c>
      <c r="C42" s="3">
        <v>4</v>
      </c>
      <c r="D42" s="1">
        <v>45017.093055555553</v>
      </c>
      <c r="E42" s="1">
        <v>45017.180555555555</v>
      </c>
      <c r="F42" t="s">
        <v>32</v>
      </c>
      <c r="G42" t="s">
        <v>22</v>
      </c>
      <c r="H42" t="s">
        <v>16</v>
      </c>
      <c r="I42" t="s">
        <v>233</v>
      </c>
      <c r="J42" t="s">
        <v>24</v>
      </c>
      <c r="K42">
        <v>41</v>
      </c>
      <c r="L42" t="s">
        <v>18</v>
      </c>
      <c r="M42" t="s">
        <v>234</v>
      </c>
      <c r="N42" s="2">
        <v>204</v>
      </c>
      <c r="O42" s="7">
        <f>_xlfn.MAXIFS(E:E,K:K,Sala[[#This Row],[Número de Orden]])</f>
        <v>45017.180555555555</v>
      </c>
      <c r="P42" s="8">
        <f>Sala[[#This Row],[Hora de Salida]]-Sala[[#This Row],[Hora de Llegada]]</f>
        <v>8.7500000001455192E-2</v>
      </c>
      <c r="T42" s="31">
        <v>5.5555555557172433E-2</v>
      </c>
      <c r="U42" s="16">
        <v>2</v>
      </c>
      <c r="V42" s="14" t="s">
        <v>456</v>
      </c>
    </row>
    <row r="43" spans="1:22" x14ac:dyDescent="0.2">
      <c r="A43">
        <v>14</v>
      </c>
      <c r="B43" t="s">
        <v>73</v>
      </c>
      <c r="C43" s="3">
        <v>1</v>
      </c>
      <c r="D43" s="1">
        <v>45017.017361111109</v>
      </c>
      <c r="E43" s="1">
        <v>45017.073611111111</v>
      </c>
      <c r="F43" t="s">
        <v>32</v>
      </c>
      <c r="G43" t="s">
        <v>22</v>
      </c>
      <c r="H43" t="s">
        <v>16</v>
      </c>
      <c r="I43" t="s">
        <v>235</v>
      </c>
      <c r="J43" t="s">
        <v>28</v>
      </c>
      <c r="K43">
        <v>42</v>
      </c>
      <c r="L43" t="s">
        <v>29</v>
      </c>
      <c r="M43" t="s">
        <v>236</v>
      </c>
      <c r="N43" s="2">
        <v>102</v>
      </c>
      <c r="O43" s="7">
        <f>_xlfn.MAXIFS(E:E,K:K,Sala[[#This Row],[Número de Orden]])</f>
        <v>45017.073611111111</v>
      </c>
      <c r="P43" s="8">
        <f>Sala[[#This Row],[Hora de Salida]]-Sala[[#This Row],[Hora de Llegada]]</f>
        <v>5.6250000001455192E-2</v>
      </c>
      <c r="T43" s="32">
        <v>9.8611111107553981E-2</v>
      </c>
      <c r="U43" s="17">
        <v>10</v>
      </c>
      <c r="V43" s="15" t="s">
        <v>462</v>
      </c>
    </row>
    <row r="44" spans="1:22" x14ac:dyDescent="0.2">
      <c r="A44">
        <v>8</v>
      </c>
      <c r="B44" t="s">
        <v>237</v>
      </c>
      <c r="C44" s="3">
        <v>6</v>
      </c>
      <c r="D44" s="1">
        <v>45017.043055555558</v>
      </c>
      <c r="E44" s="1">
        <v>45017.134722222225</v>
      </c>
      <c r="F44" t="s">
        <v>14</v>
      </c>
      <c r="G44" t="s">
        <v>22</v>
      </c>
      <c r="H44" t="s">
        <v>16</v>
      </c>
      <c r="I44" t="s">
        <v>238</v>
      </c>
      <c r="J44" t="s">
        <v>24</v>
      </c>
      <c r="K44">
        <v>43</v>
      </c>
      <c r="L44" t="s">
        <v>18</v>
      </c>
      <c r="M44" t="s">
        <v>239</v>
      </c>
      <c r="N44" s="2">
        <v>203</v>
      </c>
      <c r="O44" s="7">
        <f>_xlfn.MAXIFS(E:E,K:K,Sala[[#This Row],[Número de Orden]])</f>
        <v>45017.134722222225</v>
      </c>
      <c r="P44" s="8">
        <f>Sala[[#This Row],[Hora de Salida]]-Sala[[#This Row],[Hora de Llegada]]</f>
        <v>9.1666666667151731E-2</v>
      </c>
      <c r="T44" s="31">
        <v>0.14583333333818396</v>
      </c>
      <c r="U44" s="16">
        <v>18</v>
      </c>
      <c r="V44" s="14" t="s">
        <v>465</v>
      </c>
    </row>
    <row r="45" spans="1:22" x14ac:dyDescent="0.2">
      <c r="A45">
        <v>18</v>
      </c>
      <c r="B45" t="s">
        <v>106</v>
      </c>
      <c r="C45" s="3">
        <v>1</v>
      </c>
      <c r="D45" s="1">
        <v>45017.129166666666</v>
      </c>
      <c r="E45" s="1">
        <v>45017.262499999997</v>
      </c>
      <c r="F45" t="s">
        <v>14</v>
      </c>
      <c r="G45" t="s">
        <v>22</v>
      </c>
      <c r="H45" t="s">
        <v>16</v>
      </c>
      <c r="I45" t="s">
        <v>240</v>
      </c>
      <c r="J45" t="s">
        <v>17</v>
      </c>
      <c r="K45">
        <v>44</v>
      </c>
      <c r="L45" t="s">
        <v>51</v>
      </c>
      <c r="M45" t="s">
        <v>241</v>
      </c>
      <c r="N45" s="2">
        <v>122</v>
      </c>
      <c r="O45" s="7">
        <f>_xlfn.MAXIFS(E:E,K:K,Sala[[#This Row],[Número de Orden]])</f>
        <v>45017.262499999997</v>
      </c>
      <c r="P45" s="8">
        <f>Sala[[#This Row],[Hora de Salida]]-Sala[[#This Row],[Hora de Llegada]]</f>
        <v>0.13333333333139308</v>
      </c>
      <c r="T45" s="32">
        <v>0.161805555561538</v>
      </c>
      <c r="U45" s="17">
        <v>6</v>
      </c>
      <c r="V45" s="15" t="s">
        <v>471</v>
      </c>
    </row>
    <row r="46" spans="1:22" hidden="1" x14ac:dyDescent="0.2">
      <c r="A46" s="9">
        <v>17</v>
      </c>
      <c r="C46"/>
      <c r="N46">
        <v>54</v>
      </c>
      <c r="O46" s="7">
        <f>_xlfn.MAXIFS(E:E,K:K,Sala[[#This Row],[Número de Orden]])</f>
        <v>0</v>
      </c>
      <c r="P46" s="8">
        <f>Sala[[#This Row],[Hora de Salida]]-Sala[[#This Row],[Hora de Llegada]]</f>
        <v>0</v>
      </c>
      <c r="T46" s="31">
        <v>0.10763888889293109</v>
      </c>
      <c r="U46" s="16">
        <v>10</v>
      </c>
      <c r="V46" s="14" t="s">
        <v>232</v>
      </c>
    </row>
    <row r="47" spans="1:22" x14ac:dyDescent="0.2">
      <c r="A47">
        <v>10</v>
      </c>
      <c r="B47" t="s">
        <v>115</v>
      </c>
      <c r="C47" s="3">
        <v>1</v>
      </c>
      <c r="D47" s="1">
        <v>45017.074305555558</v>
      </c>
      <c r="E47" s="1">
        <v>45017.152083333334</v>
      </c>
      <c r="F47" t="s">
        <v>21</v>
      </c>
      <c r="G47" t="s">
        <v>22</v>
      </c>
      <c r="H47" t="s">
        <v>16</v>
      </c>
      <c r="I47" t="s">
        <v>242</v>
      </c>
      <c r="J47" t="s">
        <v>17</v>
      </c>
      <c r="K47">
        <v>46</v>
      </c>
      <c r="L47" t="s">
        <v>33</v>
      </c>
      <c r="M47" t="s">
        <v>243</v>
      </c>
      <c r="N47" s="2">
        <v>140</v>
      </c>
      <c r="O47" s="7">
        <f>_xlfn.MAXIFS(E:E,K:K,Sala[[#This Row],[Número de Orden]])</f>
        <v>45017.152083333334</v>
      </c>
      <c r="P47" s="8">
        <f>Sala[[#This Row],[Hora de Salida]]-Sala[[#This Row],[Hora de Llegada]]</f>
        <v>7.7777777776645962E-2</v>
      </c>
      <c r="T47" s="32">
        <v>0.13055555555426204</v>
      </c>
      <c r="U47" s="17">
        <v>13</v>
      </c>
      <c r="V47" s="15" t="s">
        <v>482</v>
      </c>
    </row>
    <row r="48" spans="1:22" x14ac:dyDescent="0.2">
      <c r="A48">
        <v>18</v>
      </c>
      <c r="B48" t="s">
        <v>244</v>
      </c>
      <c r="C48" s="3">
        <v>3</v>
      </c>
      <c r="D48" s="1">
        <v>45017.145833333336</v>
      </c>
      <c r="E48" s="1">
        <v>45017.311805555553</v>
      </c>
      <c r="F48" t="s">
        <v>32</v>
      </c>
      <c r="G48" t="s">
        <v>22</v>
      </c>
      <c r="H48" t="s">
        <v>16</v>
      </c>
      <c r="I48" t="s">
        <v>245</v>
      </c>
      <c r="J48" t="s">
        <v>24</v>
      </c>
      <c r="K48">
        <v>47</v>
      </c>
      <c r="L48" t="s">
        <v>25</v>
      </c>
      <c r="M48" t="s">
        <v>246</v>
      </c>
      <c r="N48" s="2">
        <v>109</v>
      </c>
      <c r="O48" s="7">
        <f>_xlfn.MAXIFS(E:E,K:K,Sala[[#This Row],[Número de Orden]])</f>
        <v>45017.311805555553</v>
      </c>
      <c r="P48" s="8">
        <f>Sala[[#This Row],[Hora de Salida]]-Sala[[#This Row],[Hora de Llegada]]</f>
        <v>0.16597222221753327</v>
      </c>
      <c r="T48" s="31">
        <v>5.5555555557172433E-2</v>
      </c>
      <c r="U48" s="16">
        <v>16</v>
      </c>
      <c r="V48" s="14" t="s">
        <v>487</v>
      </c>
    </row>
    <row r="49" spans="1:22" x14ac:dyDescent="0.2">
      <c r="A49">
        <v>17</v>
      </c>
      <c r="B49" t="s">
        <v>247</v>
      </c>
      <c r="C49" s="3">
        <v>2</v>
      </c>
      <c r="D49" s="1">
        <v>45017.019444444442</v>
      </c>
      <c r="E49" s="1">
        <v>45017.168055555558</v>
      </c>
      <c r="F49" t="s">
        <v>47</v>
      </c>
      <c r="G49" t="s">
        <v>44</v>
      </c>
      <c r="H49" t="s">
        <v>16</v>
      </c>
      <c r="I49" t="s">
        <v>248</v>
      </c>
      <c r="J49" t="s">
        <v>17</v>
      </c>
      <c r="K49">
        <v>48</v>
      </c>
      <c r="L49" t="s">
        <v>29</v>
      </c>
      <c r="M49" t="s">
        <v>249</v>
      </c>
      <c r="N49" s="2">
        <v>158</v>
      </c>
      <c r="O49" s="7">
        <f>_xlfn.MAXIFS(E:E,K:K,Sala[[#This Row],[Número de Orden]])</f>
        <v>45017.168055555558</v>
      </c>
      <c r="P49" s="8">
        <f>Sala[[#This Row],[Hora de Salida]]-Sala[[#This Row],[Hora de Llegada]]</f>
        <v>0.148611111115315</v>
      </c>
      <c r="T49" s="32">
        <v>0.11736111111774032</v>
      </c>
      <c r="U49" s="17">
        <v>6</v>
      </c>
      <c r="V49" s="15" t="s">
        <v>492</v>
      </c>
    </row>
    <row r="50" spans="1:22" x14ac:dyDescent="0.2">
      <c r="A50">
        <v>8</v>
      </c>
      <c r="B50" t="s">
        <v>81</v>
      </c>
      <c r="C50" s="3">
        <v>3</v>
      </c>
      <c r="D50" s="1">
        <v>45017.072222222225</v>
      </c>
      <c r="E50" s="1">
        <v>45017.228472222225</v>
      </c>
      <c r="F50" t="s">
        <v>32</v>
      </c>
      <c r="G50" t="s">
        <v>22</v>
      </c>
      <c r="H50" t="s">
        <v>16</v>
      </c>
      <c r="I50" t="s">
        <v>250</v>
      </c>
      <c r="J50" t="s">
        <v>17</v>
      </c>
      <c r="K50">
        <v>49</v>
      </c>
      <c r="L50" t="s">
        <v>49</v>
      </c>
      <c r="M50" t="s">
        <v>251</v>
      </c>
      <c r="N50" s="2">
        <v>186</v>
      </c>
      <c r="O50" s="7">
        <f>_xlfn.MAXIFS(E:E,K:K,Sala[[#This Row],[Número de Orden]])</f>
        <v>45017.228472222225</v>
      </c>
      <c r="P50" s="8">
        <f>Sala[[#This Row],[Hora de Salida]]-Sala[[#This Row],[Hora de Llegada]]</f>
        <v>0.15625</v>
      </c>
      <c r="T50" s="31">
        <v>0.12916666666812185</v>
      </c>
      <c r="U50" s="16">
        <v>10</v>
      </c>
      <c r="V50" s="14" t="s">
        <v>498</v>
      </c>
    </row>
    <row r="51" spans="1:22" x14ac:dyDescent="0.2">
      <c r="A51">
        <v>19</v>
      </c>
      <c r="B51" t="s">
        <v>252</v>
      </c>
      <c r="C51" s="3">
        <v>5</v>
      </c>
      <c r="D51" s="1">
        <v>45017.162499999999</v>
      </c>
      <c r="E51" s="1">
        <v>45017.289583333331</v>
      </c>
      <c r="F51" t="s">
        <v>14</v>
      </c>
      <c r="G51" t="s">
        <v>22</v>
      </c>
      <c r="H51" t="s">
        <v>35</v>
      </c>
      <c r="I51" t="s">
        <v>253</v>
      </c>
      <c r="J51" t="s">
        <v>24</v>
      </c>
      <c r="K51">
        <v>50</v>
      </c>
      <c r="L51" t="s">
        <v>45</v>
      </c>
      <c r="M51" t="s">
        <v>254</v>
      </c>
      <c r="N51" s="2">
        <v>76</v>
      </c>
      <c r="O51" s="7">
        <f>_xlfn.MAXIFS(E:E,K:K,Sala[[#This Row],[Número de Orden]])</f>
        <v>45017.289583333331</v>
      </c>
      <c r="P51" s="8">
        <f>Sala[[#This Row],[Hora de Salida]]-Sala[[#This Row],[Hora de Llegada]]</f>
        <v>0.12708333333284827</v>
      </c>
      <c r="T51" s="32">
        <v>0.15277777778343685</v>
      </c>
      <c r="U51" s="17">
        <v>11</v>
      </c>
      <c r="V51" s="15" t="s">
        <v>511</v>
      </c>
    </row>
    <row r="52" spans="1:22" x14ac:dyDescent="0.2">
      <c r="A52">
        <v>12</v>
      </c>
      <c r="B52" t="s">
        <v>255</v>
      </c>
      <c r="C52" s="3">
        <v>1</v>
      </c>
      <c r="D52" s="1">
        <v>45017.070833333331</v>
      </c>
      <c r="E52" s="1">
        <v>45017.126388888886</v>
      </c>
      <c r="F52" t="s">
        <v>21</v>
      </c>
      <c r="G52" t="s">
        <v>15</v>
      </c>
      <c r="H52" t="s">
        <v>16</v>
      </c>
      <c r="I52" t="s">
        <v>256</v>
      </c>
      <c r="J52" t="s">
        <v>28</v>
      </c>
      <c r="K52">
        <v>51</v>
      </c>
      <c r="L52" t="s">
        <v>51</v>
      </c>
      <c r="M52" t="s">
        <v>257</v>
      </c>
      <c r="N52" s="2">
        <v>225</v>
      </c>
      <c r="O52" s="7">
        <f>_xlfn.MAXIFS(E:E,K:K,Sala[[#This Row],[Número de Orden]])</f>
        <v>45017.126388888886</v>
      </c>
      <c r="P52" s="8">
        <f>Sala[[#This Row],[Hora de Salida]]-Sala[[#This Row],[Hora de Llegada]]</f>
        <v>5.5555555554747116E-2</v>
      </c>
      <c r="T52" s="31">
        <v>5.2083333330908012E-2</v>
      </c>
      <c r="U52" s="16">
        <v>4</v>
      </c>
      <c r="V52" s="14" t="s">
        <v>516</v>
      </c>
    </row>
    <row r="53" spans="1:22" x14ac:dyDescent="0.2">
      <c r="A53">
        <v>7</v>
      </c>
      <c r="B53" t="s">
        <v>258</v>
      </c>
      <c r="C53" s="3">
        <v>4</v>
      </c>
      <c r="D53" s="1">
        <v>45017.000694444447</v>
      </c>
      <c r="E53" s="1">
        <v>45017.049305555556</v>
      </c>
      <c r="F53" t="s">
        <v>47</v>
      </c>
      <c r="G53" t="s">
        <v>22</v>
      </c>
      <c r="H53" t="s">
        <v>16</v>
      </c>
      <c r="I53" t="s">
        <v>259</v>
      </c>
      <c r="J53" t="s">
        <v>17</v>
      </c>
      <c r="K53">
        <v>52</v>
      </c>
      <c r="L53" t="s">
        <v>56</v>
      </c>
      <c r="M53" t="s">
        <v>260</v>
      </c>
      <c r="N53" s="2">
        <v>263</v>
      </c>
      <c r="O53" s="7">
        <f>_xlfn.MAXIFS(E:E,K:K,Sala[[#This Row],[Número de Orden]])</f>
        <v>45017.049305555556</v>
      </c>
      <c r="P53" s="8">
        <f>Sala[[#This Row],[Hora de Salida]]-Sala[[#This Row],[Hora de Llegada]]</f>
        <v>4.8611111109494232E-2</v>
      </c>
      <c r="T53" s="32">
        <v>0.16458333333381839</v>
      </c>
      <c r="U53" s="17">
        <v>18</v>
      </c>
      <c r="V53" s="15" t="s">
        <v>525</v>
      </c>
    </row>
    <row r="54" spans="1:22" x14ac:dyDescent="0.2">
      <c r="A54">
        <v>16</v>
      </c>
      <c r="B54" t="s">
        <v>261</v>
      </c>
      <c r="C54" s="3">
        <v>5</v>
      </c>
      <c r="D54" s="1">
        <v>45017.125694444447</v>
      </c>
      <c r="E54" s="1">
        <v>45017.197222222225</v>
      </c>
      <c r="F54" t="s">
        <v>21</v>
      </c>
      <c r="G54" t="s">
        <v>22</v>
      </c>
      <c r="H54" t="s">
        <v>35</v>
      </c>
      <c r="I54" t="s">
        <v>262</v>
      </c>
      <c r="J54" t="s">
        <v>17</v>
      </c>
      <c r="K54">
        <v>53</v>
      </c>
      <c r="L54" t="s">
        <v>56</v>
      </c>
      <c r="M54" t="s">
        <v>263</v>
      </c>
      <c r="N54" s="2">
        <v>267</v>
      </c>
      <c r="O54" s="7">
        <f>_xlfn.MAXIFS(E:E,K:K,Sala[[#This Row],[Número de Orden]])</f>
        <v>45017.197222222225</v>
      </c>
      <c r="P54" s="8">
        <f>Sala[[#This Row],[Hora de Salida]]-Sala[[#This Row],[Hora de Llegada]]</f>
        <v>7.1527777778101154E-2</v>
      </c>
      <c r="T54" s="31">
        <v>0.1395833333323632</v>
      </c>
      <c r="U54" s="16">
        <v>4</v>
      </c>
      <c r="V54" s="14" t="s">
        <v>528</v>
      </c>
    </row>
    <row r="55" spans="1:22" x14ac:dyDescent="0.2">
      <c r="A55">
        <v>6</v>
      </c>
      <c r="B55" t="s">
        <v>264</v>
      </c>
      <c r="C55" s="3">
        <v>6</v>
      </c>
      <c r="D55" s="1">
        <v>45017.027777777781</v>
      </c>
      <c r="E55" s="1">
        <v>45017.176388888889</v>
      </c>
      <c r="F55" t="s">
        <v>14</v>
      </c>
      <c r="G55" t="s">
        <v>15</v>
      </c>
      <c r="H55" t="s">
        <v>16</v>
      </c>
      <c r="I55" t="s">
        <v>265</v>
      </c>
      <c r="J55" t="s">
        <v>28</v>
      </c>
      <c r="K55">
        <v>54</v>
      </c>
      <c r="L55" t="s">
        <v>29</v>
      </c>
      <c r="M55" t="s">
        <v>266</v>
      </c>
      <c r="N55" s="2">
        <v>187</v>
      </c>
      <c r="O55" s="7">
        <f>_xlfn.MAXIFS(E:E,K:K,Sala[[#This Row],[Número de Orden]])</f>
        <v>45017.176388888889</v>
      </c>
      <c r="P55" s="8">
        <f>Sala[[#This Row],[Hora de Salida]]-Sala[[#This Row],[Hora de Llegada]]</f>
        <v>0.14861111110803904</v>
      </c>
      <c r="T55" s="32">
        <v>0.11874999999660456</v>
      </c>
      <c r="U55" s="17">
        <v>12</v>
      </c>
      <c r="V55" s="15" t="s">
        <v>545</v>
      </c>
    </row>
    <row r="56" spans="1:22" x14ac:dyDescent="0.2">
      <c r="A56">
        <v>20</v>
      </c>
      <c r="B56" t="s">
        <v>267</v>
      </c>
      <c r="C56" s="3">
        <v>5</v>
      </c>
      <c r="D56" s="1">
        <v>45017.0625</v>
      </c>
      <c r="E56" s="1">
        <v>45017.208333333336</v>
      </c>
      <c r="F56" t="s">
        <v>14</v>
      </c>
      <c r="G56" t="s">
        <v>15</v>
      </c>
      <c r="H56" t="s">
        <v>16</v>
      </c>
      <c r="I56" t="s">
        <v>268</v>
      </c>
      <c r="J56" t="s">
        <v>24</v>
      </c>
      <c r="K56">
        <v>55</v>
      </c>
      <c r="L56" t="s">
        <v>18</v>
      </c>
      <c r="M56" t="s">
        <v>269</v>
      </c>
      <c r="N56" s="2">
        <v>255</v>
      </c>
      <c r="O56" s="7">
        <f>_xlfn.MAXIFS(E:E,K:K,Sala[[#This Row],[Número de Orden]])</f>
        <v>45017.208333333336</v>
      </c>
      <c r="P56" s="8">
        <f>Sala[[#This Row],[Hora de Salida]]-Sala[[#This Row],[Hora de Llegada]]</f>
        <v>0.14583333333575865</v>
      </c>
      <c r="T56" s="31">
        <v>9.9305555561538014E-2</v>
      </c>
      <c r="U56" s="16">
        <v>5</v>
      </c>
      <c r="V56" s="14" t="s">
        <v>113</v>
      </c>
    </row>
    <row r="57" spans="1:22" x14ac:dyDescent="0.2">
      <c r="A57">
        <v>1</v>
      </c>
      <c r="B57" t="s">
        <v>103</v>
      </c>
      <c r="C57" s="3">
        <v>3</v>
      </c>
      <c r="D57" s="1">
        <v>45017.055555555555</v>
      </c>
      <c r="E57" s="1">
        <v>45017.206250000003</v>
      </c>
      <c r="F57" t="s">
        <v>21</v>
      </c>
      <c r="G57" t="s">
        <v>22</v>
      </c>
      <c r="H57" t="s">
        <v>35</v>
      </c>
      <c r="I57" t="s">
        <v>270</v>
      </c>
      <c r="J57" t="s">
        <v>17</v>
      </c>
      <c r="K57">
        <v>56</v>
      </c>
      <c r="L57" t="s">
        <v>53</v>
      </c>
      <c r="M57" t="s">
        <v>216</v>
      </c>
      <c r="N57" s="2">
        <v>48</v>
      </c>
      <c r="O57" s="7">
        <f>_xlfn.MAXIFS(E:E,K:K,Sala[[#This Row],[Número de Orden]])</f>
        <v>45017.206250000003</v>
      </c>
      <c r="P57" s="8">
        <f>Sala[[#This Row],[Hora de Salida]]-Sala[[#This Row],[Hora de Llegada]]</f>
        <v>0.15069444444816327</v>
      </c>
      <c r="T57" s="32">
        <v>5.3472222224324163E-2</v>
      </c>
      <c r="U57" s="17">
        <v>16</v>
      </c>
      <c r="V57" s="15" t="s">
        <v>562</v>
      </c>
    </row>
    <row r="58" spans="1:22" x14ac:dyDescent="0.2">
      <c r="A58">
        <v>18</v>
      </c>
      <c r="B58" t="s">
        <v>271</v>
      </c>
      <c r="C58" s="3">
        <v>2</v>
      </c>
      <c r="D58" s="1">
        <v>45017.12777777778</v>
      </c>
      <c r="E58" s="1">
        <v>45017.202777777777</v>
      </c>
      <c r="F58" t="s">
        <v>32</v>
      </c>
      <c r="G58" t="s">
        <v>22</v>
      </c>
      <c r="H58" t="s">
        <v>16</v>
      </c>
      <c r="I58" t="s">
        <v>272</v>
      </c>
      <c r="J58" t="s">
        <v>17</v>
      </c>
      <c r="K58">
        <v>57</v>
      </c>
      <c r="L58" t="s">
        <v>36</v>
      </c>
      <c r="M58" t="s">
        <v>273</v>
      </c>
      <c r="N58" s="2">
        <v>169</v>
      </c>
      <c r="O58" s="7">
        <f>_xlfn.MAXIFS(E:E,K:K,Sala[[#This Row],[Número de Orden]])</f>
        <v>45017.202777777777</v>
      </c>
      <c r="P58" s="8">
        <f>Sala[[#This Row],[Hora de Salida]]-Sala[[#This Row],[Hora de Llegada]]</f>
        <v>7.4999999997089617E-2</v>
      </c>
      <c r="T58" s="31">
        <v>0.13749999999951493</v>
      </c>
      <c r="U58" s="16">
        <v>16</v>
      </c>
      <c r="V58" s="14" t="s">
        <v>573</v>
      </c>
    </row>
    <row r="59" spans="1:22" x14ac:dyDescent="0.2">
      <c r="A59">
        <v>8</v>
      </c>
      <c r="B59" t="s">
        <v>274</v>
      </c>
      <c r="C59" s="3">
        <v>3</v>
      </c>
      <c r="D59" s="1">
        <v>45017.063194444447</v>
      </c>
      <c r="E59" s="1">
        <v>45017.181250000001</v>
      </c>
      <c r="F59" t="s">
        <v>58</v>
      </c>
      <c r="G59" t="s">
        <v>15</v>
      </c>
      <c r="H59" t="s">
        <v>16</v>
      </c>
      <c r="I59" t="s">
        <v>275</v>
      </c>
      <c r="J59" t="s">
        <v>28</v>
      </c>
      <c r="K59">
        <v>58</v>
      </c>
      <c r="L59" t="s">
        <v>25</v>
      </c>
      <c r="M59" t="s">
        <v>276</v>
      </c>
      <c r="N59" s="2">
        <v>82</v>
      </c>
      <c r="O59" s="7">
        <f>_xlfn.MAXIFS(E:E,K:K,Sala[[#This Row],[Número de Orden]])</f>
        <v>45017.181250000001</v>
      </c>
      <c r="P59" s="8">
        <f>Sala[[#This Row],[Hora de Salida]]-Sala[[#This Row],[Hora de Llegada]]</f>
        <v>0.11805555555474712</v>
      </c>
      <c r="T59" s="32">
        <v>5.5555555557172433E-2</v>
      </c>
      <c r="U59" s="17">
        <v>14</v>
      </c>
      <c r="V59" s="15" t="s">
        <v>117</v>
      </c>
    </row>
    <row r="60" spans="1:22" x14ac:dyDescent="0.2">
      <c r="A60">
        <v>8</v>
      </c>
      <c r="B60" t="s">
        <v>277</v>
      </c>
      <c r="C60" s="3">
        <v>4</v>
      </c>
      <c r="D60" s="1">
        <v>45017.056250000001</v>
      </c>
      <c r="E60" s="1">
        <v>45017.211111111108</v>
      </c>
      <c r="F60" t="s">
        <v>58</v>
      </c>
      <c r="G60" t="s">
        <v>22</v>
      </c>
      <c r="H60" t="s">
        <v>23</v>
      </c>
      <c r="I60" t="s">
        <v>278</v>
      </c>
      <c r="J60" t="s">
        <v>17</v>
      </c>
      <c r="K60">
        <v>59</v>
      </c>
      <c r="L60" t="s">
        <v>36</v>
      </c>
      <c r="M60" t="s">
        <v>279</v>
      </c>
      <c r="N60" s="2">
        <v>160</v>
      </c>
      <c r="O60" s="7">
        <f>_xlfn.MAXIFS(E:E,K:K,Sala[[#This Row],[Número de Orden]])</f>
        <v>45017.211111111108</v>
      </c>
      <c r="P60" s="8">
        <f>Sala[[#This Row],[Hora de Salida]]-Sala[[#This Row],[Hora de Llegada]]</f>
        <v>0.15486111110658385</v>
      </c>
      <c r="T60" s="31">
        <v>8.7500000003880515E-2</v>
      </c>
      <c r="U60" s="16">
        <v>2</v>
      </c>
      <c r="V60" s="14" t="s">
        <v>590</v>
      </c>
    </row>
    <row r="61" spans="1:22" x14ac:dyDescent="0.2">
      <c r="A61">
        <v>6</v>
      </c>
      <c r="B61" t="s">
        <v>99</v>
      </c>
      <c r="C61" s="3">
        <v>1</v>
      </c>
      <c r="D61" s="1">
        <v>45017.089583333334</v>
      </c>
      <c r="E61" s="1">
        <v>45017.240277777775</v>
      </c>
      <c r="F61" t="s">
        <v>58</v>
      </c>
      <c r="G61" t="s">
        <v>22</v>
      </c>
      <c r="H61" t="s">
        <v>16</v>
      </c>
      <c r="I61" t="s">
        <v>280</v>
      </c>
      <c r="J61" t="s">
        <v>28</v>
      </c>
      <c r="K61">
        <v>60</v>
      </c>
      <c r="L61" t="s">
        <v>29</v>
      </c>
      <c r="M61" t="s">
        <v>281</v>
      </c>
      <c r="N61" s="2">
        <v>102</v>
      </c>
      <c r="O61" s="7">
        <f>_xlfn.MAXIFS(E:E,K:K,Sala[[#This Row],[Número de Orden]])</f>
        <v>45017.240277777775</v>
      </c>
      <c r="P61" s="8">
        <f>Sala[[#This Row],[Hora de Salida]]-Sala[[#This Row],[Hora de Llegada]]</f>
        <v>0.15069444444088731</v>
      </c>
      <c r="T61" s="32">
        <v>0.11666666666375629</v>
      </c>
      <c r="U61" s="17">
        <v>6</v>
      </c>
      <c r="V61" s="15" t="s">
        <v>593</v>
      </c>
    </row>
    <row r="62" spans="1:22" x14ac:dyDescent="0.2">
      <c r="A62">
        <v>10</v>
      </c>
      <c r="B62" t="s">
        <v>77</v>
      </c>
      <c r="C62" s="3">
        <v>5</v>
      </c>
      <c r="D62" s="1">
        <v>45017.15902777778</v>
      </c>
      <c r="E62" s="1">
        <v>45017.265277777777</v>
      </c>
      <c r="F62" t="s">
        <v>32</v>
      </c>
      <c r="G62" t="s">
        <v>22</v>
      </c>
      <c r="H62" t="s">
        <v>16</v>
      </c>
      <c r="I62" t="s">
        <v>282</v>
      </c>
      <c r="J62" t="s">
        <v>24</v>
      </c>
      <c r="K62">
        <v>61</v>
      </c>
      <c r="L62" t="s">
        <v>33</v>
      </c>
      <c r="M62" t="s">
        <v>283</v>
      </c>
      <c r="N62" s="2">
        <v>242</v>
      </c>
      <c r="O62" s="7">
        <f>_xlfn.MAXIFS(E:E,K:K,Sala[[#This Row],[Número de Orden]])</f>
        <v>45017.265277777777</v>
      </c>
      <c r="P62" s="8">
        <f>Sala[[#This Row],[Hora de Salida]]-Sala[[#This Row],[Hora de Llegada]]</f>
        <v>0.10624999999708962</v>
      </c>
      <c r="T62" s="31">
        <v>0.14513888888419993</v>
      </c>
      <c r="U62" s="16">
        <v>13</v>
      </c>
      <c r="V62" s="14" t="s">
        <v>599</v>
      </c>
    </row>
    <row r="63" spans="1:22" x14ac:dyDescent="0.2">
      <c r="A63">
        <v>2</v>
      </c>
      <c r="B63" t="s">
        <v>284</v>
      </c>
      <c r="C63" s="3">
        <v>1</v>
      </c>
      <c r="D63" s="1">
        <v>45017.115972222222</v>
      </c>
      <c r="E63" s="1">
        <v>45017.26666666667</v>
      </c>
      <c r="F63" t="s">
        <v>58</v>
      </c>
      <c r="G63" t="s">
        <v>15</v>
      </c>
      <c r="H63" t="s">
        <v>16</v>
      </c>
      <c r="I63" t="s">
        <v>285</v>
      </c>
      <c r="J63" t="s">
        <v>24</v>
      </c>
      <c r="K63">
        <v>62</v>
      </c>
      <c r="L63" t="s">
        <v>45</v>
      </c>
      <c r="M63" t="s">
        <v>286</v>
      </c>
      <c r="N63" s="2">
        <v>148</v>
      </c>
      <c r="O63" s="7">
        <f>_xlfn.MAXIFS(E:E,K:K,Sala[[#This Row],[Número de Orden]])</f>
        <v>45017.26666666667</v>
      </c>
      <c r="P63" s="8">
        <f>Sala[[#This Row],[Hora de Salida]]-Sala[[#This Row],[Hora de Llegada]]</f>
        <v>0.15069444444816327</v>
      </c>
      <c r="T63" s="32">
        <v>9.2361111109009172E-2</v>
      </c>
      <c r="U63" s="17">
        <v>8</v>
      </c>
      <c r="V63" s="15" t="s">
        <v>622</v>
      </c>
    </row>
    <row r="64" spans="1:22" x14ac:dyDescent="0.2">
      <c r="A64">
        <v>17</v>
      </c>
      <c r="B64" t="s">
        <v>72</v>
      </c>
      <c r="C64" s="3">
        <v>4</v>
      </c>
      <c r="D64" s="1">
        <v>45017.02847222222</v>
      </c>
      <c r="E64" s="1">
        <v>45017.17083333333</v>
      </c>
      <c r="F64" t="s">
        <v>14</v>
      </c>
      <c r="G64" t="s">
        <v>22</v>
      </c>
      <c r="H64" t="s">
        <v>16</v>
      </c>
      <c r="I64" t="s">
        <v>287</v>
      </c>
      <c r="J64" t="s">
        <v>28</v>
      </c>
      <c r="K64">
        <v>63</v>
      </c>
      <c r="L64" t="s">
        <v>36</v>
      </c>
      <c r="M64" t="s">
        <v>288</v>
      </c>
      <c r="N64" s="2">
        <v>55</v>
      </c>
      <c r="O64" s="7">
        <f>_xlfn.MAXIFS(E:E,K:K,Sala[[#This Row],[Número de Orden]])</f>
        <v>45017.17083333333</v>
      </c>
      <c r="P64" s="8">
        <f>Sala[[#This Row],[Hora de Salida]]-Sala[[#This Row],[Hora de Llegada]]</f>
        <v>0.14236111110949423</v>
      </c>
      <c r="T64" s="31">
        <v>0.145833333330908</v>
      </c>
      <c r="U64" s="16">
        <v>4</v>
      </c>
      <c r="V64" s="14" t="s">
        <v>522</v>
      </c>
    </row>
    <row r="65" spans="1:22" x14ac:dyDescent="0.2">
      <c r="A65">
        <v>3</v>
      </c>
      <c r="B65" t="s">
        <v>289</v>
      </c>
      <c r="C65" s="3">
        <v>3</v>
      </c>
      <c r="D65" s="1">
        <v>45017.069444444445</v>
      </c>
      <c r="E65" s="1">
        <v>45017.168055555558</v>
      </c>
      <c r="F65" t="s">
        <v>21</v>
      </c>
      <c r="G65" t="s">
        <v>44</v>
      </c>
      <c r="H65" t="s">
        <v>23</v>
      </c>
      <c r="I65" t="s">
        <v>290</v>
      </c>
      <c r="J65" t="s">
        <v>28</v>
      </c>
      <c r="K65">
        <v>64</v>
      </c>
      <c r="L65" t="s">
        <v>18</v>
      </c>
      <c r="M65" t="s">
        <v>291</v>
      </c>
      <c r="N65" s="2">
        <v>288</v>
      </c>
      <c r="O65" s="7">
        <f>_xlfn.MAXIFS(E:E,K:K,Sala[[#This Row],[Número de Orden]])</f>
        <v>45017.168055555558</v>
      </c>
      <c r="P65" s="8">
        <f>Sala[[#This Row],[Hora de Salida]]-Sala[[#This Row],[Hora de Llegada]]</f>
        <v>9.8611111112404615E-2</v>
      </c>
      <c r="T65" s="32">
        <v>8.8194444443312633E-2</v>
      </c>
      <c r="U65" s="17">
        <v>12</v>
      </c>
      <c r="V65" s="15" t="s">
        <v>652</v>
      </c>
    </row>
    <row r="66" spans="1:22" x14ac:dyDescent="0.2">
      <c r="A66">
        <v>5</v>
      </c>
      <c r="B66" t="s">
        <v>116</v>
      </c>
      <c r="C66" s="3">
        <v>1</v>
      </c>
      <c r="D66" s="1">
        <v>45017.07916666667</v>
      </c>
      <c r="E66" s="1">
        <v>45017.127083333333</v>
      </c>
      <c r="F66" t="s">
        <v>47</v>
      </c>
      <c r="G66" t="s">
        <v>22</v>
      </c>
      <c r="H66" t="s">
        <v>35</v>
      </c>
      <c r="I66" t="s">
        <v>292</v>
      </c>
      <c r="J66" t="s">
        <v>24</v>
      </c>
      <c r="K66">
        <v>65</v>
      </c>
      <c r="L66" t="s">
        <v>29</v>
      </c>
      <c r="M66" t="s">
        <v>293</v>
      </c>
      <c r="N66" s="2">
        <v>196</v>
      </c>
      <c r="O66" s="7">
        <f>_xlfn.MAXIFS(E:E,K:K,Sala[[#This Row],[Número de Orden]])</f>
        <v>45017.127083333333</v>
      </c>
      <c r="P66" s="8">
        <f>Sala[[#This Row],[Hora de Salida]]-Sala[[#This Row],[Hora de Llegada]]</f>
        <v>4.7916666662786156E-2</v>
      </c>
      <c r="T66" s="31">
        <v>0.13333333333381839</v>
      </c>
      <c r="U66" s="16">
        <v>8</v>
      </c>
      <c r="V66" s="14" t="s">
        <v>655</v>
      </c>
    </row>
    <row r="67" spans="1:22" x14ac:dyDescent="0.2">
      <c r="A67">
        <v>18</v>
      </c>
      <c r="B67" t="s">
        <v>294</v>
      </c>
      <c r="C67" s="3">
        <v>2</v>
      </c>
      <c r="D67" s="1">
        <v>45017.102777777778</v>
      </c>
      <c r="E67" s="1">
        <v>45017.262499999997</v>
      </c>
      <c r="F67" t="s">
        <v>21</v>
      </c>
      <c r="G67" t="s">
        <v>22</v>
      </c>
      <c r="H67" t="s">
        <v>16</v>
      </c>
      <c r="I67" t="s">
        <v>295</v>
      </c>
      <c r="J67" t="s">
        <v>28</v>
      </c>
      <c r="K67">
        <v>66</v>
      </c>
      <c r="L67" t="s">
        <v>51</v>
      </c>
      <c r="M67" t="s">
        <v>296</v>
      </c>
      <c r="N67" s="2">
        <v>210</v>
      </c>
      <c r="O67" s="7">
        <f>_xlfn.MAXIFS(E:E,K:K,Sala[[#This Row],[Número de Orden]])</f>
        <v>45017.262499999997</v>
      </c>
      <c r="P67" s="8">
        <f>Sala[[#This Row],[Hora de Salida]]-Sala[[#This Row],[Hora de Llegada]]</f>
        <v>0.15972222221898846</v>
      </c>
      <c r="T67" s="32">
        <v>0.138194444446223</v>
      </c>
      <c r="U67" s="17">
        <v>12</v>
      </c>
      <c r="V67" s="15" t="s">
        <v>658</v>
      </c>
    </row>
    <row r="68" spans="1:22" x14ac:dyDescent="0.2">
      <c r="A68">
        <v>2</v>
      </c>
      <c r="B68" t="s">
        <v>297</v>
      </c>
      <c r="C68" s="3">
        <v>6</v>
      </c>
      <c r="D68" s="1">
        <v>45017.15625</v>
      </c>
      <c r="E68" s="1">
        <v>45017.215277777781</v>
      </c>
      <c r="F68" t="s">
        <v>32</v>
      </c>
      <c r="G68" t="s">
        <v>22</v>
      </c>
      <c r="H68" t="s">
        <v>35</v>
      </c>
      <c r="I68" t="s">
        <v>298</v>
      </c>
      <c r="J68" t="s">
        <v>28</v>
      </c>
      <c r="K68">
        <v>67</v>
      </c>
      <c r="L68" t="s">
        <v>18</v>
      </c>
      <c r="M68" t="s">
        <v>299</v>
      </c>
      <c r="N68" s="2">
        <v>256</v>
      </c>
      <c r="O68" s="7">
        <f>_xlfn.MAXIFS(E:E,K:K,Sala[[#This Row],[Número de Orden]])</f>
        <v>45017.215277777781</v>
      </c>
      <c r="P68" s="8">
        <f>Sala[[#This Row],[Hora de Salida]]-Sala[[#This Row],[Hora de Llegada]]</f>
        <v>5.9027777781011537E-2</v>
      </c>
      <c r="T68" s="31">
        <v>0.12916666666812185</v>
      </c>
      <c r="U68" s="16">
        <v>8</v>
      </c>
      <c r="V68" s="14" t="s">
        <v>664</v>
      </c>
    </row>
    <row r="69" spans="1:22" x14ac:dyDescent="0.2">
      <c r="A69">
        <v>8</v>
      </c>
      <c r="B69" t="s">
        <v>300</v>
      </c>
      <c r="C69" s="3">
        <v>4</v>
      </c>
      <c r="D69" s="1">
        <v>45017.001388888886</v>
      </c>
      <c r="E69" s="1">
        <v>45017.135416666664</v>
      </c>
      <c r="F69" t="s">
        <v>21</v>
      </c>
      <c r="G69" t="s">
        <v>15</v>
      </c>
      <c r="H69" t="s">
        <v>16</v>
      </c>
      <c r="I69" t="s">
        <v>301</v>
      </c>
      <c r="J69" t="s">
        <v>24</v>
      </c>
      <c r="K69">
        <v>68</v>
      </c>
      <c r="L69" t="s">
        <v>25</v>
      </c>
      <c r="M69" t="s">
        <v>302</v>
      </c>
      <c r="N69" s="2">
        <v>218</v>
      </c>
      <c r="O69" s="7">
        <f>_xlfn.MAXIFS(E:E,K:K,Sala[[#This Row],[Número de Orden]])</f>
        <v>45017.135416666664</v>
      </c>
      <c r="P69" s="8">
        <f>Sala[[#This Row],[Hora de Salida]]-Sala[[#This Row],[Hora de Llegada]]</f>
        <v>0.13402777777810115</v>
      </c>
      <c r="T69" s="32">
        <v>8.472222222432417E-2</v>
      </c>
      <c r="U69" s="17">
        <v>8</v>
      </c>
      <c r="V69" s="15" t="s">
        <v>672</v>
      </c>
    </row>
    <row r="70" spans="1:22" x14ac:dyDescent="0.2">
      <c r="A70">
        <v>5</v>
      </c>
      <c r="B70" t="s">
        <v>303</v>
      </c>
      <c r="C70" s="3">
        <v>4</v>
      </c>
      <c r="D70" s="1">
        <v>45017.084722222222</v>
      </c>
      <c r="E70" s="1">
        <v>45017.164583333331</v>
      </c>
      <c r="F70" t="s">
        <v>32</v>
      </c>
      <c r="G70" t="s">
        <v>22</v>
      </c>
      <c r="H70" t="s">
        <v>16</v>
      </c>
      <c r="I70" t="s">
        <v>304</v>
      </c>
      <c r="J70" t="s">
        <v>17</v>
      </c>
      <c r="K70">
        <v>69</v>
      </c>
      <c r="L70" t="s">
        <v>18</v>
      </c>
      <c r="M70" t="s">
        <v>305</v>
      </c>
      <c r="N70" s="2">
        <v>234</v>
      </c>
      <c r="O70" s="7">
        <f>_xlfn.MAXIFS(E:E,K:K,Sala[[#This Row],[Número de Orden]])</f>
        <v>45017.164583333331</v>
      </c>
      <c r="P70" s="8">
        <f>Sala[[#This Row],[Hora de Salida]]-Sala[[#This Row],[Hora de Llegada]]</f>
        <v>7.9861111109494232E-2</v>
      </c>
      <c r="T70" s="31">
        <v>0.16111111111482992</v>
      </c>
      <c r="U70" s="16">
        <v>18</v>
      </c>
      <c r="V70" s="14" t="s">
        <v>674</v>
      </c>
    </row>
    <row r="71" spans="1:22" x14ac:dyDescent="0.2">
      <c r="A71">
        <v>17</v>
      </c>
      <c r="B71" t="s">
        <v>306</v>
      </c>
      <c r="C71" s="3">
        <v>4</v>
      </c>
      <c r="D71" s="1">
        <v>45017.007638888892</v>
      </c>
      <c r="E71" s="1">
        <v>45017.056944444441</v>
      </c>
      <c r="F71" t="s">
        <v>14</v>
      </c>
      <c r="G71" t="s">
        <v>22</v>
      </c>
      <c r="H71" t="s">
        <v>35</v>
      </c>
      <c r="I71" t="s">
        <v>307</v>
      </c>
      <c r="J71" t="s">
        <v>17</v>
      </c>
      <c r="K71">
        <v>70</v>
      </c>
      <c r="L71" t="s">
        <v>56</v>
      </c>
      <c r="M71" t="s">
        <v>308</v>
      </c>
      <c r="N71" s="2">
        <v>118</v>
      </c>
      <c r="O71" s="7">
        <f>_xlfn.MAXIFS(E:E,K:K,Sala[[#This Row],[Número de Orden]])</f>
        <v>45017.056944444441</v>
      </c>
      <c r="P71" s="8">
        <f>Sala[[#This Row],[Hora de Salida]]-Sala[[#This Row],[Hora de Llegada]]</f>
        <v>4.930555554892635E-2</v>
      </c>
      <c r="T71" s="32">
        <v>8.0555555558627631E-2</v>
      </c>
      <c r="U71" s="17">
        <v>7</v>
      </c>
      <c r="V71" s="15" t="s">
        <v>688</v>
      </c>
    </row>
    <row r="72" spans="1:22" x14ac:dyDescent="0.2">
      <c r="A72">
        <v>18</v>
      </c>
      <c r="B72" t="s">
        <v>309</v>
      </c>
      <c r="C72" s="3">
        <v>4</v>
      </c>
      <c r="D72" s="1">
        <v>45017.081250000003</v>
      </c>
      <c r="E72" s="1">
        <v>45017.24722222222</v>
      </c>
      <c r="F72" t="s">
        <v>47</v>
      </c>
      <c r="G72" t="s">
        <v>22</v>
      </c>
      <c r="H72" t="s">
        <v>16</v>
      </c>
      <c r="I72" t="s">
        <v>310</v>
      </c>
      <c r="J72" t="s">
        <v>24</v>
      </c>
      <c r="K72">
        <v>71</v>
      </c>
      <c r="L72" t="s">
        <v>56</v>
      </c>
      <c r="M72" t="s">
        <v>311</v>
      </c>
      <c r="N72" s="2">
        <v>136</v>
      </c>
      <c r="O72" s="7">
        <f>_xlfn.MAXIFS(E:E,K:K,Sala[[#This Row],[Número de Orden]])</f>
        <v>45017.24722222222</v>
      </c>
      <c r="P72" s="8">
        <f>Sala[[#This Row],[Hora de Salida]]-Sala[[#This Row],[Hora de Llegada]]</f>
        <v>0.16597222221753327</v>
      </c>
      <c r="T72" s="31">
        <v>8.1249999998059749E-2</v>
      </c>
      <c r="U72" s="16">
        <v>20</v>
      </c>
      <c r="V72" s="14" t="s">
        <v>465</v>
      </c>
    </row>
    <row r="73" spans="1:22" x14ac:dyDescent="0.2">
      <c r="A73">
        <v>17</v>
      </c>
      <c r="B73" t="s">
        <v>312</v>
      </c>
      <c r="C73" s="3">
        <v>1</v>
      </c>
      <c r="D73" s="1">
        <v>45017.112500000003</v>
      </c>
      <c r="E73" s="1">
        <v>45017.243750000001</v>
      </c>
      <c r="F73" t="s">
        <v>32</v>
      </c>
      <c r="G73" t="s">
        <v>22</v>
      </c>
      <c r="H73" t="s">
        <v>16</v>
      </c>
      <c r="I73" t="s">
        <v>313</v>
      </c>
      <c r="J73" t="s">
        <v>28</v>
      </c>
      <c r="K73">
        <v>72</v>
      </c>
      <c r="L73" t="s">
        <v>18</v>
      </c>
      <c r="M73" t="s">
        <v>314</v>
      </c>
      <c r="N73" s="2">
        <v>75</v>
      </c>
      <c r="O73" s="7">
        <f>_xlfn.MAXIFS(E:E,K:K,Sala[[#This Row],[Número de Orden]])</f>
        <v>45017.243750000001</v>
      </c>
      <c r="P73" s="8">
        <f>Sala[[#This Row],[Hora de Salida]]-Sala[[#This Row],[Hora de Llegada]]</f>
        <v>0.13124999999854481</v>
      </c>
      <c r="T73" s="32">
        <v>0.11944444444331263</v>
      </c>
      <c r="U73" s="17">
        <v>7</v>
      </c>
      <c r="V73" s="15" t="s">
        <v>702</v>
      </c>
    </row>
    <row r="74" spans="1:22" hidden="1" x14ac:dyDescent="0.2">
      <c r="A74" s="9">
        <v>1</v>
      </c>
      <c r="C74"/>
      <c r="N74">
        <v>81</v>
      </c>
      <c r="O74" s="7">
        <f>_xlfn.MAXIFS(E:E,K:K,Sala[[#This Row],[Número de Orden]])</f>
        <v>0</v>
      </c>
      <c r="P74" s="8">
        <f>Sala[[#This Row],[Hora de Salida]]-Sala[[#This Row],[Hora de Llegada]]</f>
        <v>0</v>
      </c>
      <c r="T74" s="31">
        <v>0.10000000000097013</v>
      </c>
      <c r="U74" s="16">
        <v>11</v>
      </c>
      <c r="V74" s="14" t="s">
        <v>720</v>
      </c>
    </row>
    <row r="75" spans="1:22" x14ac:dyDescent="0.2">
      <c r="A75">
        <v>19</v>
      </c>
      <c r="B75" t="s">
        <v>104</v>
      </c>
      <c r="C75" s="3">
        <v>4</v>
      </c>
      <c r="D75" s="1">
        <v>45017.044444444444</v>
      </c>
      <c r="E75" s="1">
        <v>45017.175694444442</v>
      </c>
      <c r="F75" t="s">
        <v>14</v>
      </c>
      <c r="G75" t="s">
        <v>22</v>
      </c>
      <c r="H75" t="s">
        <v>16</v>
      </c>
      <c r="I75" t="s">
        <v>315</v>
      </c>
      <c r="J75" t="s">
        <v>17</v>
      </c>
      <c r="K75">
        <v>74</v>
      </c>
      <c r="L75" t="s">
        <v>25</v>
      </c>
      <c r="M75" t="s">
        <v>316</v>
      </c>
      <c r="N75" s="2">
        <v>218</v>
      </c>
      <c r="O75" s="7">
        <f>_xlfn.MAXIFS(E:E,K:K,Sala[[#This Row],[Número de Orden]])</f>
        <v>45017.175694444442</v>
      </c>
      <c r="P75" s="8">
        <f>Sala[[#This Row],[Hora de Salida]]-Sala[[#This Row],[Hora de Llegada]]</f>
        <v>0.13124999999854481</v>
      </c>
      <c r="T75" s="32">
        <v>0.12916666666812185</v>
      </c>
      <c r="U75" s="17">
        <v>2</v>
      </c>
      <c r="V75" s="15" t="s">
        <v>731</v>
      </c>
    </row>
    <row r="76" spans="1:22" x14ac:dyDescent="0.2">
      <c r="A76">
        <v>19</v>
      </c>
      <c r="B76" t="s">
        <v>317</v>
      </c>
      <c r="C76" s="3">
        <v>5</v>
      </c>
      <c r="D76" s="1">
        <v>45017.15</v>
      </c>
      <c r="E76" s="1">
        <v>45017.200694444444</v>
      </c>
      <c r="F76" t="s">
        <v>21</v>
      </c>
      <c r="G76" t="s">
        <v>22</v>
      </c>
      <c r="H76" t="s">
        <v>16</v>
      </c>
      <c r="I76" t="s">
        <v>318</v>
      </c>
      <c r="J76" t="s">
        <v>24</v>
      </c>
      <c r="K76">
        <v>75</v>
      </c>
      <c r="L76" t="s">
        <v>64</v>
      </c>
      <c r="M76" t="s">
        <v>319</v>
      </c>
      <c r="N76" s="2">
        <v>109</v>
      </c>
      <c r="O76" s="7">
        <f>_xlfn.MAXIFS(E:E,K:K,Sala[[#This Row],[Número de Orden]])</f>
        <v>45017.200694444444</v>
      </c>
      <c r="P76" s="8">
        <f>Sala[[#This Row],[Hora de Salida]]-Sala[[#This Row],[Hora de Llegada]]</f>
        <v>5.0694444442342501E-2</v>
      </c>
      <c r="T76" s="31">
        <v>0.14166666667248742</v>
      </c>
      <c r="U76" s="16">
        <v>14</v>
      </c>
      <c r="V76" s="14" t="s">
        <v>742</v>
      </c>
    </row>
    <row r="77" spans="1:22" x14ac:dyDescent="0.2">
      <c r="A77">
        <v>17</v>
      </c>
      <c r="B77" t="s">
        <v>320</v>
      </c>
      <c r="C77" s="3">
        <v>3</v>
      </c>
      <c r="D77" s="1">
        <v>45017.122916666667</v>
      </c>
      <c r="E77" s="1">
        <v>45017.224999999999</v>
      </c>
      <c r="F77" t="s">
        <v>58</v>
      </c>
      <c r="G77" t="s">
        <v>22</v>
      </c>
      <c r="H77" t="s">
        <v>16</v>
      </c>
      <c r="I77" t="s">
        <v>321</v>
      </c>
      <c r="J77" t="s">
        <v>28</v>
      </c>
      <c r="K77">
        <v>76</v>
      </c>
      <c r="L77" t="s">
        <v>45</v>
      </c>
      <c r="M77" t="s">
        <v>322</v>
      </c>
      <c r="N77" s="2">
        <v>158</v>
      </c>
      <c r="O77" s="7">
        <f>_xlfn.MAXIFS(E:E,K:K,Sala[[#This Row],[Número de Orden]])</f>
        <v>45017.224999999999</v>
      </c>
      <c r="P77" s="8">
        <f>Sala[[#This Row],[Hora de Salida]]-Sala[[#This Row],[Hora de Llegada]]</f>
        <v>0.10208333333139308</v>
      </c>
      <c r="T77" s="32">
        <v>0.15208333333672877</v>
      </c>
      <c r="U77" s="17">
        <v>4</v>
      </c>
      <c r="V77" s="15" t="s">
        <v>20</v>
      </c>
    </row>
    <row r="78" spans="1:22" x14ac:dyDescent="0.2">
      <c r="A78">
        <v>3</v>
      </c>
      <c r="B78" t="s">
        <v>323</v>
      </c>
      <c r="C78" s="3">
        <v>1</v>
      </c>
      <c r="D78" s="1">
        <v>45017.115277777775</v>
      </c>
      <c r="E78" s="1">
        <v>45017.260416666664</v>
      </c>
      <c r="F78" t="s">
        <v>47</v>
      </c>
      <c r="G78" t="s">
        <v>15</v>
      </c>
      <c r="H78" t="s">
        <v>16</v>
      </c>
      <c r="I78" t="s">
        <v>324</v>
      </c>
      <c r="J78" t="s">
        <v>17</v>
      </c>
      <c r="K78">
        <v>77</v>
      </c>
      <c r="L78" t="s">
        <v>29</v>
      </c>
      <c r="M78" t="s">
        <v>325</v>
      </c>
      <c r="N78" s="2">
        <v>99</v>
      </c>
      <c r="O78" s="7">
        <f>_xlfn.MAXIFS(E:E,K:K,Sala[[#This Row],[Número de Orden]])</f>
        <v>45017.260416666664</v>
      </c>
      <c r="P78" s="8">
        <f>Sala[[#This Row],[Hora de Salida]]-Sala[[#This Row],[Hora de Llegada]]</f>
        <v>0.14513888888905058</v>
      </c>
      <c r="T78" s="31">
        <v>7.0138888894386284E-2</v>
      </c>
      <c r="U78" s="16">
        <v>6</v>
      </c>
      <c r="V78" s="14" t="s">
        <v>750</v>
      </c>
    </row>
    <row r="79" spans="1:22" hidden="1" x14ac:dyDescent="0.2">
      <c r="A79" s="9">
        <v>7</v>
      </c>
      <c r="C79"/>
      <c r="N79">
        <v>57</v>
      </c>
      <c r="O79" s="7">
        <f>_xlfn.MAXIFS(E:E,K:K,Sala[[#This Row],[Número de Orden]])</f>
        <v>0</v>
      </c>
      <c r="P79" s="8">
        <f>Sala[[#This Row],[Hora de Salida]]-Sala[[#This Row],[Hora de Llegada]]</f>
        <v>0</v>
      </c>
      <c r="T79" s="32">
        <v>0.12569444444913339</v>
      </c>
      <c r="U79" s="17">
        <v>14</v>
      </c>
      <c r="V79" s="15" t="s">
        <v>758</v>
      </c>
    </row>
    <row r="80" spans="1:22" x14ac:dyDescent="0.2">
      <c r="A80">
        <v>16</v>
      </c>
      <c r="B80" t="s">
        <v>326</v>
      </c>
      <c r="C80" s="3">
        <v>2</v>
      </c>
      <c r="D80" s="1">
        <v>45017.06527777778</v>
      </c>
      <c r="E80" s="1">
        <v>45017.213888888888</v>
      </c>
      <c r="F80" t="s">
        <v>47</v>
      </c>
      <c r="G80" t="s">
        <v>22</v>
      </c>
      <c r="H80" t="s">
        <v>16</v>
      </c>
      <c r="I80" t="s">
        <v>327</v>
      </c>
      <c r="J80" t="s">
        <v>17</v>
      </c>
      <c r="K80">
        <v>79</v>
      </c>
      <c r="L80" t="s">
        <v>64</v>
      </c>
      <c r="M80" t="s">
        <v>328</v>
      </c>
      <c r="N80" s="2">
        <v>309</v>
      </c>
      <c r="O80" s="7">
        <f>_xlfn.MAXIFS(E:E,K:K,Sala[[#This Row],[Número de Orden]])</f>
        <v>45017.213888888888</v>
      </c>
      <c r="P80" s="8">
        <f>Sala[[#This Row],[Hora de Salida]]-Sala[[#This Row],[Hora de Llegada]]</f>
        <v>0.14861111110803904</v>
      </c>
      <c r="T80" s="31">
        <v>5.4166666663756281E-2</v>
      </c>
      <c r="U80" s="16">
        <v>6</v>
      </c>
      <c r="V80" s="14" t="s">
        <v>776</v>
      </c>
    </row>
    <row r="81" spans="1:22" x14ac:dyDescent="0.2">
      <c r="A81">
        <v>18</v>
      </c>
      <c r="B81" t="s">
        <v>329</v>
      </c>
      <c r="C81" s="3">
        <v>6</v>
      </c>
      <c r="D81" s="1">
        <v>45017.093055555553</v>
      </c>
      <c r="E81" s="1">
        <v>45017.156944444447</v>
      </c>
      <c r="F81" t="s">
        <v>14</v>
      </c>
      <c r="G81" t="s">
        <v>22</v>
      </c>
      <c r="H81" t="s">
        <v>16</v>
      </c>
      <c r="I81" t="s">
        <v>330</v>
      </c>
      <c r="J81" t="s">
        <v>17</v>
      </c>
      <c r="K81">
        <v>80</v>
      </c>
      <c r="L81" t="s">
        <v>64</v>
      </c>
      <c r="M81" t="s">
        <v>331</v>
      </c>
      <c r="N81" s="2">
        <v>121</v>
      </c>
      <c r="O81" s="7">
        <f>_xlfn.MAXIFS(E:E,K:K,Sala[[#This Row],[Número de Orden]])</f>
        <v>45017.156944444447</v>
      </c>
      <c r="P81" s="8">
        <f>Sala[[#This Row],[Hora de Salida]]-Sala[[#This Row],[Hora de Llegada]]</f>
        <v>6.3888888893416151E-2</v>
      </c>
      <c r="T81" s="32">
        <v>9.7916666668121863E-2</v>
      </c>
      <c r="U81" s="17">
        <v>12</v>
      </c>
      <c r="V81" s="15" t="s">
        <v>798</v>
      </c>
    </row>
    <row r="82" spans="1:22" hidden="1" x14ac:dyDescent="0.2">
      <c r="A82" s="9">
        <v>17</v>
      </c>
      <c r="C82"/>
      <c r="N82">
        <v>62</v>
      </c>
      <c r="O82" s="7">
        <f>_xlfn.MAXIFS(E:E,K:K,Sala[[#This Row],[Número de Orden]])</f>
        <v>0</v>
      </c>
      <c r="P82" s="8">
        <f>Sala[[#This Row],[Hora de Salida]]-Sala[[#This Row],[Hora de Llegada]]</f>
        <v>0</v>
      </c>
      <c r="T82" s="31">
        <v>0.17361111111191954</v>
      </c>
      <c r="U82" s="16">
        <v>14</v>
      </c>
      <c r="V82" s="14" t="s">
        <v>124</v>
      </c>
    </row>
    <row r="83" spans="1:22" x14ac:dyDescent="0.2">
      <c r="A83">
        <v>16</v>
      </c>
      <c r="B83" t="s">
        <v>332</v>
      </c>
      <c r="C83" s="3">
        <v>3</v>
      </c>
      <c r="D83" s="1">
        <v>45017.142361111109</v>
      </c>
      <c r="E83" s="1">
        <v>45017.298611111109</v>
      </c>
      <c r="F83" t="s">
        <v>21</v>
      </c>
      <c r="G83" t="s">
        <v>44</v>
      </c>
      <c r="H83" t="s">
        <v>16</v>
      </c>
      <c r="I83" t="s">
        <v>333</v>
      </c>
      <c r="J83" t="s">
        <v>17</v>
      </c>
      <c r="K83">
        <v>82</v>
      </c>
      <c r="L83" t="s">
        <v>56</v>
      </c>
      <c r="M83" t="s">
        <v>334</v>
      </c>
      <c r="N83" s="2">
        <v>80</v>
      </c>
      <c r="O83" s="7">
        <f>_xlfn.MAXIFS(E:E,K:K,Sala[[#This Row],[Número de Orden]])</f>
        <v>45017.298611111109</v>
      </c>
      <c r="P83" s="8">
        <f>Sala[[#This Row],[Hora de Salida]]-Sala[[#This Row],[Hora de Llegada]]</f>
        <v>0.15625</v>
      </c>
      <c r="T83" s="32">
        <v>0.10416666666666667</v>
      </c>
      <c r="U83" s="17">
        <v>13</v>
      </c>
      <c r="V83" s="15" t="s">
        <v>814</v>
      </c>
    </row>
    <row r="84" spans="1:22" x14ac:dyDescent="0.2">
      <c r="A84">
        <v>15</v>
      </c>
      <c r="B84" t="s">
        <v>335</v>
      </c>
      <c r="C84" s="3">
        <v>1</v>
      </c>
      <c r="D84" s="1">
        <v>45017.154166666667</v>
      </c>
      <c r="E84" s="1">
        <v>45017.277083333334</v>
      </c>
      <c r="F84" t="s">
        <v>58</v>
      </c>
      <c r="G84" t="s">
        <v>15</v>
      </c>
      <c r="H84" t="s">
        <v>16</v>
      </c>
      <c r="I84" t="s">
        <v>336</v>
      </c>
      <c r="J84" t="s">
        <v>24</v>
      </c>
      <c r="K84">
        <v>83</v>
      </c>
      <c r="L84" t="s">
        <v>45</v>
      </c>
      <c r="M84" t="s">
        <v>337</v>
      </c>
      <c r="N84" s="2">
        <v>170</v>
      </c>
      <c r="O84" s="7">
        <f>_xlfn.MAXIFS(E:E,K:K,Sala[[#This Row],[Número de Orden]])</f>
        <v>45017.277083333334</v>
      </c>
      <c r="P84" s="8">
        <f>Sala[[#This Row],[Hora de Salida]]-Sala[[#This Row],[Hora de Llegada]]</f>
        <v>0.12291666666715173</v>
      </c>
      <c r="T84" s="31">
        <v>9.8611111107553981E-2</v>
      </c>
      <c r="U84" s="16">
        <v>10</v>
      </c>
      <c r="V84" s="14" t="s">
        <v>89</v>
      </c>
    </row>
    <row r="85" spans="1:22" hidden="1" x14ac:dyDescent="0.2">
      <c r="A85" s="9">
        <v>19</v>
      </c>
      <c r="C85"/>
      <c r="N85">
        <v>60</v>
      </c>
      <c r="O85" s="7">
        <f>_xlfn.MAXIFS(E:E,K:K,Sala[[#This Row],[Número de Orden]])</f>
        <v>0</v>
      </c>
      <c r="P85" s="8">
        <f>Sala[[#This Row],[Hora de Salida]]-Sala[[#This Row],[Hora de Llegada]]</f>
        <v>0</v>
      </c>
      <c r="T85" s="32">
        <v>8.6111111110464364E-2</v>
      </c>
      <c r="U85" s="17">
        <v>12</v>
      </c>
      <c r="V85" s="15" t="s">
        <v>849</v>
      </c>
    </row>
    <row r="86" spans="1:22" x14ac:dyDescent="0.2">
      <c r="A86">
        <v>8</v>
      </c>
      <c r="B86" t="s">
        <v>338</v>
      </c>
      <c r="C86" s="3">
        <v>3</v>
      </c>
      <c r="D86" s="1">
        <v>45017.107638888891</v>
      </c>
      <c r="E86" s="1">
        <v>45017.188194444447</v>
      </c>
      <c r="F86" t="s">
        <v>32</v>
      </c>
      <c r="G86" t="s">
        <v>15</v>
      </c>
      <c r="H86" t="s">
        <v>16</v>
      </c>
      <c r="I86" t="s">
        <v>339</v>
      </c>
      <c r="J86" t="s">
        <v>17</v>
      </c>
      <c r="K86">
        <v>85</v>
      </c>
      <c r="L86" t="s">
        <v>53</v>
      </c>
      <c r="M86" t="s">
        <v>340</v>
      </c>
      <c r="N86" s="2">
        <v>208</v>
      </c>
      <c r="O86" s="7">
        <f>_xlfn.MAXIFS(E:E,K:K,Sala[[#This Row],[Número de Orden]])</f>
        <v>45017.188194444447</v>
      </c>
      <c r="P86" s="8">
        <f>Sala[[#This Row],[Hora de Salida]]-Sala[[#This Row],[Hora de Llegada]]</f>
        <v>8.0555555556202307E-2</v>
      </c>
      <c r="T86" s="31">
        <v>6.4583333327997636E-2</v>
      </c>
      <c r="U86" s="16">
        <v>15</v>
      </c>
      <c r="V86" s="14" t="s">
        <v>852</v>
      </c>
    </row>
    <row r="87" spans="1:22" hidden="1" x14ac:dyDescent="0.2">
      <c r="A87" s="9">
        <v>20</v>
      </c>
      <c r="C87"/>
      <c r="N87">
        <v>50</v>
      </c>
      <c r="O87" s="7">
        <f>_xlfn.MAXIFS(E:E,K:K,Sala[[#This Row],[Número de Orden]])</f>
        <v>0</v>
      </c>
      <c r="P87" s="8">
        <f>Sala[[#This Row],[Hora de Salida]]-Sala[[#This Row],[Hora de Llegada]]</f>
        <v>0</v>
      </c>
      <c r="T87" s="32">
        <v>0.16458333333381839</v>
      </c>
      <c r="U87" s="17">
        <v>16</v>
      </c>
      <c r="V87" s="15" t="s">
        <v>855</v>
      </c>
    </row>
    <row r="88" spans="1:22" x14ac:dyDescent="0.2">
      <c r="A88">
        <v>3</v>
      </c>
      <c r="B88" t="s">
        <v>341</v>
      </c>
      <c r="C88" s="3">
        <v>2</v>
      </c>
      <c r="D88" s="1">
        <v>45017.073611111111</v>
      </c>
      <c r="E88" s="1">
        <v>45017.137499999997</v>
      </c>
      <c r="F88" t="s">
        <v>14</v>
      </c>
      <c r="G88" t="s">
        <v>22</v>
      </c>
      <c r="H88" t="s">
        <v>16</v>
      </c>
      <c r="I88" t="s">
        <v>342</v>
      </c>
      <c r="J88" t="s">
        <v>24</v>
      </c>
      <c r="K88">
        <v>87</v>
      </c>
      <c r="L88" t="s">
        <v>64</v>
      </c>
      <c r="M88" t="s">
        <v>343</v>
      </c>
      <c r="N88" s="2">
        <v>99</v>
      </c>
      <c r="O88" s="7">
        <f>_xlfn.MAXIFS(E:E,K:K,Sala[[#This Row],[Número de Orden]])</f>
        <v>45017.137499999997</v>
      </c>
      <c r="P88" s="8">
        <f>Sala[[#This Row],[Hora de Salida]]-Sala[[#This Row],[Hora de Llegada]]</f>
        <v>6.3888888886140194E-2</v>
      </c>
      <c r="T88" s="31">
        <v>0.16527777778052646</v>
      </c>
      <c r="U88" s="16">
        <v>13</v>
      </c>
      <c r="V88" s="14" t="s">
        <v>857</v>
      </c>
    </row>
    <row r="89" spans="1:22" x14ac:dyDescent="0.2">
      <c r="A89">
        <v>18</v>
      </c>
      <c r="B89" t="s">
        <v>117</v>
      </c>
      <c r="C89" s="3">
        <v>1</v>
      </c>
      <c r="D89" s="1">
        <v>45017.145833333336</v>
      </c>
      <c r="E89" s="1">
        <v>45017.277777777781</v>
      </c>
      <c r="F89" t="s">
        <v>14</v>
      </c>
      <c r="G89" t="s">
        <v>22</v>
      </c>
      <c r="H89" t="s">
        <v>35</v>
      </c>
      <c r="I89" t="s">
        <v>344</v>
      </c>
      <c r="J89" t="s">
        <v>28</v>
      </c>
      <c r="K89">
        <v>88</v>
      </c>
      <c r="L89" t="s">
        <v>53</v>
      </c>
      <c r="M89" t="s">
        <v>345</v>
      </c>
      <c r="N89" s="2">
        <v>123</v>
      </c>
      <c r="O89" s="7">
        <f>_xlfn.MAXIFS(E:E,K:K,Sala[[#This Row],[Número de Orden]])</f>
        <v>45017.277777777781</v>
      </c>
      <c r="P89" s="8">
        <f>Sala[[#This Row],[Hora de Salida]]-Sala[[#This Row],[Hora de Llegada]]</f>
        <v>0.13194444444525288</v>
      </c>
      <c r="T89" s="32">
        <v>0.13402777778052646</v>
      </c>
      <c r="U89" s="17">
        <v>12</v>
      </c>
      <c r="V89" s="15" t="s">
        <v>867</v>
      </c>
    </row>
    <row r="90" spans="1:22" x14ac:dyDescent="0.2">
      <c r="A90">
        <v>11</v>
      </c>
      <c r="B90" t="s">
        <v>77</v>
      </c>
      <c r="C90" s="3">
        <v>4</v>
      </c>
      <c r="D90" s="1">
        <v>45017.029166666667</v>
      </c>
      <c r="E90" s="1">
        <v>45017.09652777778</v>
      </c>
      <c r="F90" t="s">
        <v>21</v>
      </c>
      <c r="G90" t="s">
        <v>44</v>
      </c>
      <c r="H90" t="s">
        <v>35</v>
      </c>
      <c r="I90" t="s">
        <v>346</v>
      </c>
      <c r="J90" t="s">
        <v>17</v>
      </c>
      <c r="K90">
        <v>89</v>
      </c>
      <c r="L90" t="s">
        <v>49</v>
      </c>
      <c r="M90" t="s">
        <v>347</v>
      </c>
      <c r="N90" s="2">
        <v>159</v>
      </c>
      <c r="O90" s="7">
        <f>_xlfn.MAXIFS(E:E,K:K,Sala[[#This Row],[Número de Orden]])</f>
        <v>45017.09652777778</v>
      </c>
      <c r="P90" s="8">
        <f>Sala[[#This Row],[Hora de Salida]]-Sala[[#This Row],[Hora de Llegada]]</f>
        <v>6.7361111112404615E-2</v>
      </c>
      <c r="T90" s="31">
        <v>0.14027777777907127</v>
      </c>
      <c r="U90" s="16">
        <v>17</v>
      </c>
      <c r="V90" s="14" t="s">
        <v>870</v>
      </c>
    </row>
    <row r="91" spans="1:22" hidden="1" x14ac:dyDescent="0.2">
      <c r="A91" s="9">
        <v>6</v>
      </c>
      <c r="C91"/>
      <c r="N91">
        <v>34</v>
      </c>
      <c r="O91" s="7">
        <f>_xlfn.MAXIFS(E:E,K:K,Sala[[#This Row],[Número de Orden]])</f>
        <v>0</v>
      </c>
      <c r="P91" s="8">
        <f>Sala[[#This Row],[Hora de Salida]]-Sala[[#This Row],[Hora de Llegada]]</f>
        <v>0</v>
      </c>
      <c r="T91" s="32">
        <v>0.16874999999951493</v>
      </c>
      <c r="U91" s="17">
        <v>16</v>
      </c>
      <c r="V91" s="15" t="s">
        <v>877</v>
      </c>
    </row>
    <row r="92" spans="1:22" x14ac:dyDescent="0.2">
      <c r="A92">
        <v>1</v>
      </c>
      <c r="B92" t="s">
        <v>348</v>
      </c>
      <c r="C92" s="3">
        <v>5</v>
      </c>
      <c r="D92" s="1">
        <v>45017.151388888888</v>
      </c>
      <c r="E92" s="1">
        <v>45017.224999999999</v>
      </c>
      <c r="F92" t="s">
        <v>21</v>
      </c>
      <c r="G92" t="s">
        <v>22</v>
      </c>
      <c r="H92" t="s">
        <v>16</v>
      </c>
      <c r="I92" t="s">
        <v>349</v>
      </c>
      <c r="J92" t="s">
        <v>28</v>
      </c>
      <c r="K92">
        <v>91</v>
      </c>
      <c r="L92" t="s">
        <v>51</v>
      </c>
      <c r="M92" t="s">
        <v>350</v>
      </c>
      <c r="N92" s="2">
        <v>293</v>
      </c>
      <c r="O92" s="7">
        <f>_xlfn.MAXIFS(E:E,K:K,Sala[[#This Row],[Número de Orden]])</f>
        <v>45017.224999999999</v>
      </c>
      <c r="P92" s="8">
        <f>Sala[[#This Row],[Hora de Salida]]-Sala[[#This Row],[Hora de Llegada]]</f>
        <v>7.3611111110949423E-2</v>
      </c>
      <c r="T92" s="31">
        <v>8.1944444444767825E-2</v>
      </c>
      <c r="U92" s="16">
        <v>5</v>
      </c>
      <c r="V92" s="14" t="s">
        <v>883</v>
      </c>
    </row>
    <row r="93" spans="1:22" x14ac:dyDescent="0.2">
      <c r="A93">
        <v>6</v>
      </c>
      <c r="B93" t="s">
        <v>351</v>
      </c>
      <c r="C93" s="3">
        <v>2</v>
      </c>
      <c r="D93" s="1">
        <v>45017.149305555555</v>
      </c>
      <c r="E93" s="1">
        <v>45017.256249999999</v>
      </c>
      <c r="F93" t="s">
        <v>32</v>
      </c>
      <c r="G93" t="s">
        <v>44</v>
      </c>
      <c r="H93" t="s">
        <v>16</v>
      </c>
      <c r="I93" t="s">
        <v>352</v>
      </c>
      <c r="J93" t="s">
        <v>17</v>
      </c>
      <c r="K93">
        <v>92</v>
      </c>
      <c r="L93" t="s">
        <v>64</v>
      </c>
      <c r="M93" t="s">
        <v>353</v>
      </c>
      <c r="N93" s="2">
        <v>82</v>
      </c>
      <c r="O93" s="7">
        <f>_xlfn.MAXIFS(E:E,K:K,Sala[[#This Row],[Número de Orden]])</f>
        <v>45017.256249999999</v>
      </c>
      <c r="P93" s="8">
        <f>Sala[[#This Row],[Hora de Salida]]-Sala[[#This Row],[Hora de Llegada]]</f>
        <v>0.10694444444379769</v>
      </c>
      <c r="T93" s="32">
        <v>9.9999999993694175E-2</v>
      </c>
      <c r="U93" s="17">
        <v>13</v>
      </c>
      <c r="V93" s="15" t="s">
        <v>895</v>
      </c>
    </row>
    <row r="94" spans="1:22" hidden="1" x14ac:dyDescent="0.2">
      <c r="A94" s="9">
        <v>2</v>
      </c>
      <c r="C94"/>
      <c r="N94">
        <v>29</v>
      </c>
      <c r="O94" s="7">
        <f>_xlfn.MAXIFS(E:E,K:K,Sala[[#This Row],[Número de Orden]])</f>
        <v>0</v>
      </c>
      <c r="P94" s="8">
        <f>Sala[[#This Row],[Hora de Salida]]-Sala[[#This Row],[Hora de Llegada]]</f>
        <v>0</v>
      </c>
      <c r="T94" s="31">
        <v>0.14583333333818396</v>
      </c>
      <c r="U94" s="16">
        <v>4</v>
      </c>
      <c r="V94" s="14" t="s">
        <v>901</v>
      </c>
    </row>
    <row r="95" spans="1:22" x14ac:dyDescent="0.2">
      <c r="A95">
        <v>12</v>
      </c>
      <c r="B95" t="s">
        <v>354</v>
      </c>
      <c r="C95" s="3">
        <v>1</v>
      </c>
      <c r="D95" s="1">
        <v>45017.077777777777</v>
      </c>
      <c r="E95" s="1">
        <v>45017.203472222223</v>
      </c>
      <c r="F95" t="s">
        <v>14</v>
      </c>
      <c r="G95" t="s">
        <v>22</v>
      </c>
      <c r="H95" t="s">
        <v>16</v>
      </c>
      <c r="I95" t="s">
        <v>355</v>
      </c>
      <c r="J95" t="s">
        <v>24</v>
      </c>
      <c r="K95">
        <v>94</v>
      </c>
      <c r="L95" t="s">
        <v>33</v>
      </c>
      <c r="M95" t="s">
        <v>356</v>
      </c>
      <c r="N95" s="2">
        <v>253</v>
      </c>
      <c r="O95" s="7">
        <f>_xlfn.MAXIFS(E:E,K:K,Sala[[#This Row],[Número de Orden]])</f>
        <v>45017.203472222223</v>
      </c>
      <c r="P95" s="8">
        <f>Sala[[#This Row],[Hora de Salida]]-Sala[[#This Row],[Hora de Llegada]]</f>
        <v>0.12569444444670808</v>
      </c>
      <c r="T95" s="32">
        <v>0.11736111111774032</v>
      </c>
      <c r="U95" s="17">
        <v>19</v>
      </c>
      <c r="V95" s="15" t="s">
        <v>904</v>
      </c>
    </row>
    <row r="96" spans="1:22" x14ac:dyDescent="0.2">
      <c r="A96">
        <v>12</v>
      </c>
      <c r="B96" t="s">
        <v>79</v>
      </c>
      <c r="C96" s="3">
        <v>5</v>
      </c>
      <c r="D96" s="1">
        <v>45017.138194444444</v>
      </c>
      <c r="E96" s="1">
        <v>45017.254861111112</v>
      </c>
      <c r="F96" t="s">
        <v>32</v>
      </c>
      <c r="G96" t="s">
        <v>15</v>
      </c>
      <c r="H96" t="s">
        <v>16</v>
      </c>
      <c r="I96" t="s">
        <v>357</v>
      </c>
      <c r="J96" t="s">
        <v>24</v>
      </c>
      <c r="K96">
        <v>95</v>
      </c>
      <c r="L96" t="s">
        <v>51</v>
      </c>
      <c r="M96" t="s">
        <v>358</v>
      </c>
      <c r="N96" s="2">
        <v>153</v>
      </c>
      <c r="O96" s="7">
        <f>_xlfn.MAXIFS(E:E,K:K,Sala[[#This Row],[Número de Orden]])</f>
        <v>45017.254861111112</v>
      </c>
      <c r="P96" s="8">
        <f>Sala[[#This Row],[Hora de Salida]]-Sala[[#This Row],[Hora de Llegada]]</f>
        <v>0.11666666666860692</v>
      </c>
      <c r="T96" s="31">
        <v>0.15972222222141377</v>
      </c>
      <c r="U96" s="16">
        <v>14</v>
      </c>
      <c r="V96" s="14" t="s">
        <v>924</v>
      </c>
    </row>
    <row r="97" spans="1:22" x14ac:dyDescent="0.2">
      <c r="A97">
        <v>16</v>
      </c>
      <c r="B97" t="s">
        <v>359</v>
      </c>
      <c r="C97" s="3">
        <v>5</v>
      </c>
      <c r="D97" s="1">
        <v>45017.082638888889</v>
      </c>
      <c r="E97" s="1">
        <v>45017.226388888892</v>
      </c>
      <c r="F97" t="s">
        <v>14</v>
      </c>
      <c r="G97" t="s">
        <v>44</v>
      </c>
      <c r="H97" t="s">
        <v>16</v>
      </c>
      <c r="I97" t="s">
        <v>360</v>
      </c>
      <c r="J97" t="s">
        <v>17</v>
      </c>
      <c r="K97">
        <v>96</v>
      </c>
      <c r="L97" t="s">
        <v>29</v>
      </c>
      <c r="M97" t="s">
        <v>361</v>
      </c>
      <c r="N97" s="2">
        <v>176</v>
      </c>
      <c r="O97" s="7">
        <f>_xlfn.MAXIFS(E:E,K:K,Sala[[#This Row],[Número de Orden]])</f>
        <v>45017.226388888892</v>
      </c>
      <c r="P97" s="8">
        <f>Sala[[#This Row],[Hora de Salida]]-Sala[[#This Row],[Hora de Llegada]]</f>
        <v>0.14375000000291038</v>
      </c>
      <c r="T97" s="32">
        <v>0.12430555555571725</v>
      </c>
      <c r="U97" s="17">
        <v>13</v>
      </c>
      <c r="V97" s="15" t="s">
        <v>926</v>
      </c>
    </row>
    <row r="98" spans="1:22" x14ac:dyDescent="0.2">
      <c r="A98">
        <v>14</v>
      </c>
      <c r="B98" t="s">
        <v>362</v>
      </c>
      <c r="C98" s="3">
        <v>2</v>
      </c>
      <c r="D98" s="1">
        <v>45017.073611111111</v>
      </c>
      <c r="E98" s="1">
        <v>45017.127083333333</v>
      </c>
      <c r="F98" t="s">
        <v>32</v>
      </c>
      <c r="G98" t="s">
        <v>15</v>
      </c>
      <c r="H98" t="s">
        <v>16</v>
      </c>
      <c r="I98" t="s">
        <v>363</v>
      </c>
      <c r="J98" t="s">
        <v>24</v>
      </c>
      <c r="K98">
        <v>97</v>
      </c>
      <c r="L98" t="s">
        <v>53</v>
      </c>
      <c r="M98" t="s">
        <v>364</v>
      </c>
      <c r="N98" s="2">
        <v>188</v>
      </c>
      <c r="O98" s="7">
        <f>_xlfn.MAXIFS(E:E,K:K,Sala[[#This Row],[Número de Orden]])</f>
        <v>45017.127083333333</v>
      </c>
      <c r="P98" s="8">
        <f>Sala[[#This Row],[Hora de Salida]]-Sala[[#This Row],[Hora de Llegada]]</f>
        <v>5.3472222221898846E-2</v>
      </c>
      <c r="T98" s="31">
        <v>0.16041666666812185</v>
      </c>
      <c r="U98" s="16">
        <v>17</v>
      </c>
      <c r="V98" s="14" t="s">
        <v>101</v>
      </c>
    </row>
    <row r="99" spans="1:22" x14ac:dyDescent="0.2">
      <c r="A99">
        <v>7</v>
      </c>
      <c r="B99" t="s">
        <v>365</v>
      </c>
      <c r="C99" s="3">
        <v>3</v>
      </c>
      <c r="D99" s="1">
        <v>45017.042361111111</v>
      </c>
      <c r="E99" s="1">
        <v>45017.140277777777</v>
      </c>
      <c r="F99" t="s">
        <v>21</v>
      </c>
      <c r="G99" t="s">
        <v>22</v>
      </c>
      <c r="H99" t="s">
        <v>16</v>
      </c>
      <c r="I99" t="s">
        <v>366</v>
      </c>
      <c r="J99" t="s">
        <v>24</v>
      </c>
      <c r="K99">
        <v>98</v>
      </c>
      <c r="L99" t="s">
        <v>29</v>
      </c>
      <c r="M99" t="s">
        <v>367</v>
      </c>
      <c r="N99" s="2">
        <v>166</v>
      </c>
      <c r="O99" s="7">
        <f>_xlfn.MAXIFS(E:E,K:K,Sala[[#This Row],[Número de Orden]])</f>
        <v>45017.140277777777</v>
      </c>
      <c r="P99" s="8">
        <f>Sala[[#This Row],[Hora de Salida]]-Sala[[#This Row],[Hora de Llegada]]</f>
        <v>9.7916666665696539E-2</v>
      </c>
      <c r="T99" s="32">
        <v>9.9305555554262057E-2</v>
      </c>
      <c r="U99" s="17">
        <v>14</v>
      </c>
      <c r="V99" s="15" t="s">
        <v>655</v>
      </c>
    </row>
    <row r="100" spans="1:22" x14ac:dyDescent="0.2">
      <c r="A100">
        <v>2</v>
      </c>
      <c r="B100" t="s">
        <v>20</v>
      </c>
      <c r="C100" s="3">
        <v>6</v>
      </c>
      <c r="D100" s="1">
        <v>45017.098611111112</v>
      </c>
      <c r="E100" s="1">
        <v>45017.262499999997</v>
      </c>
      <c r="F100" t="s">
        <v>32</v>
      </c>
      <c r="G100" t="s">
        <v>22</v>
      </c>
      <c r="H100" t="s">
        <v>16</v>
      </c>
      <c r="I100" t="s">
        <v>368</v>
      </c>
      <c r="J100" t="s">
        <v>24</v>
      </c>
      <c r="K100">
        <v>99</v>
      </c>
      <c r="L100" t="s">
        <v>33</v>
      </c>
      <c r="M100" t="s">
        <v>369</v>
      </c>
      <c r="N100" s="2">
        <v>139</v>
      </c>
      <c r="O100" s="7">
        <f>_xlfn.MAXIFS(E:E,K:K,Sala[[#This Row],[Número de Orden]])</f>
        <v>45017.262499999997</v>
      </c>
      <c r="P100" s="8">
        <f>Sala[[#This Row],[Hora de Salida]]-Sala[[#This Row],[Hora de Llegada]]</f>
        <v>0.163888888884685</v>
      </c>
      <c r="T100" s="31">
        <v>0.14166666666521147</v>
      </c>
      <c r="U100" s="16">
        <v>17</v>
      </c>
      <c r="V100" s="14" t="s">
        <v>747</v>
      </c>
    </row>
    <row r="101" spans="1:22" x14ac:dyDescent="0.2">
      <c r="A101">
        <v>18</v>
      </c>
      <c r="B101" t="s">
        <v>13</v>
      </c>
      <c r="C101" s="3">
        <v>1</v>
      </c>
      <c r="D101" s="1">
        <v>45017.147222222222</v>
      </c>
      <c r="E101" s="1">
        <v>45017.28125</v>
      </c>
      <c r="F101" t="s">
        <v>58</v>
      </c>
      <c r="G101" t="s">
        <v>22</v>
      </c>
      <c r="H101" t="s">
        <v>16</v>
      </c>
      <c r="I101" t="s">
        <v>370</v>
      </c>
      <c r="J101" t="s">
        <v>28</v>
      </c>
      <c r="K101">
        <v>100</v>
      </c>
      <c r="L101" t="s">
        <v>56</v>
      </c>
      <c r="M101" t="s">
        <v>371</v>
      </c>
      <c r="N101" s="2">
        <v>166</v>
      </c>
      <c r="O101" s="7">
        <f>_xlfn.MAXIFS(E:E,K:K,Sala[[#This Row],[Número de Orden]])</f>
        <v>45017.28125</v>
      </c>
      <c r="P101" s="8">
        <f>Sala[[#This Row],[Hora de Salida]]-Sala[[#This Row],[Hora de Llegada]]</f>
        <v>0.13402777777810115</v>
      </c>
      <c r="T101" s="32">
        <v>0.13055555555426204</v>
      </c>
      <c r="U101" s="17">
        <v>3</v>
      </c>
      <c r="V101" s="15" t="s">
        <v>582</v>
      </c>
    </row>
    <row r="102" spans="1:22" x14ac:dyDescent="0.2">
      <c r="A102">
        <v>1</v>
      </c>
      <c r="B102" t="s">
        <v>372</v>
      </c>
      <c r="C102" s="3">
        <v>5</v>
      </c>
      <c r="D102" s="1">
        <v>45017.009722222225</v>
      </c>
      <c r="E102" s="1">
        <v>45017.09375</v>
      </c>
      <c r="F102" t="s">
        <v>14</v>
      </c>
      <c r="G102" t="s">
        <v>22</v>
      </c>
      <c r="H102" t="s">
        <v>16</v>
      </c>
      <c r="I102" t="s">
        <v>373</v>
      </c>
      <c r="J102" t="s">
        <v>17</v>
      </c>
      <c r="K102">
        <v>101</v>
      </c>
      <c r="L102" t="s">
        <v>64</v>
      </c>
      <c r="M102" t="s">
        <v>374</v>
      </c>
      <c r="N102" s="2">
        <v>138</v>
      </c>
      <c r="O102" s="7">
        <f>_xlfn.MAXIFS(E:E,K:K,Sala[[#This Row],[Número de Orden]])</f>
        <v>45017.09375</v>
      </c>
      <c r="P102" s="8">
        <f>Sala[[#This Row],[Hora de Salida]]-Sala[[#This Row],[Hora de Llegada]]</f>
        <v>8.4027777775190771E-2</v>
      </c>
      <c r="T102" s="31">
        <v>0.17430555555135166</v>
      </c>
      <c r="U102" s="16">
        <v>14</v>
      </c>
      <c r="V102" s="14" t="s">
        <v>967</v>
      </c>
    </row>
    <row r="103" spans="1:22" x14ac:dyDescent="0.2">
      <c r="A103">
        <v>19</v>
      </c>
      <c r="B103" t="s">
        <v>375</v>
      </c>
      <c r="C103" s="3">
        <v>2</v>
      </c>
      <c r="D103" s="1">
        <v>45017.064583333333</v>
      </c>
      <c r="E103" s="1">
        <v>45017.176388888889</v>
      </c>
      <c r="F103" t="s">
        <v>47</v>
      </c>
      <c r="G103" t="s">
        <v>22</v>
      </c>
      <c r="H103" t="s">
        <v>16</v>
      </c>
      <c r="I103" t="s">
        <v>376</v>
      </c>
      <c r="J103" t="s">
        <v>28</v>
      </c>
      <c r="K103">
        <v>102</v>
      </c>
      <c r="L103" t="s">
        <v>64</v>
      </c>
      <c r="M103" t="s">
        <v>377</v>
      </c>
      <c r="N103" s="2">
        <v>171</v>
      </c>
      <c r="O103" s="7">
        <f>_xlfn.MAXIFS(E:E,K:K,Sala[[#This Row],[Número de Orden]])</f>
        <v>45017.176388888889</v>
      </c>
      <c r="P103" s="8">
        <f>Sala[[#This Row],[Hora de Salida]]-Sala[[#This Row],[Hora de Llegada]]</f>
        <v>0.11180555555620231</v>
      </c>
      <c r="T103" s="32">
        <v>0.11388888888419994</v>
      </c>
      <c r="U103" s="17">
        <v>11</v>
      </c>
      <c r="V103" s="15" t="s">
        <v>976</v>
      </c>
    </row>
    <row r="104" spans="1:22" x14ac:dyDescent="0.2">
      <c r="A104">
        <v>13</v>
      </c>
      <c r="B104" t="s">
        <v>378</v>
      </c>
      <c r="C104" s="3">
        <v>3</v>
      </c>
      <c r="D104" s="1">
        <v>45017.070833333331</v>
      </c>
      <c r="E104" s="1">
        <v>45017.215277777781</v>
      </c>
      <c r="F104" t="s">
        <v>14</v>
      </c>
      <c r="G104" t="s">
        <v>22</v>
      </c>
      <c r="H104" t="s">
        <v>35</v>
      </c>
      <c r="I104" t="s">
        <v>379</v>
      </c>
      <c r="J104" t="s">
        <v>28</v>
      </c>
      <c r="K104">
        <v>103</v>
      </c>
      <c r="L104" t="s">
        <v>25</v>
      </c>
      <c r="M104" t="s">
        <v>380</v>
      </c>
      <c r="N104" s="2">
        <v>73</v>
      </c>
      <c r="O104" s="7">
        <f>_xlfn.MAXIFS(E:E,K:K,Sala[[#This Row],[Número de Orden]])</f>
        <v>45017.215277777781</v>
      </c>
      <c r="P104" s="8">
        <f>Sala[[#This Row],[Hora de Salida]]-Sala[[#This Row],[Hora de Llegada]]</f>
        <v>0.14444444444961846</v>
      </c>
      <c r="T104" s="31">
        <v>0.14305555555862762</v>
      </c>
      <c r="U104" s="16">
        <v>18</v>
      </c>
      <c r="V104" s="14" t="s">
        <v>168</v>
      </c>
    </row>
    <row r="105" spans="1:22" x14ac:dyDescent="0.2">
      <c r="A105">
        <v>14</v>
      </c>
      <c r="B105" t="s">
        <v>381</v>
      </c>
      <c r="C105" s="3">
        <v>4</v>
      </c>
      <c r="D105" s="1">
        <v>45017.061111111114</v>
      </c>
      <c r="E105" s="1">
        <v>45017.113888888889</v>
      </c>
      <c r="F105" t="s">
        <v>47</v>
      </c>
      <c r="G105" t="s">
        <v>44</v>
      </c>
      <c r="H105" t="s">
        <v>35</v>
      </c>
      <c r="I105" t="s">
        <v>382</v>
      </c>
      <c r="J105" t="s">
        <v>28</v>
      </c>
      <c r="K105">
        <v>104</v>
      </c>
      <c r="L105" t="s">
        <v>49</v>
      </c>
      <c r="M105" t="s">
        <v>383</v>
      </c>
      <c r="N105" s="2">
        <v>77</v>
      </c>
      <c r="O105" s="7">
        <f>_xlfn.MAXIFS(E:E,K:K,Sala[[#This Row],[Número de Orden]])</f>
        <v>45017.113888888889</v>
      </c>
      <c r="P105" s="8">
        <f>Sala[[#This Row],[Hora de Salida]]-Sala[[#This Row],[Hora de Llegada]]</f>
        <v>5.2777777775190771E-2</v>
      </c>
      <c r="T105" s="32">
        <v>0.11458333333090802</v>
      </c>
      <c r="U105" s="17">
        <v>10</v>
      </c>
      <c r="V105" s="15" t="s">
        <v>980</v>
      </c>
    </row>
    <row r="106" spans="1:22" x14ac:dyDescent="0.2">
      <c r="A106">
        <v>14</v>
      </c>
      <c r="B106" t="s">
        <v>384</v>
      </c>
      <c r="C106" s="3">
        <v>6</v>
      </c>
      <c r="D106" s="1">
        <v>45017.054166666669</v>
      </c>
      <c r="E106" s="1">
        <v>45017.166666666664</v>
      </c>
      <c r="F106" t="s">
        <v>47</v>
      </c>
      <c r="G106" t="s">
        <v>22</v>
      </c>
      <c r="H106" t="s">
        <v>16</v>
      </c>
      <c r="I106" t="s">
        <v>385</v>
      </c>
      <c r="J106" t="s">
        <v>17</v>
      </c>
      <c r="K106">
        <v>105</v>
      </c>
      <c r="L106" t="s">
        <v>25</v>
      </c>
      <c r="M106" t="s">
        <v>386</v>
      </c>
      <c r="N106" s="2">
        <v>141</v>
      </c>
      <c r="O106" s="7">
        <f>_xlfn.MAXIFS(E:E,K:K,Sala[[#This Row],[Número de Orden]])</f>
        <v>45017.166666666664</v>
      </c>
      <c r="P106" s="8">
        <f>Sala[[#This Row],[Hora de Salida]]-Sala[[#This Row],[Hora de Llegada]]</f>
        <v>0.11249999999563443</v>
      </c>
      <c r="T106" s="31">
        <v>9.9305555554262057E-2</v>
      </c>
      <c r="U106" s="16">
        <v>17</v>
      </c>
      <c r="V106" s="14" t="s">
        <v>1007</v>
      </c>
    </row>
    <row r="107" spans="1:22" hidden="1" x14ac:dyDescent="0.2">
      <c r="A107" s="9">
        <v>15</v>
      </c>
      <c r="C107"/>
      <c r="N107">
        <v>68</v>
      </c>
      <c r="O107" s="7">
        <f>_xlfn.MAXIFS(E:E,K:K,Sala[[#This Row],[Número de Orden]])</f>
        <v>0</v>
      </c>
      <c r="P107" s="8">
        <f>Sala[[#This Row],[Hora de Salida]]-Sala[[#This Row],[Hora de Llegada]]</f>
        <v>0</v>
      </c>
      <c r="T107" s="32">
        <v>0.169444444446223</v>
      </c>
      <c r="U107" s="17">
        <v>13</v>
      </c>
      <c r="V107" s="15" t="s">
        <v>1013</v>
      </c>
    </row>
    <row r="108" spans="1:22" x14ac:dyDescent="0.2">
      <c r="A108">
        <v>11</v>
      </c>
      <c r="B108" t="s">
        <v>387</v>
      </c>
      <c r="C108" s="3">
        <v>5</v>
      </c>
      <c r="D108" s="1">
        <v>45017.061805555553</v>
      </c>
      <c r="E108" s="1">
        <v>45017.123611111114</v>
      </c>
      <c r="F108" t="s">
        <v>32</v>
      </c>
      <c r="G108" t="s">
        <v>22</v>
      </c>
      <c r="H108" t="s">
        <v>35</v>
      </c>
      <c r="I108" t="s">
        <v>388</v>
      </c>
      <c r="J108" t="s">
        <v>28</v>
      </c>
      <c r="K108">
        <v>107</v>
      </c>
      <c r="L108" t="s">
        <v>29</v>
      </c>
      <c r="M108" t="s">
        <v>389</v>
      </c>
      <c r="N108" s="2">
        <v>253</v>
      </c>
      <c r="O108" s="7">
        <f>_xlfn.MAXIFS(E:E,K:K,Sala[[#This Row],[Número de Orden]])</f>
        <v>45017.123611111114</v>
      </c>
      <c r="P108" s="8">
        <f>Sala[[#This Row],[Hora de Salida]]-Sala[[#This Row],[Hora de Llegada]]</f>
        <v>6.1805555560567882E-2</v>
      </c>
      <c r="T108" s="31">
        <v>0.10694444444622302</v>
      </c>
      <c r="U108" s="16">
        <v>13</v>
      </c>
      <c r="V108" s="14" t="s">
        <v>122</v>
      </c>
    </row>
    <row r="109" spans="1:22" x14ac:dyDescent="0.2">
      <c r="A109">
        <v>3</v>
      </c>
      <c r="B109" t="s">
        <v>390</v>
      </c>
      <c r="C109" s="3">
        <v>3</v>
      </c>
      <c r="D109" s="1">
        <v>45017.063888888886</v>
      </c>
      <c r="E109" s="1">
        <v>45017.150694444441</v>
      </c>
      <c r="F109" t="s">
        <v>14</v>
      </c>
      <c r="G109" t="s">
        <v>44</v>
      </c>
      <c r="H109" t="s">
        <v>35</v>
      </c>
      <c r="I109" t="s">
        <v>391</v>
      </c>
      <c r="J109" t="s">
        <v>28</v>
      </c>
      <c r="K109">
        <v>108</v>
      </c>
      <c r="L109" t="s">
        <v>56</v>
      </c>
      <c r="M109" t="s">
        <v>392</v>
      </c>
      <c r="N109" s="2">
        <v>124</v>
      </c>
      <c r="O109" s="7">
        <f>_xlfn.MAXIFS(E:E,K:K,Sala[[#This Row],[Número de Orden]])</f>
        <v>45017.150694444441</v>
      </c>
      <c r="P109" s="8">
        <f>Sala[[#This Row],[Hora de Salida]]-Sala[[#This Row],[Hora de Llegada]]</f>
        <v>8.6805555554747116E-2</v>
      </c>
      <c r="T109" s="32">
        <v>6.1805555555717241E-2</v>
      </c>
      <c r="U109" s="17">
        <v>15</v>
      </c>
      <c r="V109" s="15" t="s">
        <v>1017</v>
      </c>
    </row>
    <row r="110" spans="1:22" x14ac:dyDescent="0.2">
      <c r="A110">
        <v>10</v>
      </c>
      <c r="B110" t="s">
        <v>393</v>
      </c>
      <c r="C110" s="3">
        <v>2</v>
      </c>
      <c r="D110" s="1">
        <v>45017.059027777781</v>
      </c>
      <c r="E110" s="1">
        <v>45017.101388888892</v>
      </c>
      <c r="F110" t="s">
        <v>14</v>
      </c>
      <c r="G110" t="s">
        <v>44</v>
      </c>
      <c r="H110" t="s">
        <v>16</v>
      </c>
      <c r="I110" t="s">
        <v>394</v>
      </c>
      <c r="J110" t="s">
        <v>17</v>
      </c>
      <c r="K110">
        <v>109</v>
      </c>
      <c r="L110" t="s">
        <v>53</v>
      </c>
      <c r="M110" t="s">
        <v>395</v>
      </c>
      <c r="N110" s="2">
        <v>169</v>
      </c>
      <c r="O110" s="7">
        <f>_xlfn.MAXIFS(E:E,K:K,Sala[[#This Row],[Número de Orden]])</f>
        <v>45017.101388888892</v>
      </c>
      <c r="P110" s="8">
        <f>Sala[[#This Row],[Hora de Salida]]-Sala[[#This Row],[Hora de Llegada]]</f>
        <v>4.2361111110949423E-2</v>
      </c>
      <c r="T110" s="31">
        <v>0.15486111110900916</v>
      </c>
      <c r="U110" s="16">
        <v>4</v>
      </c>
      <c r="V110" s="14" t="s">
        <v>823</v>
      </c>
    </row>
    <row r="111" spans="1:22" x14ac:dyDescent="0.2">
      <c r="A111">
        <v>5</v>
      </c>
      <c r="B111" t="s">
        <v>396</v>
      </c>
      <c r="C111" s="3">
        <v>1</v>
      </c>
      <c r="D111" s="1">
        <v>45017.147222222222</v>
      </c>
      <c r="E111" s="1">
        <v>45017.275694444441</v>
      </c>
      <c r="F111" t="s">
        <v>58</v>
      </c>
      <c r="G111" t="s">
        <v>22</v>
      </c>
      <c r="H111" t="s">
        <v>16</v>
      </c>
      <c r="I111" t="s">
        <v>397</v>
      </c>
      <c r="J111" t="s">
        <v>28</v>
      </c>
      <c r="K111">
        <v>110</v>
      </c>
      <c r="L111" t="s">
        <v>56</v>
      </c>
      <c r="M111" t="s">
        <v>398</v>
      </c>
      <c r="N111" s="2">
        <v>163</v>
      </c>
      <c r="O111" s="7">
        <f>_xlfn.MAXIFS(E:E,K:K,Sala[[#This Row],[Número de Orden]])</f>
        <v>45017.275694444441</v>
      </c>
      <c r="P111" s="8">
        <f>Sala[[#This Row],[Hora de Salida]]-Sala[[#This Row],[Hora de Llegada]]</f>
        <v>0.12847222221898846</v>
      </c>
      <c r="T111" s="32">
        <v>5.9027777776160896E-2</v>
      </c>
      <c r="U111" s="17">
        <v>9</v>
      </c>
      <c r="V111" s="15" t="s">
        <v>1029</v>
      </c>
    </row>
    <row r="112" spans="1:22" x14ac:dyDescent="0.2">
      <c r="A112">
        <v>3</v>
      </c>
      <c r="B112" t="s">
        <v>399</v>
      </c>
      <c r="C112" s="3">
        <v>2</v>
      </c>
      <c r="D112" s="1">
        <v>45017.074999999997</v>
      </c>
      <c r="E112" s="1">
        <v>45017.213194444441</v>
      </c>
      <c r="F112" t="s">
        <v>47</v>
      </c>
      <c r="G112" t="s">
        <v>44</v>
      </c>
      <c r="H112" t="s">
        <v>16</v>
      </c>
      <c r="I112" t="s">
        <v>400</v>
      </c>
      <c r="J112" t="s">
        <v>28</v>
      </c>
      <c r="K112">
        <v>111</v>
      </c>
      <c r="L112" t="s">
        <v>53</v>
      </c>
      <c r="M112" t="s">
        <v>401</v>
      </c>
      <c r="N112" s="2">
        <v>204</v>
      </c>
      <c r="O112" s="7">
        <f>_xlfn.MAXIFS(E:E,K:K,Sala[[#This Row],[Número de Orden]])</f>
        <v>45017.213194444441</v>
      </c>
      <c r="P112" s="8">
        <f>Sala[[#This Row],[Hora de Salida]]-Sala[[#This Row],[Hora de Llegada]]</f>
        <v>0.13819444444379769</v>
      </c>
      <c r="T112" s="31">
        <v>7.9861111111919555E-2</v>
      </c>
      <c r="U112" s="16">
        <v>4</v>
      </c>
      <c r="V112" s="14" t="s">
        <v>1046</v>
      </c>
    </row>
    <row r="113" spans="1:22" hidden="1" x14ac:dyDescent="0.2">
      <c r="A113" s="9">
        <v>6</v>
      </c>
      <c r="C113"/>
      <c r="N113">
        <v>20</v>
      </c>
      <c r="O113" s="7">
        <f>_xlfn.MAXIFS(E:E,K:K,Sala[[#This Row],[Número de Orden]])</f>
        <v>0</v>
      </c>
      <c r="P113" s="8">
        <f>Sala[[#This Row],[Hora de Salida]]-Sala[[#This Row],[Hora de Llegada]]</f>
        <v>0</v>
      </c>
      <c r="T113" s="32">
        <v>0.11249999999805975</v>
      </c>
      <c r="U113" s="17">
        <v>4</v>
      </c>
      <c r="V113" s="15" t="s">
        <v>1056</v>
      </c>
    </row>
    <row r="114" spans="1:22" hidden="1" x14ac:dyDescent="0.2">
      <c r="A114" s="9">
        <v>4</v>
      </c>
      <c r="C114"/>
      <c r="N114">
        <v>68</v>
      </c>
      <c r="O114" s="7">
        <f>_xlfn.MAXIFS(E:E,K:K,Sala[[#This Row],[Número de Orden]])</f>
        <v>0</v>
      </c>
      <c r="P114" s="8">
        <f>Sala[[#This Row],[Hora de Salida]]-Sala[[#This Row],[Hora de Llegada]]</f>
        <v>0</v>
      </c>
      <c r="T114" s="31">
        <v>0.11874999999660456</v>
      </c>
      <c r="U114" s="16">
        <v>17</v>
      </c>
      <c r="V114" s="14" t="s">
        <v>1070</v>
      </c>
    </row>
    <row r="115" spans="1:22" x14ac:dyDescent="0.2">
      <c r="A115">
        <v>7</v>
      </c>
      <c r="B115" t="s">
        <v>402</v>
      </c>
      <c r="C115" s="3">
        <v>6</v>
      </c>
      <c r="D115" s="1">
        <v>45017.03402777778</v>
      </c>
      <c r="E115" s="1">
        <v>45017.145833333336</v>
      </c>
      <c r="F115" t="s">
        <v>58</v>
      </c>
      <c r="G115" t="s">
        <v>22</v>
      </c>
      <c r="H115" t="s">
        <v>16</v>
      </c>
      <c r="I115" t="s">
        <v>403</v>
      </c>
      <c r="J115" t="s">
        <v>24</v>
      </c>
      <c r="K115">
        <v>114</v>
      </c>
      <c r="L115" t="s">
        <v>33</v>
      </c>
      <c r="M115" t="s">
        <v>404</v>
      </c>
      <c r="N115" s="2">
        <v>253</v>
      </c>
      <c r="O115" s="7">
        <f>_xlfn.MAXIFS(E:E,K:K,Sala[[#This Row],[Número de Orden]])</f>
        <v>45017.145833333336</v>
      </c>
      <c r="P115" s="8">
        <f>Sala[[#This Row],[Hora de Salida]]-Sala[[#This Row],[Hora de Llegada]]</f>
        <v>0.11180555555620231</v>
      </c>
      <c r="T115" s="32">
        <v>0.13194444444767819</v>
      </c>
      <c r="U115" s="17">
        <v>20</v>
      </c>
      <c r="V115" s="15" t="s">
        <v>1073</v>
      </c>
    </row>
    <row r="116" spans="1:22" x14ac:dyDescent="0.2">
      <c r="A116">
        <v>12</v>
      </c>
      <c r="B116" t="s">
        <v>372</v>
      </c>
      <c r="C116" s="3">
        <v>6</v>
      </c>
      <c r="D116" s="1">
        <v>45017.154861111114</v>
      </c>
      <c r="E116" s="1">
        <v>45017.268055555556</v>
      </c>
      <c r="F116" t="s">
        <v>58</v>
      </c>
      <c r="G116" t="s">
        <v>15</v>
      </c>
      <c r="H116" t="s">
        <v>35</v>
      </c>
      <c r="I116" t="s">
        <v>405</v>
      </c>
      <c r="J116" t="s">
        <v>24</v>
      </c>
      <c r="K116">
        <v>115</v>
      </c>
      <c r="L116" t="s">
        <v>49</v>
      </c>
      <c r="M116" t="s">
        <v>406</v>
      </c>
      <c r="N116" s="2">
        <v>237</v>
      </c>
      <c r="O116" s="7">
        <f>_xlfn.MAXIFS(E:E,K:K,Sala[[#This Row],[Número de Orden]])</f>
        <v>45017.268055555556</v>
      </c>
      <c r="P116" s="8">
        <f>Sala[[#This Row],[Hora de Salida]]-Sala[[#This Row],[Hora de Llegada]]</f>
        <v>0.1131944444423425</v>
      </c>
      <c r="T116" s="31">
        <v>0.15486111110900916</v>
      </c>
      <c r="U116" s="16">
        <v>13</v>
      </c>
      <c r="V116" s="14" t="s">
        <v>1076</v>
      </c>
    </row>
    <row r="117" spans="1:22" x14ac:dyDescent="0.2">
      <c r="A117">
        <v>8</v>
      </c>
      <c r="B117" t="s">
        <v>407</v>
      </c>
      <c r="C117" s="3">
        <v>5</v>
      </c>
      <c r="D117" s="1">
        <v>45017.135416666664</v>
      </c>
      <c r="E117" s="1">
        <v>45017.272916666669</v>
      </c>
      <c r="F117" t="s">
        <v>58</v>
      </c>
      <c r="G117" t="s">
        <v>22</v>
      </c>
      <c r="H117" t="s">
        <v>16</v>
      </c>
      <c r="I117" t="s">
        <v>408</v>
      </c>
      <c r="J117" t="s">
        <v>24</v>
      </c>
      <c r="K117">
        <v>116</v>
      </c>
      <c r="L117" t="s">
        <v>33</v>
      </c>
      <c r="M117" t="s">
        <v>409</v>
      </c>
      <c r="N117" s="2">
        <v>269</v>
      </c>
      <c r="O117" s="7">
        <f>_xlfn.MAXIFS(E:E,K:K,Sala[[#This Row],[Número de Orden]])</f>
        <v>45017.272916666669</v>
      </c>
      <c r="P117" s="8">
        <f>Sala[[#This Row],[Hora de Salida]]-Sala[[#This Row],[Hora de Llegada]]</f>
        <v>0.13750000000436557</v>
      </c>
      <c r="T117" s="32">
        <v>0.11666666666375629</v>
      </c>
      <c r="U117" s="17">
        <v>18</v>
      </c>
      <c r="V117" s="15" t="s">
        <v>82</v>
      </c>
    </row>
    <row r="118" spans="1:22" hidden="1" x14ac:dyDescent="0.2">
      <c r="A118" s="9">
        <v>8</v>
      </c>
      <c r="C118"/>
      <c r="N118">
        <v>70</v>
      </c>
      <c r="O118" s="7">
        <f>_xlfn.MAXIFS(E:E,K:K,Sala[[#This Row],[Número de Orden]])</f>
        <v>0</v>
      </c>
      <c r="P118" s="8">
        <f>Sala[[#This Row],[Hora de Salida]]-Sala[[#This Row],[Hora de Llegada]]</f>
        <v>0</v>
      </c>
      <c r="T118" s="31">
        <v>8.2638888891475901E-2</v>
      </c>
      <c r="U118" s="16">
        <v>13</v>
      </c>
      <c r="V118" s="14" t="s">
        <v>1084</v>
      </c>
    </row>
    <row r="119" spans="1:22" x14ac:dyDescent="0.2">
      <c r="A119">
        <v>13</v>
      </c>
      <c r="B119" t="s">
        <v>98</v>
      </c>
      <c r="C119" s="3">
        <v>1</v>
      </c>
      <c r="D119" s="1">
        <v>45017.023611111108</v>
      </c>
      <c r="E119" s="1">
        <v>45017.072916666664</v>
      </c>
      <c r="F119" t="s">
        <v>21</v>
      </c>
      <c r="G119" t="s">
        <v>15</v>
      </c>
      <c r="H119" t="s">
        <v>35</v>
      </c>
      <c r="I119" t="s">
        <v>410</v>
      </c>
      <c r="J119" t="s">
        <v>17</v>
      </c>
      <c r="K119">
        <v>118</v>
      </c>
      <c r="L119" t="s">
        <v>29</v>
      </c>
      <c r="M119" t="s">
        <v>411</v>
      </c>
      <c r="N119" s="2">
        <v>209</v>
      </c>
      <c r="O119" s="7">
        <f>_xlfn.MAXIFS(E:E,K:K,Sala[[#This Row],[Número de Orden]])</f>
        <v>45017.072916666664</v>
      </c>
      <c r="P119" s="8">
        <f>Sala[[#This Row],[Hora de Salida]]-Sala[[#This Row],[Hora de Llegada]]</f>
        <v>4.9305555556202307E-2</v>
      </c>
      <c r="T119" s="32">
        <v>0.15416666666230108</v>
      </c>
      <c r="U119" s="17">
        <v>7</v>
      </c>
      <c r="V119" s="15" t="s">
        <v>365</v>
      </c>
    </row>
    <row r="120" spans="1:22" x14ac:dyDescent="0.2">
      <c r="A120">
        <v>17</v>
      </c>
      <c r="B120" t="s">
        <v>84</v>
      </c>
      <c r="C120" s="3">
        <v>3</v>
      </c>
      <c r="D120" s="1">
        <v>45018.14166666667</v>
      </c>
      <c r="E120" s="1">
        <v>45018.210416666669</v>
      </c>
      <c r="F120" t="s">
        <v>32</v>
      </c>
      <c r="G120" t="s">
        <v>44</v>
      </c>
      <c r="H120" t="s">
        <v>16</v>
      </c>
      <c r="I120" t="s">
        <v>412</v>
      </c>
      <c r="J120" t="s">
        <v>28</v>
      </c>
      <c r="K120">
        <v>119</v>
      </c>
      <c r="L120" t="s">
        <v>18</v>
      </c>
      <c r="M120" t="s">
        <v>413</v>
      </c>
      <c r="N120" s="2">
        <v>134</v>
      </c>
      <c r="O120" s="7">
        <f>_xlfn.MAXIFS(E:E,K:K,Sala[[#This Row],[Número de Orden]])</f>
        <v>45018.210416666669</v>
      </c>
      <c r="P120" s="8">
        <f>Sala[[#This Row],[Hora de Salida]]-Sala[[#This Row],[Hora de Llegada]]</f>
        <v>6.8749999998544808E-2</v>
      </c>
      <c r="T120" s="31">
        <v>0.15277777777616089</v>
      </c>
      <c r="U120" s="16">
        <v>15</v>
      </c>
      <c r="V120" s="14" t="s">
        <v>1098</v>
      </c>
    </row>
    <row r="121" spans="1:22" x14ac:dyDescent="0.2">
      <c r="A121">
        <v>4</v>
      </c>
      <c r="B121" t="s">
        <v>414</v>
      </c>
      <c r="C121" s="3">
        <v>2</v>
      </c>
      <c r="D121" s="1">
        <v>45018.026388888888</v>
      </c>
      <c r="E121" s="1">
        <v>45018.070833333331</v>
      </c>
      <c r="F121" t="s">
        <v>58</v>
      </c>
      <c r="G121" t="s">
        <v>22</v>
      </c>
      <c r="H121" t="s">
        <v>23</v>
      </c>
      <c r="I121" t="s">
        <v>415</v>
      </c>
      <c r="J121" t="s">
        <v>28</v>
      </c>
      <c r="K121">
        <v>120</v>
      </c>
      <c r="L121" t="s">
        <v>49</v>
      </c>
      <c r="M121" t="s">
        <v>416</v>
      </c>
      <c r="N121" s="2">
        <v>145</v>
      </c>
      <c r="O121" s="7">
        <f>_xlfn.MAXIFS(E:E,K:K,Sala[[#This Row],[Número de Orden]])</f>
        <v>45018.070833333331</v>
      </c>
      <c r="P121" s="8">
        <f>Sala[[#This Row],[Hora de Salida]]-Sala[[#This Row],[Hora de Llegada]]</f>
        <v>4.4444444443797693E-2</v>
      </c>
      <c r="T121" s="32">
        <v>0.10486111110609879</v>
      </c>
      <c r="U121" s="17">
        <v>17</v>
      </c>
      <c r="V121" s="15" t="s">
        <v>116</v>
      </c>
    </row>
    <row r="122" spans="1:22" hidden="1" x14ac:dyDescent="0.2">
      <c r="A122" s="9">
        <v>5</v>
      </c>
      <c r="C122"/>
      <c r="N122">
        <v>52</v>
      </c>
      <c r="O122" s="7">
        <f>_xlfn.MAXIFS(E:E,K:K,Sala[[#This Row],[Número de Orden]])</f>
        <v>0</v>
      </c>
      <c r="P122" s="8">
        <f>Sala[[#This Row],[Hora de Salida]]-Sala[[#This Row],[Hora de Llegada]]</f>
        <v>0</v>
      </c>
      <c r="T122" s="31">
        <v>0.11458333333090802</v>
      </c>
      <c r="U122" s="16">
        <v>3</v>
      </c>
      <c r="V122" s="14" t="s">
        <v>1106</v>
      </c>
    </row>
    <row r="123" spans="1:22" hidden="1" x14ac:dyDescent="0.2">
      <c r="A123" s="9">
        <v>6</v>
      </c>
      <c r="C123"/>
      <c r="N123">
        <v>105</v>
      </c>
      <c r="O123" s="7">
        <f>_xlfn.MAXIFS(E:E,K:K,Sala[[#This Row],[Número de Orden]])</f>
        <v>0</v>
      </c>
      <c r="P123" s="8">
        <f>Sala[[#This Row],[Hora de Salida]]-Sala[[#This Row],[Hora de Llegada]]</f>
        <v>0</v>
      </c>
      <c r="T123" s="32">
        <v>0.11458333333090802</v>
      </c>
      <c r="U123" s="17">
        <v>7</v>
      </c>
      <c r="V123" s="15" t="s">
        <v>980</v>
      </c>
    </row>
    <row r="124" spans="1:22" hidden="1" x14ac:dyDescent="0.2">
      <c r="A124" s="9">
        <v>16</v>
      </c>
      <c r="C124"/>
      <c r="N124">
        <v>24</v>
      </c>
      <c r="O124" s="7">
        <f>_xlfn.MAXIFS(E:E,K:K,Sala[[#This Row],[Número de Orden]])</f>
        <v>0</v>
      </c>
      <c r="P124" s="8">
        <f>Sala[[#This Row],[Hora de Salida]]-Sala[[#This Row],[Hora de Llegada]]</f>
        <v>0</v>
      </c>
      <c r="T124" s="31">
        <v>0.17569444444476781</v>
      </c>
      <c r="U124" s="16">
        <v>4</v>
      </c>
      <c r="V124" s="14" t="s">
        <v>1106</v>
      </c>
    </row>
    <row r="125" spans="1:22" x14ac:dyDescent="0.2">
      <c r="A125">
        <v>16</v>
      </c>
      <c r="B125" t="s">
        <v>417</v>
      </c>
      <c r="C125" s="3">
        <v>5</v>
      </c>
      <c r="D125" s="1">
        <v>45018.152083333334</v>
      </c>
      <c r="E125" s="1">
        <v>45018.223611111112</v>
      </c>
      <c r="F125" t="s">
        <v>47</v>
      </c>
      <c r="G125" t="s">
        <v>22</v>
      </c>
      <c r="H125" t="s">
        <v>35</v>
      </c>
      <c r="I125" t="s">
        <v>418</v>
      </c>
      <c r="J125" t="s">
        <v>17</v>
      </c>
      <c r="K125">
        <v>124</v>
      </c>
      <c r="L125" t="s">
        <v>51</v>
      </c>
      <c r="M125" t="s">
        <v>419</v>
      </c>
      <c r="N125" s="2">
        <v>222</v>
      </c>
      <c r="O125" s="7">
        <f>_xlfn.MAXIFS(E:E,K:K,Sala[[#This Row],[Número de Orden]])</f>
        <v>45018.223611111112</v>
      </c>
      <c r="P125" s="8">
        <f>Sala[[#This Row],[Hora de Salida]]-Sala[[#This Row],[Hora de Llegada]]</f>
        <v>7.1527777778101154E-2</v>
      </c>
      <c r="T125" s="32">
        <v>0.1263888888885655</v>
      </c>
      <c r="U125" s="17">
        <v>7</v>
      </c>
      <c r="V125" s="15" t="s">
        <v>1124</v>
      </c>
    </row>
    <row r="126" spans="1:22" x14ac:dyDescent="0.2">
      <c r="A126">
        <v>14</v>
      </c>
      <c r="B126" t="s">
        <v>420</v>
      </c>
      <c r="C126" s="3">
        <v>2</v>
      </c>
      <c r="D126" s="1">
        <v>45018.12222222222</v>
      </c>
      <c r="E126" s="1">
        <v>45018.259027777778</v>
      </c>
      <c r="F126" t="s">
        <v>47</v>
      </c>
      <c r="G126" t="s">
        <v>22</v>
      </c>
      <c r="H126" t="s">
        <v>16</v>
      </c>
      <c r="I126" t="s">
        <v>421</v>
      </c>
      <c r="J126" t="s">
        <v>17</v>
      </c>
      <c r="K126">
        <v>125</v>
      </c>
      <c r="L126" t="s">
        <v>29</v>
      </c>
      <c r="M126" t="s">
        <v>422</v>
      </c>
      <c r="N126" s="2">
        <v>184</v>
      </c>
      <c r="O126" s="7">
        <f>_xlfn.MAXIFS(E:E,K:K,Sala[[#This Row],[Número de Orden]])</f>
        <v>45018.259027777778</v>
      </c>
      <c r="P126" s="8">
        <f>Sala[[#This Row],[Hora de Salida]]-Sala[[#This Row],[Hora de Llegada]]</f>
        <v>0.1368055555576575</v>
      </c>
      <c r="T126" s="31">
        <v>5.6944444450588584E-2</v>
      </c>
      <c r="U126" s="16">
        <v>2</v>
      </c>
      <c r="V126" s="14" t="s">
        <v>941</v>
      </c>
    </row>
    <row r="127" spans="1:22" x14ac:dyDescent="0.2">
      <c r="A127">
        <v>18</v>
      </c>
      <c r="B127" t="s">
        <v>423</v>
      </c>
      <c r="C127" s="3">
        <v>3</v>
      </c>
      <c r="D127" s="1">
        <v>45018.114583333336</v>
      </c>
      <c r="E127" s="1">
        <v>45018.216666666667</v>
      </c>
      <c r="F127" t="s">
        <v>58</v>
      </c>
      <c r="G127" t="s">
        <v>22</v>
      </c>
      <c r="H127" t="s">
        <v>16</v>
      </c>
      <c r="I127" t="s">
        <v>424</v>
      </c>
      <c r="J127" t="s">
        <v>17</v>
      </c>
      <c r="K127">
        <v>126</v>
      </c>
      <c r="L127" t="s">
        <v>18</v>
      </c>
      <c r="M127" t="s">
        <v>425</v>
      </c>
      <c r="N127" s="2">
        <v>165</v>
      </c>
      <c r="O127" s="7">
        <f>_xlfn.MAXIFS(E:E,K:K,Sala[[#This Row],[Número de Orden]])</f>
        <v>45018.216666666667</v>
      </c>
      <c r="P127" s="8">
        <f>Sala[[#This Row],[Hora de Salida]]-Sala[[#This Row],[Hora de Llegada]]</f>
        <v>0.10208333333139308</v>
      </c>
      <c r="T127" s="32">
        <v>0.17291666666521147</v>
      </c>
      <c r="U127" s="17">
        <v>5</v>
      </c>
      <c r="V127" s="15" t="s">
        <v>426</v>
      </c>
    </row>
    <row r="128" spans="1:22" hidden="1" x14ac:dyDescent="0.2">
      <c r="A128" s="9">
        <v>6</v>
      </c>
      <c r="C128"/>
      <c r="N128">
        <v>72</v>
      </c>
      <c r="O128" s="7">
        <f>_xlfn.MAXIFS(E:E,K:K,Sala[[#This Row],[Número de Orden]])</f>
        <v>0</v>
      </c>
      <c r="P128" s="8">
        <f>Sala[[#This Row],[Hora de Salida]]-Sala[[#This Row],[Hora de Llegada]]</f>
        <v>0</v>
      </c>
      <c r="T128" s="31">
        <v>0.1138888888914759</v>
      </c>
      <c r="U128" s="16">
        <v>16</v>
      </c>
      <c r="V128" s="14" t="s">
        <v>1158</v>
      </c>
    </row>
    <row r="129" spans="1:22" x14ac:dyDescent="0.2">
      <c r="A129">
        <v>2</v>
      </c>
      <c r="B129" t="s">
        <v>426</v>
      </c>
      <c r="C129" s="3">
        <v>5</v>
      </c>
      <c r="D129" s="1">
        <v>45018.063194444447</v>
      </c>
      <c r="E129" s="1">
        <v>45018.144444444442</v>
      </c>
      <c r="F129" t="s">
        <v>32</v>
      </c>
      <c r="G129" t="s">
        <v>22</v>
      </c>
      <c r="H129" t="s">
        <v>23</v>
      </c>
      <c r="I129" t="s">
        <v>427</v>
      </c>
      <c r="J129" t="s">
        <v>24</v>
      </c>
      <c r="K129">
        <v>128</v>
      </c>
      <c r="L129" t="s">
        <v>49</v>
      </c>
      <c r="M129" t="s">
        <v>428</v>
      </c>
      <c r="N129" s="2">
        <v>239</v>
      </c>
      <c r="O129" s="7">
        <f>_xlfn.MAXIFS(E:E,K:K,Sala[[#This Row],[Número de Orden]])</f>
        <v>45018.144444444442</v>
      </c>
      <c r="P129" s="8">
        <f>Sala[[#This Row],[Hora de Salida]]-Sala[[#This Row],[Hora de Llegada]]</f>
        <v>8.1249999995634425E-2</v>
      </c>
      <c r="T129" s="32">
        <v>0.16805555555280685</v>
      </c>
      <c r="U129" s="17">
        <v>16</v>
      </c>
      <c r="V129" s="15" t="s">
        <v>67</v>
      </c>
    </row>
    <row r="130" spans="1:22" x14ac:dyDescent="0.2">
      <c r="A130">
        <v>16</v>
      </c>
      <c r="B130" t="s">
        <v>429</v>
      </c>
      <c r="C130" s="3">
        <v>5</v>
      </c>
      <c r="D130" s="1">
        <v>45018.02847222222</v>
      </c>
      <c r="E130" s="1">
        <v>45018.111805555556</v>
      </c>
      <c r="F130" t="s">
        <v>32</v>
      </c>
      <c r="G130" t="s">
        <v>22</v>
      </c>
      <c r="H130" t="s">
        <v>16</v>
      </c>
      <c r="I130" t="s">
        <v>430</v>
      </c>
      <c r="J130" t="s">
        <v>28</v>
      </c>
      <c r="K130">
        <v>129</v>
      </c>
      <c r="L130" t="s">
        <v>18</v>
      </c>
      <c r="M130" t="s">
        <v>431</v>
      </c>
      <c r="N130" s="2">
        <v>106</v>
      </c>
      <c r="O130" s="7">
        <f>_xlfn.MAXIFS(E:E,K:K,Sala[[#This Row],[Número de Orden]])</f>
        <v>45018.111805555556</v>
      </c>
      <c r="P130" s="8">
        <f>Sala[[#This Row],[Hora de Salida]]-Sala[[#This Row],[Hora de Llegada]]</f>
        <v>8.3333333335758653E-2</v>
      </c>
      <c r="T130" s="31">
        <v>0.12430555555571725</v>
      </c>
      <c r="U130" s="16">
        <v>1</v>
      </c>
      <c r="V130" s="14" t="s">
        <v>1165</v>
      </c>
    </row>
    <row r="131" spans="1:22" hidden="1" x14ac:dyDescent="0.2">
      <c r="A131" s="9">
        <v>10</v>
      </c>
      <c r="C131"/>
      <c r="N131">
        <v>35</v>
      </c>
      <c r="O131" s="7">
        <f>_xlfn.MAXIFS(E:E,K:K,Sala[[#This Row],[Número de Orden]])</f>
        <v>0</v>
      </c>
      <c r="P131" s="8">
        <f>Sala[[#This Row],[Hora de Salida]]-Sala[[#This Row],[Hora de Llegada]]</f>
        <v>0</v>
      </c>
      <c r="T131" s="32">
        <v>0.17291666666521147</v>
      </c>
      <c r="U131" s="17">
        <v>7</v>
      </c>
      <c r="V131" s="15" t="s">
        <v>1168</v>
      </c>
    </row>
    <row r="132" spans="1:22" x14ac:dyDescent="0.2">
      <c r="A132">
        <v>7</v>
      </c>
      <c r="B132" t="s">
        <v>103</v>
      </c>
      <c r="C132" s="3">
        <v>5</v>
      </c>
      <c r="D132" s="1">
        <v>45018.029861111114</v>
      </c>
      <c r="E132" s="1">
        <v>45018.179166666669</v>
      </c>
      <c r="F132" t="s">
        <v>14</v>
      </c>
      <c r="G132" t="s">
        <v>22</v>
      </c>
      <c r="H132" t="s">
        <v>16</v>
      </c>
      <c r="I132" t="s">
        <v>432</v>
      </c>
      <c r="J132" t="s">
        <v>24</v>
      </c>
      <c r="K132">
        <v>131</v>
      </c>
      <c r="L132" t="s">
        <v>53</v>
      </c>
      <c r="M132" t="s">
        <v>433</v>
      </c>
      <c r="N132" s="2">
        <v>157</v>
      </c>
      <c r="O132" s="7">
        <f>_xlfn.MAXIFS(E:E,K:K,Sala[[#This Row],[Número de Orden]])</f>
        <v>45018.179166666669</v>
      </c>
      <c r="P132" s="8">
        <f>Sala[[#This Row],[Hora de Salida]]-Sala[[#This Row],[Hora de Llegada]]</f>
        <v>0.14930555555474712</v>
      </c>
      <c r="T132" s="31">
        <v>8.4722222217048213E-2</v>
      </c>
      <c r="U132" s="16">
        <v>20</v>
      </c>
      <c r="V132" s="14" t="s">
        <v>1198</v>
      </c>
    </row>
    <row r="133" spans="1:22" x14ac:dyDescent="0.2">
      <c r="A133">
        <v>9</v>
      </c>
      <c r="B133" t="s">
        <v>434</v>
      </c>
      <c r="C133" s="3">
        <v>2</v>
      </c>
      <c r="D133" s="1">
        <v>45018.05972222222</v>
      </c>
      <c r="E133" s="1">
        <v>45018.113194444442</v>
      </c>
      <c r="F133" t="s">
        <v>47</v>
      </c>
      <c r="G133" t="s">
        <v>15</v>
      </c>
      <c r="H133" t="s">
        <v>35</v>
      </c>
      <c r="I133" t="s">
        <v>435</v>
      </c>
      <c r="J133" t="s">
        <v>28</v>
      </c>
      <c r="K133">
        <v>132</v>
      </c>
      <c r="L133" t="s">
        <v>29</v>
      </c>
      <c r="M133" t="s">
        <v>436</v>
      </c>
      <c r="N133" s="2">
        <v>206</v>
      </c>
      <c r="O133" s="7">
        <f>_xlfn.MAXIFS(E:E,K:K,Sala[[#This Row],[Número de Orden]])</f>
        <v>45018.113194444442</v>
      </c>
      <c r="P133" s="8">
        <f>Sala[[#This Row],[Hora de Salida]]-Sala[[#This Row],[Hora de Llegada]]</f>
        <v>5.3472222221898846E-2</v>
      </c>
      <c r="T133" s="32">
        <v>8.8888888890020709E-2</v>
      </c>
      <c r="U133" s="17">
        <v>9</v>
      </c>
      <c r="V133" s="15" t="s">
        <v>1203</v>
      </c>
    </row>
    <row r="134" spans="1:22" x14ac:dyDescent="0.2">
      <c r="A134">
        <v>20</v>
      </c>
      <c r="B134" t="s">
        <v>80</v>
      </c>
      <c r="C134" s="3">
        <v>6</v>
      </c>
      <c r="D134" s="1">
        <v>45018.037499999999</v>
      </c>
      <c r="E134" s="1">
        <v>45018.161111111112</v>
      </c>
      <c r="F134" t="s">
        <v>32</v>
      </c>
      <c r="G134" t="s">
        <v>22</v>
      </c>
      <c r="H134" t="s">
        <v>16</v>
      </c>
      <c r="I134" t="s">
        <v>437</v>
      </c>
      <c r="J134" t="s">
        <v>24</v>
      </c>
      <c r="K134">
        <v>133</v>
      </c>
      <c r="L134" t="s">
        <v>33</v>
      </c>
      <c r="M134" t="s">
        <v>438</v>
      </c>
      <c r="N134" s="2">
        <v>182</v>
      </c>
      <c r="O134" s="7">
        <f>_xlfn.MAXIFS(E:E,K:K,Sala[[#This Row],[Número de Orden]])</f>
        <v>45018.161111111112</v>
      </c>
      <c r="P134" s="8">
        <f>Sala[[#This Row],[Hora de Salida]]-Sala[[#This Row],[Hora de Llegada]]</f>
        <v>0.12361111111385981</v>
      </c>
      <c r="T134" s="31">
        <v>7.3611111113374747E-2</v>
      </c>
      <c r="U134" s="16">
        <v>1</v>
      </c>
      <c r="V134" s="14" t="s">
        <v>1013</v>
      </c>
    </row>
    <row r="135" spans="1:22" x14ac:dyDescent="0.2">
      <c r="A135">
        <v>3</v>
      </c>
      <c r="B135" t="s">
        <v>439</v>
      </c>
      <c r="C135" s="3">
        <v>6</v>
      </c>
      <c r="D135" s="1">
        <v>45018.004861111112</v>
      </c>
      <c r="E135" s="1">
        <v>45018.161111111112</v>
      </c>
      <c r="F135" t="s">
        <v>58</v>
      </c>
      <c r="G135" t="s">
        <v>15</v>
      </c>
      <c r="H135" t="s">
        <v>16</v>
      </c>
      <c r="I135" t="s">
        <v>440</v>
      </c>
      <c r="J135" t="s">
        <v>17</v>
      </c>
      <c r="K135">
        <v>134</v>
      </c>
      <c r="L135" t="s">
        <v>49</v>
      </c>
      <c r="M135" t="s">
        <v>441</v>
      </c>
      <c r="N135" s="2">
        <v>120</v>
      </c>
      <c r="O135" s="7">
        <f>_xlfn.MAXIFS(E:E,K:K,Sala[[#This Row],[Número de Orden]])</f>
        <v>45018.161111111112</v>
      </c>
      <c r="P135" s="8">
        <f>Sala[[#This Row],[Hora de Salida]]-Sala[[#This Row],[Hora de Llegada]]</f>
        <v>0.15625</v>
      </c>
      <c r="T135" s="32">
        <v>6.9444444447678208E-2</v>
      </c>
      <c r="U135" s="17">
        <v>10</v>
      </c>
      <c r="V135" s="15" t="s">
        <v>1222</v>
      </c>
    </row>
    <row r="136" spans="1:22" x14ac:dyDescent="0.2">
      <c r="A136">
        <v>11</v>
      </c>
      <c r="B136" t="s">
        <v>111</v>
      </c>
      <c r="C136" s="3">
        <v>1</v>
      </c>
      <c r="D136" s="1">
        <v>45018.041666666664</v>
      </c>
      <c r="E136" s="1">
        <v>45018.125694444447</v>
      </c>
      <c r="F136" t="s">
        <v>21</v>
      </c>
      <c r="G136" t="s">
        <v>15</v>
      </c>
      <c r="H136" t="s">
        <v>16</v>
      </c>
      <c r="I136" t="s">
        <v>442</v>
      </c>
      <c r="J136" t="s">
        <v>24</v>
      </c>
      <c r="K136">
        <v>135</v>
      </c>
      <c r="L136" t="s">
        <v>25</v>
      </c>
      <c r="M136" t="s">
        <v>443</v>
      </c>
      <c r="N136" s="2">
        <v>260</v>
      </c>
      <c r="O136" s="7">
        <f>_xlfn.MAXIFS(E:E,K:K,Sala[[#This Row],[Número de Orden]])</f>
        <v>45018.125694444447</v>
      </c>
      <c r="P136" s="8">
        <f>Sala[[#This Row],[Hora de Salida]]-Sala[[#This Row],[Hora de Llegada]]</f>
        <v>8.4027777782466728E-2</v>
      </c>
      <c r="T136" s="31">
        <v>0.16805555555280685</v>
      </c>
      <c r="U136" s="16">
        <v>7</v>
      </c>
      <c r="V136" s="14" t="s">
        <v>59</v>
      </c>
    </row>
    <row r="137" spans="1:22" hidden="1" x14ac:dyDescent="0.2">
      <c r="A137" s="9">
        <v>6</v>
      </c>
      <c r="C137"/>
      <c r="N137">
        <v>80</v>
      </c>
      <c r="O137" s="7">
        <f>_xlfn.MAXIFS(E:E,K:K,Sala[[#This Row],[Número de Orden]])</f>
        <v>0</v>
      </c>
      <c r="P137" s="8">
        <f>Sala[[#This Row],[Hora de Salida]]-Sala[[#This Row],[Hora de Llegada]]</f>
        <v>0</v>
      </c>
      <c r="T137" s="32">
        <v>0.14722222222432416</v>
      </c>
      <c r="U137" s="17">
        <v>15</v>
      </c>
      <c r="V137" s="15" t="s">
        <v>909</v>
      </c>
    </row>
    <row r="138" spans="1:22" hidden="1" x14ac:dyDescent="0.2">
      <c r="A138" s="9">
        <v>13</v>
      </c>
      <c r="C138"/>
      <c r="N138">
        <v>63</v>
      </c>
      <c r="O138" s="7">
        <f>_xlfn.MAXIFS(E:E,K:K,Sala[[#This Row],[Número de Orden]])</f>
        <v>0</v>
      </c>
      <c r="P138" s="8">
        <f>Sala[[#This Row],[Hora de Salida]]-Sala[[#This Row],[Hora de Llegada]]</f>
        <v>0</v>
      </c>
      <c r="T138" s="31">
        <v>8.6111111110464364E-2</v>
      </c>
      <c r="U138" s="16">
        <v>5</v>
      </c>
      <c r="V138" s="14" t="s">
        <v>261</v>
      </c>
    </row>
    <row r="139" spans="1:22" x14ac:dyDescent="0.2">
      <c r="A139">
        <v>6</v>
      </c>
      <c r="B139" t="s">
        <v>444</v>
      </c>
      <c r="C139" s="3">
        <v>2</v>
      </c>
      <c r="D139" s="1">
        <v>45018.158333333333</v>
      </c>
      <c r="E139" s="1">
        <v>45018.214583333334</v>
      </c>
      <c r="F139" t="s">
        <v>32</v>
      </c>
      <c r="G139" t="s">
        <v>44</v>
      </c>
      <c r="H139" t="s">
        <v>35</v>
      </c>
      <c r="I139" t="s">
        <v>445</v>
      </c>
      <c r="J139" t="s">
        <v>24</v>
      </c>
      <c r="K139">
        <v>138</v>
      </c>
      <c r="L139" t="s">
        <v>64</v>
      </c>
      <c r="M139" t="s">
        <v>446</v>
      </c>
      <c r="N139" s="2">
        <v>238</v>
      </c>
      <c r="O139" s="7">
        <f>_xlfn.MAXIFS(E:E,K:K,Sala[[#This Row],[Número de Orden]])</f>
        <v>45018.214583333334</v>
      </c>
      <c r="P139" s="8">
        <f>Sala[[#This Row],[Hora de Salida]]-Sala[[#This Row],[Hora de Llegada]]</f>
        <v>5.6250000001455192E-2</v>
      </c>
      <c r="T139" s="32">
        <v>0.15902777778198166</v>
      </c>
      <c r="U139" s="17">
        <v>19</v>
      </c>
      <c r="V139" s="15" t="s">
        <v>1248</v>
      </c>
    </row>
    <row r="140" spans="1:22" hidden="1" x14ac:dyDescent="0.2">
      <c r="A140" s="9">
        <v>16</v>
      </c>
      <c r="C140"/>
      <c r="N140">
        <v>35</v>
      </c>
      <c r="O140" s="7">
        <f>_xlfn.MAXIFS(E:E,K:K,Sala[[#This Row],[Número de Orden]])</f>
        <v>0</v>
      </c>
      <c r="P140" s="8">
        <f>Sala[[#This Row],[Hora de Salida]]-Sala[[#This Row],[Hora de Llegada]]</f>
        <v>0</v>
      </c>
      <c r="T140" s="31">
        <v>0.17500000000533569</v>
      </c>
      <c r="U140" s="16">
        <v>7</v>
      </c>
      <c r="V140" s="14" t="s">
        <v>1251</v>
      </c>
    </row>
    <row r="141" spans="1:22" x14ac:dyDescent="0.2">
      <c r="A141">
        <v>11</v>
      </c>
      <c r="B141" t="s">
        <v>447</v>
      </c>
      <c r="C141" s="3">
        <v>4</v>
      </c>
      <c r="D141" s="1">
        <v>45018.15902777778</v>
      </c>
      <c r="E141" s="1">
        <v>45018.270138888889</v>
      </c>
      <c r="F141" t="s">
        <v>32</v>
      </c>
      <c r="G141" t="s">
        <v>22</v>
      </c>
      <c r="H141" t="s">
        <v>23</v>
      </c>
      <c r="I141" t="s">
        <v>448</v>
      </c>
      <c r="J141" t="s">
        <v>17</v>
      </c>
      <c r="K141">
        <v>140</v>
      </c>
      <c r="L141" t="s">
        <v>56</v>
      </c>
      <c r="M141" t="s">
        <v>449</v>
      </c>
      <c r="N141" s="2">
        <v>191</v>
      </c>
      <c r="O141" s="7">
        <f>_xlfn.MAXIFS(E:E,K:K,Sala[[#This Row],[Número de Orden]])</f>
        <v>45018.270138888889</v>
      </c>
      <c r="P141" s="8">
        <f>Sala[[#This Row],[Hora de Salida]]-Sala[[#This Row],[Hora de Llegada]]</f>
        <v>0.11111111110949423</v>
      </c>
      <c r="T141" s="32">
        <v>7.6388888885655135E-2</v>
      </c>
      <c r="U141" s="17">
        <v>18</v>
      </c>
      <c r="V141" s="15" t="s">
        <v>381</v>
      </c>
    </row>
    <row r="142" spans="1:22" hidden="1" x14ac:dyDescent="0.2">
      <c r="A142" s="9">
        <v>4</v>
      </c>
      <c r="C142"/>
      <c r="N142">
        <v>21</v>
      </c>
      <c r="O142" s="7">
        <f>_xlfn.MAXIFS(E:E,K:K,Sala[[#This Row],[Número de Orden]])</f>
        <v>0</v>
      </c>
      <c r="P142" s="8">
        <f>Sala[[#This Row],[Hora de Salida]]-Sala[[#This Row],[Hora de Llegada]]</f>
        <v>0</v>
      </c>
      <c r="T142" s="31">
        <v>0.14305555555862762</v>
      </c>
      <c r="U142" s="16">
        <v>17</v>
      </c>
      <c r="V142" s="14" t="s">
        <v>1270</v>
      </c>
    </row>
    <row r="143" spans="1:22" x14ac:dyDescent="0.2">
      <c r="A143">
        <v>14</v>
      </c>
      <c r="B143" t="s">
        <v>450</v>
      </c>
      <c r="C143" s="3">
        <v>3</v>
      </c>
      <c r="D143" s="1">
        <v>45018.086805555555</v>
      </c>
      <c r="E143" s="1">
        <v>45018.170138888891</v>
      </c>
      <c r="F143" t="s">
        <v>14</v>
      </c>
      <c r="G143" t="s">
        <v>22</v>
      </c>
      <c r="H143" t="s">
        <v>16</v>
      </c>
      <c r="I143" t="s">
        <v>451</v>
      </c>
      <c r="J143" t="s">
        <v>24</v>
      </c>
      <c r="K143">
        <v>142</v>
      </c>
      <c r="L143" t="s">
        <v>45</v>
      </c>
      <c r="M143" t="s">
        <v>452</v>
      </c>
      <c r="N143" s="2">
        <v>181</v>
      </c>
      <c r="O143" s="7">
        <f>_xlfn.MAXIFS(E:E,K:K,Sala[[#This Row],[Número de Orden]])</f>
        <v>45018.170138888891</v>
      </c>
      <c r="P143" s="8">
        <f>Sala[[#This Row],[Hora de Salida]]-Sala[[#This Row],[Hora de Llegada]]</f>
        <v>8.3333333335758653E-2</v>
      </c>
      <c r="T143" s="32">
        <v>8.1249999998059749E-2</v>
      </c>
      <c r="U143" s="17">
        <v>3</v>
      </c>
      <c r="V143" s="15" t="s">
        <v>596</v>
      </c>
    </row>
    <row r="144" spans="1:22" hidden="1" x14ac:dyDescent="0.2">
      <c r="A144" s="9">
        <v>9</v>
      </c>
      <c r="C144"/>
      <c r="N144">
        <v>50</v>
      </c>
      <c r="O144" s="7">
        <f>_xlfn.MAXIFS(E:E,K:K,Sala[[#This Row],[Número de Orden]])</f>
        <v>0</v>
      </c>
      <c r="P144" s="8">
        <f>Sala[[#This Row],[Hora de Salida]]-Sala[[#This Row],[Hora de Llegada]]</f>
        <v>0</v>
      </c>
      <c r="T144" s="31">
        <v>0.11041666666521148</v>
      </c>
      <c r="U144" s="16">
        <v>9</v>
      </c>
      <c r="V144" s="14" t="s">
        <v>31</v>
      </c>
    </row>
    <row r="145" spans="1:22" x14ac:dyDescent="0.2">
      <c r="A145">
        <v>18</v>
      </c>
      <c r="B145" t="s">
        <v>453</v>
      </c>
      <c r="C145" s="3">
        <v>1</v>
      </c>
      <c r="D145" s="1">
        <v>45018.123611111114</v>
      </c>
      <c r="E145" s="1">
        <v>45018.230555555558</v>
      </c>
      <c r="F145" t="s">
        <v>14</v>
      </c>
      <c r="G145" t="s">
        <v>15</v>
      </c>
      <c r="H145" t="s">
        <v>16</v>
      </c>
      <c r="I145" t="s">
        <v>454</v>
      </c>
      <c r="J145" t="s">
        <v>24</v>
      </c>
      <c r="K145">
        <v>144</v>
      </c>
      <c r="L145" t="s">
        <v>18</v>
      </c>
      <c r="M145" t="s">
        <v>455</v>
      </c>
      <c r="N145" s="2">
        <v>185</v>
      </c>
      <c r="O145" s="7">
        <f>_xlfn.MAXIFS(E:E,K:K,Sala[[#This Row],[Número de Orden]])</f>
        <v>45018.230555555558</v>
      </c>
      <c r="P145" s="8">
        <f>Sala[[#This Row],[Hora de Salida]]-Sala[[#This Row],[Hora de Llegada]]</f>
        <v>0.10694444444379769</v>
      </c>
      <c r="T145" s="32">
        <v>0.10624999999951494</v>
      </c>
      <c r="U145" s="17">
        <v>18</v>
      </c>
      <c r="V145" s="15" t="s">
        <v>1289</v>
      </c>
    </row>
    <row r="146" spans="1:22" x14ac:dyDescent="0.2">
      <c r="A146">
        <v>2</v>
      </c>
      <c r="B146" t="s">
        <v>456</v>
      </c>
      <c r="C146" s="3">
        <v>5</v>
      </c>
      <c r="D146" s="1">
        <v>45018.025694444441</v>
      </c>
      <c r="E146" s="1">
        <v>45018.070833333331</v>
      </c>
      <c r="F146" t="s">
        <v>32</v>
      </c>
      <c r="G146" t="s">
        <v>15</v>
      </c>
      <c r="H146" t="s">
        <v>16</v>
      </c>
      <c r="I146" t="s">
        <v>457</v>
      </c>
      <c r="J146" t="s">
        <v>24</v>
      </c>
      <c r="K146">
        <v>145</v>
      </c>
      <c r="L146" t="s">
        <v>64</v>
      </c>
      <c r="M146" t="s">
        <v>458</v>
      </c>
      <c r="N146" s="2">
        <v>126</v>
      </c>
      <c r="O146" s="7">
        <f>_xlfn.MAXIFS(E:E,K:K,Sala[[#This Row],[Número de Orden]])</f>
        <v>45018.070833333331</v>
      </c>
      <c r="P146" s="8">
        <f>Sala[[#This Row],[Hora de Salida]]-Sala[[#This Row],[Hora de Llegada]]</f>
        <v>4.5138888890505768E-2</v>
      </c>
      <c r="T146" s="31">
        <v>0.13541666666666666</v>
      </c>
      <c r="U146" s="16">
        <v>16</v>
      </c>
      <c r="V146" s="14" t="s">
        <v>1106</v>
      </c>
    </row>
    <row r="147" spans="1:22" hidden="1" x14ac:dyDescent="0.2">
      <c r="A147" s="9">
        <v>8</v>
      </c>
      <c r="C147"/>
      <c r="N147">
        <v>62</v>
      </c>
      <c r="O147" s="7">
        <f>_xlfn.MAXIFS(E:E,K:K,Sala[[#This Row],[Número de Orden]])</f>
        <v>0</v>
      </c>
      <c r="P147" s="8">
        <f>Sala[[#This Row],[Hora de Salida]]-Sala[[#This Row],[Hora de Llegada]]</f>
        <v>0</v>
      </c>
      <c r="T147" s="32">
        <v>5.4166666663756281E-2</v>
      </c>
      <c r="U147" s="17">
        <v>14</v>
      </c>
      <c r="V147" s="15" t="s">
        <v>1300</v>
      </c>
    </row>
    <row r="148" spans="1:22" x14ac:dyDescent="0.2">
      <c r="A148">
        <v>5</v>
      </c>
      <c r="B148" t="s">
        <v>459</v>
      </c>
      <c r="C148" s="3">
        <v>4</v>
      </c>
      <c r="D148" s="1">
        <v>45018.137499999997</v>
      </c>
      <c r="E148" s="1">
        <v>45018.206944444442</v>
      </c>
      <c r="F148" t="s">
        <v>47</v>
      </c>
      <c r="G148" t="s">
        <v>44</v>
      </c>
      <c r="H148" t="s">
        <v>16</v>
      </c>
      <c r="I148" t="s">
        <v>460</v>
      </c>
      <c r="J148" t="s">
        <v>28</v>
      </c>
      <c r="K148">
        <v>147</v>
      </c>
      <c r="L148" t="s">
        <v>36</v>
      </c>
      <c r="M148" t="s">
        <v>461</v>
      </c>
      <c r="N148" s="2">
        <v>84</v>
      </c>
      <c r="O148" s="7">
        <f>_xlfn.MAXIFS(E:E,K:K,Sala[[#This Row],[Número de Orden]])</f>
        <v>45018.206944444442</v>
      </c>
      <c r="P148" s="8">
        <f>Sala[[#This Row],[Hora de Salida]]-Sala[[#This Row],[Hora de Llegada]]</f>
        <v>6.9444444445252884E-2</v>
      </c>
      <c r="T148" s="31">
        <v>0.15972222222868973</v>
      </c>
      <c r="U148" s="16">
        <v>19</v>
      </c>
      <c r="V148" s="14" t="s">
        <v>1306</v>
      </c>
    </row>
    <row r="149" spans="1:22" x14ac:dyDescent="0.2">
      <c r="A149">
        <v>10</v>
      </c>
      <c r="B149" t="s">
        <v>462</v>
      </c>
      <c r="C149" s="3">
        <v>6</v>
      </c>
      <c r="D149" s="1">
        <v>45018.161111111112</v>
      </c>
      <c r="E149" s="1">
        <v>45018.249305555553</v>
      </c>
      <c r="F149" t="s">
        <v>47</v>
      </c>
      <c r="G149" t="s">
        <v>22</v>
      </c>
      <c r="H149" t="s">
        <v>35</v>
      </c>
      <c r="I149" t="s">
        <v>463</v>
      </c>
      <c r="J149" t="s">
        <v>24</v>
      </c>
      <c r="K149">
        <v>148</v>
      </c>
      <c r="L149" t="s">
        <v>36</v>
      </c>
      <c r="M149" t="s">
        <v>464</v>
      </c>
      <c r="N149" s="2">
        <v>212</v>
      </c>
      <c r="O149" s="7">
        <f>_xlfn.MAXIFS(E:E,K:K,Sala[[#This Row],[Número de Orden]])</f>
        <v>45018.249305555553</v>
      </c>
      <c r="P149" s="8">
        <f>Sala[[#This Row],[Hora de Salida]]-Sala[[#This Row],[Hora de Llegada]]</f>
        <v>8.819444444088731E-2</v>
      </c>
      <c r="T149" s="32">
        <v>0.12986111110755397</v>
      </c>
      <c r="U149" s="17">
        <v>1</v>
      </c>
      <c r="V149" s="15" t="s">
        <v>1084</v>
      </c>
    </row>
    <row r="150" spans="1:22" x14ac:dyDescent="0.2">
      <c r="A150">
        <v>18</v>
      </c>
      <c r="B150" t="s">
        <v>465</v>
      </c>
      <c r="C150" s="3">
        <v>4</v>
      </c>
      <c r="D150" s="1">
        <v>45018.065972222219</v>
      </c>
      <c r="E150" s="1">
        <v>45018.201388888891</v>
      </c>
      <c r="F150" t="s">
        <v>21</v>
      </c>
      <c r="G150" t="s">
        <v>44</v>
      </c>
      <c r="H150" t="s">
        <v>16</v>
      </c>
      <c r="I150" t="s">
        <v>466</v>
      </c>
      <c r="J150" t="s">
        <v>24</v>
      </c>
      <c r="K150">
        <v>149</v>
      </c>
      <c r="L150" t="s">
        <v>25</v>
      </c>
      <c r="M150" t="s">
        <v>467</v>
      </c>
      <c r="N150" s="2">
        <v>226</v>
      </c>
      <c r="O150" s="7">
        <f>_xlfn.MAXIFS(E:E,K:K,Sala[[#This Row],[Número de Orden]])</f>
        <v>45018.201388888891</v>
      </c>
      <c r="P150" s="8">
        <f>Sala[[#This Row],[Hora de Salida]]-Sala[[#This Row],[Hora de Llegada]]</f>
        <v>0.13541666667151731</v>
      </c>
      <c r="T150" s="31">
        <v>9.7222222221413787E-2</v>
      </c>
      <c r="U150" s="16">
        <v>10</v>
      </c>
      <c r="V150" s="14" t="s">
        <v>208</v>
      </c>
    </row>
    <row r="151" spans="1:22" x14ac:dyDescent="0.2">
      <c r="A151">
        <v>18</v>
      </c>
      <c r="B151" t="s">
        <v>468</v>
      </c>
      <c r="C151" s="3">
        <v>6</v>
      </c>
      <c r="D151" s="1">
        <v>45018.025694444441</v>
      </c>
      <c r="E151" s="1">
        <v>45018.131944444445</v>
      </c>
      <c r="F151" t="s">
        <v>58</v>
      </c>
      <c r="G151" t="s">
        <v>22</v>
      </c>
      <c r="H151" t="s">
        <v>35</v>
      </c>
      <c r="I151" t="s">
        <v>469</v>
      </c>
      <c r="J151" t="s">
        <v>17</v>
      </c>
      <c r="K151">
        <v>150</v>
      </c>
      <c r="L151" t="s">
        <v>45</v>
      </c>
      <c r="M151" t="s">
        <v>470</v>
      </c>
      <c r="N151" s="2">
        <v>150</v>
      </c>
      <c r="O151" s="7">
        <f>_xlfn.MAXIFS(E:E,K:K,Sala[[#This Row],[Número de Orden]])</f>
        <v>45018.131944444445</v>
      </c>
      <c r="P151" s="8">
        <f>Sala[[#This Row],[Hora de Salida]]-Sala[[#This Row],[Hora de Llegada]]</f>
        <v>0.10625000000436557</v>
      </c>
      <c r="T151" s="32">
        <v>9.3055555555717248E-2</v>
      </c>
      <c r="U151" s="17">
        <v>19</v>
      </c>
      <c r="V151" s="15" t="s">
        <v>103</v>
      </c>
    </row>
    <row r="152" spans="1:22" x14ac:dyDescent="0.2">
      <c r="A152">
        <v>6</v>
      </c>
      <c r="B152" t="s">
        <v>471</v>
      </c>
      <c r="C152" s="3">
        <v>2</v>
      </c>
      <c r="D152" s="1">
        <v>45018.135416666664</v>
      </c>
      <c r="E152" s="1">
        <v>45018.286805555559</v>
      </c>
      <c r="F152" t="s">
        <v>14</v>
      </c>
      <c r="G152" t="s">
        <v>15</v>
      </c>
      <c r="H152" t="s">
        <v>16</v>
      </c>
      <c r="I152" t="s">
        <v>472</v>
      </c>
      <c r="J152" t="s">
        <v>24</v>
      </c>
      <c r="K152">
        <v>151</v>
      </c>
      <c r="L152" t="s">
        <v>53</v>
      </c>
      <c r="M152" t="s">
        <v>473</v>
      </c>
      <c r="N152" s="2">
        <v>132</v>
      </c>
      <c r="O152" s="7">
        <f>_xlfn.MAXIFS(E:E,K:K,Sala[[#This Row],[Número de Orden]])</f>
        <v>45018.286805555559</v>
      </c>
      <c r="P152" s="8">
        <f>Sala[[#This Row],[Hora de Salida]]-Sala[[#This Row],[Hora de Llegada]]</f>
        <v>0.15138888889487134</v>
      </c>
      <c r="T152" s="31">
        <v>0.16874999999951493</v>
      </c>
      <c r="U152" s="16">
        <v>13</v>
      </c>
      <c r="V152" s="14" t="s">
        <v>1314</v>
      </c>
    </row>
    <row r="153" spans="1:22" hidden="1" x14ac:dyDescent="0.2">
      <c r="A153" s="9">
        <v>5</v>
      </c>
      <c r="C153"/>
      <c r="N153">
        <v>56</v>
      </c>
      <c r="O153" s="7">
        <f>_xlfn.MAXIFS(E:E,K:K,Sala[[#This Row],[Número de Orden]])</f>
        <v>0</v>
      </c>
      <c r="P153" s="8">
        <f>Sala[[#This Row],[Hora de Salida]]-Sala[[#This Row],[Hora de Llegada]]</f>
        <v>0</v>
      </c>
      <c r="T153" s="32">
        <v>5.6944444443312627E-2</v>
      </c>
      <c r="U153" s="17">
        <v>7</v>
      </c>
      <c r="V153" s="15" t="s">
        <v>1322</v>
      </c>
    </row>
    <row r="154" spans="1:22" x14ac:dyDescent="0.2">
      <c r="A154">
        <v>10</v>
      </c>
      <c r="B154" t="s">
        <v>232</v>
      </c>
      <c r="C154" s="3">
        <v>1</v>
      </c>
      <c r="D154" s="1">
        <v>45018.129166666666</v>
      </c>
      <c r="E154" s="1">
        <v>45018.226388888892</v>
      </c>
      <c r="F154" t="s">
        <v>32</v>
      </c>
      <c r="G154" t="s">
        <v>44</v>
      </c>
      <c r="H154" t="s">
        <v>35</v>
      </c>
      <c r="I154" t="s">
        <v>474</v>
      </c>
      <c r="J154" t="s">
        <v>24</v>
      </c>
      <c r="K154">
        <v>153</v>
      </c>
      <c r="L154" t="s">
        <v>56</v>
      </c>
      <c r="M154" t="s">
        <v>475</v>
      </c>
      <c r="N154" s="2">
        <v>203</v>
      </c>
      <c r="O154" s="7">
        <f>_xlfn.MAXIFS(E:E,K:K,Sala[[#This Row],[Número de Orden]])</f>
        <v>45018.226388888892</v>
      </c>
      <c r="P154" s="8">
        <f>Sala[[#This Row],[Hora de Salida]]-Sala[[#This Row],[Hora de Llegada]]</f>
        <v>9.7222222226264421E-2</v>
      </c>
      <c r="T154" s="31">
        <v>0.15069444444331262</v>
      </c>
      <c r="U154" s="16">
        <v>4</v>
      </c>
      <c r="V154" s="14" t="s">
        <v>1306</v>
      </c>
    </row>
    <row r="155" spans="1:22" x14ac:dyDescent="0.2">
      <c r="A155">
        <v>11</v>
      </c>
      <c r="B155" t="s">
        <v>476</v>
      </c>
      <c r="C155" s="3">
        <v>6</v>
      </c>
      <c r="D155" s="1">
        <v>45018.089583333334</v>
      </c>
      <c r="E155" s="1">
        <v>45018.15</v>
      </c>
      <c r="F155" t="s">
        <v>58</v>
      </c>
      <c r="G155" t="s">
        <v>44</v>
      </c>
      <c r="H155" t="s">
        <v>16</v>
      </c>
      <c r="I155" t="s">
        <v>477</v>
      </c>
      <c r="J155" t="s">
        <v>17</v>
      </c>
      <c r="K155">
        <v>154</v>
      </c>
      <c r="L155" t="s">
        <v>53</v>
      </c>
      <c r="M155" t="s">
        <v>478</v>
      </c>
      <c r="N155" s="2">
        <v>144</v>
      </c>
      <c r="O155" s="7">
        <f>_xlfn.MAXIFS(E:E,K:K,Sala[[#This Row],[Número de Orden]])</f>
        <v>45018.15</v>
      </c>
      <c r="P155" s="8">
        <f>Sala[[#This Row],[Hora de Salida]]-Sala[[#This Row],[Hora de Llegada]]</f>
        <v>6.0416666667151731E-2</v>
      </c>
      <c r="T155" s="32">
        <v>0.14444444444476781</v>
      </c>
      <c r="U155" s="17">
        <v>5</v>
      </c>
      <c r="V155" s="15" t="s">
        <v>1335</v>
      </c>
    </row>
    <row r="156" spans="1:22" x14ac:dyDescent="0.2">
      <c r="A156">
        <v>7</v>
      </c>
      <c r="B156" t="s">
        <v>479</v>
      </c>
      <c r="C156" s="3">
        <v>2</v>
      </c>
      <c r="D156" s="1">
        <v>45018.078472222223</v>
      </c>
      <c r="E156" s="1">
        <v>45018.197222222225</v>
      </c>
      <c r="F156" t="s">
        <v>21</v>
      </c>
      <c r="G156" t="s">
        <v>22</v>
      </c>
      <c r="H156" t="s">
        <v>16</v>
      </c>
      <c r="I156" t="s">
        <v>480</v>
      </c>
      <c r="J156" t="s">
        <v>28</v>
      </c>
      <c r="K156">
        <v>155</v>
      </c>
      <c r="L156" t="s">
        <v>64</v>
      </c>
      <c r="M156" t="s">
        <v>481</v>
      </c>
      <c r="N156" s="2">
        <v>136</v>
      </c>
      <c r="O156" s="7">
        <f>_xlfn.MAXIFS(E:E,K:K,Sala[[#This Row],[Número de Orden]])</f>
        <v>45018.197222222225</v>
      </c>
      <c r="P156" s="8">
        <f>Sala[[#This Row],[Hora de Salida]]-Sala[[#This Row],[Hora de Llegada]]</f>
        <v>0.11875000000145519</v>
      </c>
      <c r="T156" s="31">
        <v>0.16875000000679088</v>
      </c>
      <c r="U156" s="16">
        <v>17</v>
      </c>
      <c r="V156" s="14" t="s">
        <v>224</v>
      </c>
    </row>
    <row r="157" spans="1:22" hidden="1" x14ac:dyDescent="0.2">
      <c r="A157" s="9">
        <v>6</v>
      </c>
      <c r="C157"/>
      <c r="N157">
        <v>56</v>
      </c>
      <c r="O157" s="7">
        <f>_xlfn.MAXIFS(E:E,K:K,Sala[[#This Row],[Número de Orden]])</f>
        <v>0</v>
      </c>
      <c r="P157" s="8">
        <f>Sala[[#This Row],[Hora de Salida]]-Sala[[#This Row],[Hora de Llegada]]</f>
        <v>0</v>
      </c>
      <c r="T157" s="32">
        <v>0.12708333333527358</v>
      </c>
      <c r="U157" s="17">
        <v>15</v>
      </c>
      <c r="V157" s="15" t="s">
        <v>1369</v>
      </c>
    </row>
    <row r="158" spans="1:22" x14ac:dyDescent="0.2">
      <c r="A158">
        <v>13</v>
      </c>
      <c r="B158" t="s">
        <v>482</v>
      </c>
      <c r="C158" s="3">
        <v>5</v>
      </c>
      <c r="D158" s="1">
        <v>45018.140277777777</v>
      </c>
      <c r="E158" s="1">
        <v>45018.260416666664</v>
      </c>
      <c r="F158" t="s">
        <v>47</v>
      </c>
      <c r="G158" t="s">
        <v>44</v>
      </c>
      <c r="H158" t="s">
        <v>16</v>
      </c>
      <c r="I158" t="s">
        <v>483</v>
      </c>
      <c r="J158" t="s">
        <v>24</v>
      </c>
      <c r="K158">
        <v>157</v>
      </c>
      <c r="L158" t="s">
        <v>18</v>
      </c>
      <c r="M158" t="s">
        <v>484</v>
      </c>
      <c r="N158" s="2">
        <v>271</v>
      </c>
      <c r="O158" s="7">
        <f>_xlfn.MAXIFS(E:E,K:K,Sala[[#This Row],[Número de Orden]])</f>
        <v>45018.260416666664</v>
      </c>
      <c r="P158" s="8">
        <f>Sala[[#This Row],[Hora de Salida]]-Sala[[#This Row],[Hora de Llegada]]</f>
        <v>0.12013888888759539</v>
      </c>
      <c r="T158" s="31">
        <v>0.12847222222141377</v>
      </c>
      <c r="U158" s="16">
        <v>9</v>
      </c>
      <c r="V158" s="14" t="s">
        <v>1377</v>
      </c>
    </row>
    <row r="159" spans="1:22" x14ac:dyDescent="0.2">
      <c r="A159">
        <v>5</v>
      </c>
      <c r="B159" t="s">
        <v>97</v>
      </c>
      <c r="C159" s="3">
        <v>5</v>
      </c>
      <c r="D159" s="1">
        <v>45018.114583333336</v>
      </c>
      <c r="E159" s="1">
        <v>45018.165972222225</v>
      </c>
      <c r="F159" t="s">
        <v>47</v>
      </c>
      <c r="G159" t="s">
        <v>22</v>
      </c>
      <c r="H159" t="s">
        <v>16</v>
      </c>
      <c r="I159" t="s">
        <v>485</v>
      </c>
      <c r="J159" t="s">
        <v>17</v>
      </c>
      <c r="K159">
        <v>158</v>
      </c>
      <c r="L159" t="s">
        <v>33</v>
      </c>
      <c r="M159" t="s">
        <v>486</v>
      </c>
      <c r="N159" s="2">
        <v>310</v>
      </c>
      <c r="O159" s="7">
        <f>_xlfn.MAXIFS(E:E,K:K,Sala[[#This Row],[Número de Orden]])</f>
        <v>45018.165972222225</v>
      </c>
      <c r="P159" s="8">
        <f>Sala[[#This Row],[Hora de Salida]]-Sala[[#This Row],[Hora de Llegada]]</f>
        <v>5.1388888889050577E-2</v>
      </c>
      <c r="T159" s="32">
        <v>0.10763888889293109</v>
      </c>
      <c r="U159" s="17">
        <v>14</v>
      </c>
      <c r="V159" s="15" t="s">
        <v>1201</v>
      </c>
    </row>
    <row r="160" spans="1:22" x14ac:dyDescent="0.2">
      <c r="A160">
        <v>16</v>
      </c>
      <c r="B160" t="s">
        <v>487</v>
      </c>
      <c r="C160" s="3">
        <v>1</v>
      </c>
      <c r="D160" s="1">
        <v>45018.006944444445</v>
      </c>
      <c r="E160" s="1">
        <v>45018.052083333336</v>
      </c>
      <c r="F160" t="s">
        <v>47</v>
      </c>
      <c r="G160" t="s">
        <v>44</v>
      </c>
      <c r="H160" t="s">
        <v>16</v>
      </c>
      <c r="I160" t="s">
        <v>488</v>
      </c>
      <c r="J160" t="s">
        <v>24</v>
      </c>
      <c r="K160">
        <v>159</v>
      </c>
      <c r="L160" t="s">
        <v>25</v>
      </c>
      <c r="M160" t="s">
        <v>489</v>
      </c>
      <c r="N160" s="2">
        <v>253</v>
      </c>
      <c r="O160" s="7">
        <f>_xlfn.MAXIFS(E:E,K:K,Sala[[#This Row],[Número de Orden]])</f>
        <v>45018.052083333336</v>
      </c>
      <c r="P160" s="8">
        <f>Sala[[#This Row],[Hora de Salida]]-Sala[[#This Row],[Hora de Llegada]]</f>
        <v>4.5138888890505768E-2</v>
      </c>
      <c r="T160" s="31">
        <v>8.1250000005335707E-2</v>
      </c>
      <c r="U160" s="16">
        <v>12</v>
      </c>
      <c r="V160" s="14" t="s">
        <v>1389</v>
      </c>
    </row>
    <row r="161" spans="1:22" x14ac:dyDescent="0.2">
      <c r="A161">
        <v>19</v>
      </c>
      <c r="B161" t="s">
        <v>75</v>
      </c>
      <c r="C161" s="3">
        <v>6</v>
      </c>
      <c r="D161" s="1">
        <v>45018.04583333333</v>
      </c>
      <c r="E161" s="1">
        <v>45018.189583333333</v>
      </c>
      <c r="F161" t="s">
        <v>32</v>
      </c>
      <c r="G161" t="s">
        <v>22</v>
      </c>
      <c r="H161" t="s">
        <v>16</v>
      </c>
      <c r="I161" t="s">
        <v>490</v>
      </c>
      <c r="J161" t="s">
        <v>28</v>
      </c>
      <c r="K161">
        <v>160</v>
      </c>
      <c r="L161" t="s">
        <v>36</v>
      </c>
      <c r="M161" t="s">
        <v>491</v>
      </c>
      <c r="N161" s="2">
        <v>156</v>
      </c>
      <c r="O161" s="7">
        <f>_xlfn.MAXIFS(E:E,K:K,Sala[[#This Row],[Número de Orden]])</f>
        <v>45018.189583333333</v>
      </c>
      <c r="P161" s="8">
        <f>Sala[[#This Row],[Hora de Salida]]-Sala[[#This Row],[Hora de Llegada]]</f>
        <v>0.14375000000291038</v>
      </c>
      <c r="T161" s="32">
        <v>0.15625000000242531</v>
      </c>
      <c r="U161" s="17">
        <v>16</v>
      </c>
      <c r="V161" s="15" t="s">
        <v>407</v>
      </c>
    </row>
    <row r="162" spans="1:22" hidden="1" x14ac:dyDescent="0.2">
      <c r="A162" s="9">
        <v>13</v>
      </c>
      <c r="C162"/>
      <c r="N162">
        <v>84</v>
      </c>
      <c r="O162" s="7">
        <f>_xlfn.MAXIFS(E:E,K:K,Sala[[#This Row],[Número de Orden]])</f>
        <v>0</v>
      </c>
      <c r="P162" s="8">
        <f>Sala[[#This Row],[Hora de Salida]]-Sala[[#This Row],[Hora de Llegada]]</f>
        <v>0</v>
      </c>
      <c r="T162" s="31">
        <v>0.12013888888274475</v>
      </c>
      <c r="U162" s="16">
        <v>3</v>
      </c>
      <c r="V162" s="14" t="s">
        <v>1408</v>
      </c>
    </row>
    <row r="163" spans="1:22" hidden="1" x14ac:dyDescent="0.2">
      <c r="A163" s="9">
        <v>14</v>
      </c>
      <c r="C163"/>
      <c r="N163">
        <v>72</v>
      </c>
      <c r="O163" s="7">
        <f>_xlfn.MAXIFS(E:E,K:K,Sala[[#This Row],[Número de Orden]])</f>
        <v>0</v>
      </c>
      <c r="P163" s="8">
        <f>Sala[[#This Row],[Hora de Salida]]-Sala[[#This Row],[Hora de Llegada]]</f>
        <v>0</v>
      </c>
      <c r="T163" s="32">
        <v>0.1708333333323632</v>
      </c>
      <c r="U163" s="17">
        <v>6</v>
      </c>
      <c r="V163" s="15" t="s">
        <v>661</v>
      </c>
    </row>
    <row r="164" spans="1:22" x14ac:dyDescent="0.2">
      <c r="A164">
        <v>6</v>
      </c>
      <c r="B164" t="s">
        <v>492</v>
      </c>
      <c r="C164" s="3">
        <v>1</v>
      </c>
      <c r="D164" s="1">
        <v>45018.065972222219</v>
      </c>
      <c r="E164" s="1">
        <v>45018.17291666667</v>
      </c>
      <c r="F164" t="s">
        <v>21</v>
      </c>
      <c r="G164" t="s">
        <v>22</v>
      </c>
      <c r="H164" t="s">
        <v>16</v>
      </c>
      <c r="I164" t="s">
        <v>493</v>
      </c>
      <c r="J164" t="s">
        <v>24</v>
      </c>
      <c r="K164">
        <v>163</v>
      </c>
      <c r="L164" t="s">
        <v>33</v>
      </c>
      <c r="M164" t="s">
        <v>494</v>
      </c>
      <c r="N164" s="2">
        <v>271</v>
      </c>
      <c r="O164" s="7">
        <f>_xlfn.MAXIFS(E:E,K:K,Sala[[#This Row],[Número de Orden]])</f>
        <v>45018.17291666667</v>
      </c>
      <c r="P164" s="8">
        <f>Sala[[#This Row],[Hora de Salida]]-Sala[[#This Row],[Hora de Llegada]]</f>
        <v>0.10694444445107365</v>
      </c>
      <c r="T164" s="31">
        <v>6.5972222221413787E-2</v>
      </c>
      <c r="U164" s="16">
        <v>16</v>
      </c>
      <c r="V164" s="14" t="s">
        <v>1420</v>
      </c>
    </row>
    <row r="165" spans="1:22" x14ac:dyDescent="0.2">
      <c r="A165">
        <v>8</v>
      </c>
      <c r="B165" t="s">
        <v>495</v>
      </c>
      <c r="C165" s="3">
        <v>2</v>
      </c>
      <c r="D165" s="1">
        <v>45018.106944444444</v>
      </c>
      <c r="E165" s="1">
        <v>45018.251388888886</v>
      </c>
      <c r="F165" t="s">
        <v>14</v>
      </c>
      <c r="G165" t="s">
        <v>15</v>
      </c>
      <c r="H165" t="s">
        <v>16</v>
      </c>
      <c r="I165" t="s">
        <v>496</v>
      </c>
      <c r="J165" t="s">
        <v>28</v>
      </c>
      <c r="K165">
        <v>164</v>
      </c>
      <c r="L165" t="s">
        <v>36</v>
      </c>
      <c r="M165" t="s">
        <v>497</v>
      </c>
      <c r="N165" s="2">
        <v>170</v>
      </c>
      <c r="O165" s="7">
        <f>_xlfn.MAXIFS(E:E,K:K,Sala[[#This Row],[Número de Orden]])</f>
        <v>45018.251388888886</v>
      </c>
      <c r="P165" s="8">
        <f>Sala[[#This Row],[Hora de Salida]]-Sala[[#This Row],[Hora de Llegada]]</f>
        <v>0.1444444444423425</v>
      </c>
      <c r="T165" s="32">
        <v>0.14722222222432416</v>
      </c>
      <c r="U165" s="17">
        <v>7</v>
      </c>
      <c r="V165" s="15" t="s">
        <v>625</v>
      </c>
    </row>
    <row r="166" spans="1:22" x14ac:dyDescent="0.2">
      <c r="A166">
        <v>10</v>
      </c>
      <c r="B166" t="s">
        <v>498</v>
      </c>
      <c r="C166" s="3">
        <v>3</v>
      </c>
      <c r="D166" s="1">
        <v>45018.097916666666</v>
      </c>
      <c r="E166" s="1">
        <v>45018.216666666667</v>
      </c>
      <c r="F166" t="s">
        <v>47</v>
      </c>
      <c r="G166" t="s">
        <v>15</v>
      </c>
      <c r="H166" t="s">
        <v>16</v>
      </c>
      <c r="I166" t="s">
        <v>499</v>
      </c>
      <c r="J166" t="s">
        <v>24</v>
      </c>
      <c r="K166">
        <v>165</v>
      </c>
      <c r="L166" t="s">
        <v>18</v>
      </c>
      <c r="M166" t="s">
        <v>500</v>
      </c>
      <c r="N166" s="2">
        <v>90</v>
      </c>
      <c r="O166" s="7">
        <f>_xlfn.MAXIFS(E:E,K:K,Sala[[#This Row],[Número de Orden]])</f>
        <v>45018.216666666667</v>
      </c>
      <c r="P166" s="8">
        <f>Sala[[#This Row],[Hora de Salida]]-Sala[[#This Row],[Hora de Llegada]]</f>
        <v>0.11875000000145519</v>
      </c>
      <c r="T166" s="31">
        <v>9.5833333335273593E-2</v>
      </c>
      <c r="U166" s="16">
        <v>14</v>
      </c>
      <c r="V166" s="14" t="s">
        <v>68</v>
      </c>
    </row>
    <row r="167" spans="1:22" hidden="1" x14ac:dyDescent="0.2">
      <c r="A167" s="9">
        <v>12</v>
      </c>
      <c r="C167"/>
      <c r="N167">
        <v>46</v>
      </c>
      <c r="O167" s="7">
        <f>_xlfn.MAXIFS(E:E,K:K,Sala[[#This Row],[Número de Orden]])</f>
        <v>0</v>
      </c>
      <c r="P167" s="8">
        <f>Sala[[#This Row],[Hora de Salida]]-Sala[[#This Row],[Hora de Llegada]]</f>
        <v>0</v>
      </c>
      <c r="T167" s="32">
        <v>0.10833333333236321</v>
      </c>
      <c r="U167" s="17">
        <v>19</v>
      </c>
      <c r="V167" s="15" t="s">
        <v>1400</v>
      </c>
    </row>
    <row r="168" spans="1:22" x14ac:dyDescent="0.2">
      <c r="A168">
        <v>5</v>
      </c>
      <c r="B168" t="s">
        <v>501</v>
      </c>
      <c r="C168" s="3">
        <v>6</v>
      </c>
      <c r="D168" s="1">
        <v>45018.054861111108</v>
      </c>
      <c r="E168" s="1">
        <v>45018.115277777775</v>
      </c>
      <c r="F168" t="s">
        <v>32</v>
      </c>
      <c r="G168" t="s">
        <v>22</v>
      </c>
      <c r="H168" t="s">
        <v>35</v>
      </c>
      <c r="I168" t="s">
        <v>502</v>
      </c>
      <c r="J168" t="s">
        <v>28</v>
      </c>
      <c r="K168">
        <v>167</v>
      </c>
      <c r="L168" t="s">
        <v>45</v>
      </c>
      <c r="M168" t="s">
        <v>503</v>
      </c>
      <c r="N168" s="2">
        <v>152</v>
      </c>
      <c r="O168" s="7">
        <f>_xlfn.MAXIFS(E:E,K:K,Sala[[#This Row],[Número de Orden]])</f>
        <v>45018.115277777775</v>
      </c>
      <c r="P168" s="8">
        <f>Sala[[#This Row],[Hora de Salida]]-Sala[[#This Row],[Hora de Llegada]]</f>
        <v>6.0416666667151731E-2</v>
      </c>
      <c r="T168" s="31">
        <v>0.13611111111337473</v>
      </c>
      <c r="U168" s="16">
        <v>9</v>
      </c>
      <c r="V168" s="14" t="s">
        <v>80</v>
      </c>
    </row>
    <row r="169" spans="1:22" hidden="1" x14ac:dyDescent="0.2">
      <c r="A169" s="9">
        <v>17</v>
      </c>
      <c r="C169"/>
      <c r="N169">
        <v>44</v>
      </c>
      <c r="O169" s="7">
        <f>_xlfn.MAXIFS(E:E,K:K,Sala[[#This Row],[Número de Orden]])</f>
        <v>0</v>
      </c>
      <c r="P169" s="8">
        <f>Sala[[#This Row],[Hora de Salida]]-Sala[[#This Row],[Hora de Llegada]]</f>
        <v>0</v>
      </c>
      <c r="T169" s="32">
        <v>0.11180555555135167</v>
      </c>
      <c r="U169" s="17">
        <v>2</v>
      </c>
      <c r="V169" s="15" t="s">
        <v>1446</v>
      </c>
    </row>
    <row r="170" spans="1:22" x14ac:dyDescent="0.2">
      <c r="A170">
        <v>19</v>
      </c>
      <c r="B170" t="s">
        <v>118</v>
      </c>
      <c r="C170" s="3">
        <v>1</v>
      </c>
      <c r="D170" s="1">
        <v>45018.080555555556</v>
      </c>
      <c r="E170" s="1">
        <v>45018.218055555553</v>
      </c>
      <c r="F170" t="s">
        <v>47</v>
      </c>
      <c r="G170" t="s">
        <v>22</v>
      </c>
      <c r="H170" t="s">
        <v>35</v>
      </c>
      <c r="I170" t="s">
        <v>504</v>
      </c>
      <c r="J170" t="s">
        <v>17</v>
      </c>
      <c r="K170">
        <v>169</v>
      </c>
      <c r="L170" t="s">
        <v>56</v>
      </c>
      <c r="M170" t="s">
        <v>505</v>
      </c>
      <c r="N170" s="2">
        <v>154</v>
      </c>
      <c r="O170" s="7">
        <f>_xlfn.MAXIFS(E:E,K:K,Sala[[#This Row],[Número de Orden]])</f>
        <v>45018.218055555553</v>
      </c>
      <c r="P170" s="8">
        <f>Sala[[#This Row],[Hora de Salida]]-Sala[[#This Row],[Hora de Llegada]]</f>
        <v>0.13749999999708962</v>
      </c>
      <c r="T170" s="31">
        <v>5.9722222222868972E-2</v>
      </c>
      <c r="U170" s="16">
        <v>10</v>
      </c>
      <c r="V170" s="14" t="s">
        <v>1449</v>
      </c>
    </row>
    <row r="171" spans="1:22" x14ac:dyDescent="0.2">
      <c r="A171">
        <v>12</v>
      </c>
      <c r="B171" t="s">
        <v>506</v>
      </c>
      <c r="C171" s="3">
        <v>2</v>
      </c>
      <c r="D171" s="1">
        <v>45018.109027777777</v>
      </c>
      <c r="E171" s="1">
        <v>45018.226388888892</v>
      </c>
      <c r="F171" t="s">
        <v>32</v>
      </c>
      <c r="G171" t="s">
        <v>15</v>
      </c>
      <c r="H171" t="s">
        <v>16</v>
      </c>
      <c r="I171" t="s">
        <v>507</v>
      </c>
      <c r="J171" t="s">
        <v>17</v>
      </c>
      <c r="K171">
        <v>170</v>
      </c>
      <c r="L171" t="s">
        <v>36</v>
      </c>
      <c r="M171" t="s">
        <v>508</v>
      </c>
      <c r="N171" s="2">
        <v>243</v>
      </c>
      <c r="O171" s="7">
        <f>_xlfn.MAXIFS(E:E,K:K,Sala[[#This Row],[Número de Orden]])</f>
        <v>45018.226388888892</v>
      </c>
      <c r="P171" s="8">
        <f>Sala[[#This Row],[Hora de Salida]]-Sala[[#This Row],[Hora de Llegada]]</f>
        <v>0.117361111115315</v>
      </c>
      <c r="T171" s="32">
        <v>8.4027777777616094E-2</v>
      </c>
      <c r="U171" s="17">
        <v>14</v>
      </c>
      <c r="V171" s="15" t="s">
        <v>1454</v>
      </c>
    </row>
    <row r="172" spans="1:22" x14ac:dyDescent="0.2">
      <c r="A172">
        <v>16</v>
      </c>
      <c r="B172" t="s">
        <v>121</v>
      </c>
      <c r="C172" s="3">
        <v>6</v>
      </c>
      <c r="D172" s="1">
        <v>45018.078472222223</v>
      </c>
      <c r="E172" s="1">
        <v>45018.12777777778</v>
      </c>
      <c r="F172" t="s">
        <v>32</v>
      </c>
      <c r="G172" t="s">
        <v>15</v>
      </c>
      <c r="H172" t="s">
        <v>16</v>
      </c>
      <c r="I172" t="s">
        <v>509</v>
      </c>
      <c r="J172" t="s">
        <v>17</v>
      </c>
      <c r="K172">
        <v>171</v>
      </c>
      <c r="L172" t="s">
        <v>25</v>
      </c>
      <c r="M172" t="s">
        <v>510</v>
      </c>
      <c r="N172" s="2">
        <v>139</v>
      </c>
      <c r="O172" s="7">
        <f>_xlfn.MAXIFS(E:E,K:K,Sala[[#This Row],[Número de Orden]])</f>
        <v>45018.12777777778</v>
      </c>
      <c r="P172" s="8">
        <f>Sala[[#This Row],[Hora de Salida]]-Sala[[#This Row],[Hora de Llegada]]</f>
        <v>4.9305555556202307E-2</v>
      </c>
      <c r="T172" s="31">
        <v>0.15625000000242531</v>
      </c>
      <c r="U172" s="16">
        <v>9</v>
      </c>
      <c r="V172" s="14" t="s">
        <v>750</v>
      </c>
    </row>
    <row r="173" spans="1:22" hidden="1" x14ac:dyDescent="0.2">
      <c r="A173" s="9">
        <v>12</v>
      </c>
      <c r="C173"/>
      <c r="N173">
        <v>68</v>
      </c>
      <c r="O173" s="7">
        <f>_xlfn.MAXIFS(E:E,K:K,Sala[[#This Row],[Número de Orden]])</f>
        <v>0</v>
      </c>
      <c r="P173" s="8">
        <f>Sala[[#This Row],[Hora de Salida]]-Sala[[#This Row],[Hora de Llegada]]</f>
        <v>0</v>
      </c>
      <c r="T173" s="32">
        <v>8.3333333338183976E-2</v>
      </c>
      <c r="U173" s="17">
        <v>8</v>
      </c>
      <c r="V173" s="15" t="s">
        <v>110</v>
      </c>
    </row>
    <row r="174" spans="1:22" x14ac:dyDescent="0.2">
      <c r="A174">
        <v>11</v>
      </c>
      <c r="B174" t="s">
        <v>511</v>
      </c>
      <c r="C174" s="3">
        <v>3</v>
      </c>
      <c r="D174" s="1">
        <v>45018.012499999997</v>
      </c>
      <c r="E174" s="1">
        <v>45018.154861111114</v>
      </c>
      <c r="F174" t="s">
        <v>14</v>
      </c>
      <c r="G174" t="s">
        <v>22</v>
      </c>
      <c r="H174" t="s">
        <v>16</v>
      </c>
      <c r="I174" t="s">
        <v>512</v>
      </c>
      <c r="J174" t="s">
        <v>24</v>
      </c>
      <c r="K174">
        <v>173</v>
      </c>
      <c r="L174" t="s">
        <v>33</v>
      </c>
      <c r="M174" t="s">
        <v>513</v>
      </c>
      <c r="N174" s="2">
        <v>177</v>
      </c>
      <c r="O174" s="7">
        <f>_xlfn.MAXIFS(E:E,K:K,Sala[[#This Row],[Número de Orden]])</f>
        <v>45018.154861111114</v>
      </c>
      <c r="P174" s="8">
        <f>Sala[[#This Row],[Hora de Salida]]-Sala[[#This Row],[Hora de Llegada]]</f>
        <v>0.14236111111677019</v>
      </c>
      <c r="T174" s="31">
        <v>5.9027777776160896E-2</v>
      </c>
      <c r="U174" s="16">
        <v>18</v>
      </c>
      <c r="V174" s="14" t="s">
        <v>1484</v>
      </c>
    </row>
    <row r="175" spans="1:22" hidden="1" x14ac:dyDescent="0.2">
      <c r="A175" s="9">
        <v>10</v>
      </c>
      <c r="C175"/>
      <c r="N175">
        <v>60</v>
      </c>
      <c r="O175" s="7">
        <f>_xlfn.MAXIFS(E:E,K:K,Sala[[#This Row],[Número de Orden]])</f>
        <v>0</v>
      </c>
      <c r="P175" s="8">
        <f>Sala[[#This Row],[Hora de Salida]]-Sala[[#This Row],[Hora de Llegada]]</f>
        <v>0</v>
      </c>
      <c r="T175" s="32">
        <v>0.15416666666957704</v>
      </c>
      <c r="U175" s="17">
        <v>20</v>
      </c>
      <c r="V175" s="15" t="s">
        <v>95</v>
      </c>
    </row>
    <row r="176" spans="1:22" x14ac:dyDescent="0.2">
      <c r="A176">
        <v>14</v>
      </c>
      <c r="B176" t="s">
        <v>338</v>
      </c>
      <c r="C176" s="3">
        <v>3</v>
      </c>
      <c r="D176" s="1">
        <v>45018.060416666667</v>
      </c>
      <c r="E176" s="1">
        <v>45018.12777777778</v>
      </c>
      <c r="F176" t="s">
        <v>47</v>
      </c>
      <c r="G176" t="s">
        <v>22</v>
      </c>
      <c r="H176" t="s">
        <v>16</v>
      </c>
      <c r="I176" t="s">
        <v>514</v>
      </c>
      <c r="J176" t="s">
        <v>28</v>
      </c>
      <c r="K176">
        <v>175</v>
      </c>
      <c r="L176" t="s">
        <v>36</v>
      </c>
      <c r="M176" t="s">
        <v>515</v>
      </c>
      <c r="N176" s="2">
        <v>144</v>
      </c>
      <c r="O176" s="7">
        <f>_xlfn.MAXIFS(E:E,K:K,Sala[[#This Row],[Número de Orden]])</f>
        <v>45018.12777777778</v>
      </c>
      <c r="P176" s="8">
        <f>Sala[[#This Row],[Hora de Salida]]-Sala[[#This Row],[Hora de Llegada]]</f>
        <v>6.7361111112404615E-2</v>
      </c>
      <c r="T176" s="31">
        <v>0.11458333333818398</v>
      </c>
      <c r="U176" s="16">
        <v>12</v>
      </c>
      <c r="V176" s="14" t="s">
        <v>1493</v>
      </c>
    </row>
    <row r="177" spans="1:22" hidden="1" x14ac:dyDescent="0.2">
      <c r="A177" s="9">
        <v>20</v>
      </c>
      <c r="C177"/>
      <c r="N177">
        <v>63</v>
      </c>
      <c r="O177" s="7">
        <f>_xlfn.MAXIFS(E:E,K:K,Sala[[#This Row],[Número de Orden]])</f>
        <v>0</v>
      </c>
      <c r="P177" s="8">
        <f>Sala[[#This Row],[Hora de Salida]]-Sala[[#This Row],[Hora de Llegada]]</f>
        <v>0</v>
      </c>
      <c r="T177" s="32">
        <v>0.13333333333381839</v>
      </c>
      <c r="U177" s="17">
        <v>12</v>
      </c>
      <c r="V177" s="15" t="s">
        <v>857</v>
      </c>
    </row>
    <row r="178" spans="1:22" x14ac:dyDescent="0.2">
      <c r="A178">
        <v>4</v>
      </c>
      <c r="B178" t="s">
        <v>516</v>
      </c>
      <c r="C178" s="3">
        <v>1</v>
      </c>
      <c r="D178" s="1">
        <v>45018.009722222225</v>
      </c>
      <c r="E178" s="1">
        <v>45018.051388888889</v>
      </c>
      <c r="F178" t="s">
        <v>14</v>
      </c>
      <c r="G178" t="s">
        <v>15</v>
      </c>
      <c r="H178" t="s">
        <v>16</v>
      </c>
      <c r="I178" t="s">
        <v>517</v>
      </c>
      <c r="J178" t="s">
        <v>24</v>
      </c>
      <c r="K178">
        <v>177</v>
      </c>
      <c r="L178" t="s">
        <v>18</v>
      </c>
      <c r="M178" t="s">
        <v>518</v>
      </c>
      <c r="N178" s="2">
        <v>173</v>
      </c>
      <c r="O178" s="7">
        <f>_xlfn.MAXIFS(E:E,K:K,Sala[[#This Row],[Número de Orden]])</f>
        <v>45018.051388888889</v>
      </c>
      <c r="P178" s="8">
        <f>Sala[[#This Row],[Hora de Salida]]-Sala[[#This Row],[Hora de Llegada]]</f>
        <v>4.1666666664241347E-2</v>
      </c>
      <c r="T178" s="31">
        <v>7.4305555560082823E-2</v>
      </c>
      <c r="U178" s="16">
        <v>10</v>
      </c>
      <c r="V178" s="14" t="s">
        <v>1513</v>
      </c>
    </row>
    <row r="179" spans="1:22" x14ac:dyDescent="0.2">
      <c r="A179">
        <v>11</v>
      </c>
      <c r="B179" t="s">
        <v>519</v>
      </c>
      <c r="C179" s="3">
        <v>6</v>
      </c>
      <c r="D179" s="1">
        <v>45018.078472222223</v>
      </c>
      <c r="E179" s="1">
        <v>45018.220833333333</v>
      </c>
      <c r="F179" t="s">
        <v>47</v>
      </c>
      <c r="G179" t="s">
        <v>15</v>
      </c>
      <c r="H179" t="s">
        <v>16</v>
      </c>
      <c r="I179" t="s">
        <v>520</v>
      </c>
      <c r="J179" t="s">
        <v>28</v>
      </c>
      <c r="K179">
        <v>178</v>
      </c>
      <c r="L179" t="s">
        <v>64</v>
      </c>
      <c r="M179" t="s">
        <v>521</v>
      </c>
      <c r="N179" s="2">
        <v>208</v>
      </c>
      <c r="O179" s="7">
        <f>_xlfn.MAXIFS(E:E,K:K,Sala[[#This Row],[Número de Orden]])</f>
        <v>45018.220833333333</v>
      </c>
      <c r="P179" s="8">
        <f>Sala[[#This Row],[Hora de Salida]]-Sala[[#This Row],[Hora de Llegada]]</f>
        <v>0.14236111110949423</v>
      </c>
      <c r="T179" s="32">
        <v>0.1097222222185034</v>
      </c>
      <c r="U179" s="17">
        <v>9</v>
      </c>
      <c r="V179" s="15" t="s">
        <v>785</v>
      </c>
    </row>
    <row r="180" spans="1:22" hidden="1" x14ac:dyDescent="0.2">
      <c r="A180" s="9">
        <v>12</v>
      </c>
      <c r="C180"/>
      <c r="N180">
        <v>62</v>
      </c>
      <c r="O180" s="7">
        <f>_xlfn.MAXIFS(E:E,K:K,Sala[[#This Row],[Número de Orden]])</f>
        <v>0</v>
      </c>
      <c r="P180" s="8">
        <f>Sala[[#This Row],[Hora de Salida]]-Sala[[#This Row],[Hora de Llegada]]</f>
        <v>0</v>
      </c>
      <c r="T180" s="31">
        <v>0.14652777777761608</v>
      </c>
      <c r="U180" s="16">
        <v>20</v>
      </c>
      <c r="V180" s="14" t="s">
        <v>628</v>
      </c>
    </row>
    <row r="181" spans="1:22" x14ac:dyDescent="0.2">
      <c r="A181">
        <v>10</v>
      </c>
      <c r="B181" t="s">
        <v>522</v>
      </c>
      <c r="C181" s="3">
        <v>1</v>
      </c>
      <c r="D181" s="1">
        <v>45018.097916666666</v>
      </c>
      <c r="E181" s="1">
        <v>45018.214583333334</v>
      </c>
      <c r="F181" t="s">
        <v>32</v>
      </c>
      <c r="G181" t="s">
        <v>15</v>
      </c>
      <c r="H181" t="s">
        <v>16</v>
      </c>
      <c r="I181" t="s">
        <v>523</v>
      </c>
      <c r="J181" t="s">
        <v>28</v>
      </c>
      <c r="K181">
        <v>180</v>
      </c>
      <c r="L181" t="s">
        <v>25</v>
      </c>
      <c r="M181" t="s">
        <v>524</v>
      </c>
      <c r="N181" s="2">
        <v>166</v>
      </c>
      <c r="O181" s="7">
        <f>_xlfn.MAXIFS(E:E,K:K,Sala[[#This Row],[Número de Orden]])</f>
        <v>45018.214583333334</v>
      </c>
      <c r="P181" s="8">
        <f>Sala[[#This Row],[Hora de Salida]]-Sala[[#This Row],[Hora de Llegada]]</f>
        <v>0.11666666666860692</v>
      </c>
      <c r="T181" s="32">
        <v>9.6527777774705711E-2</v>
      </c>
      <c r="U181" s="17">
        <v>8</v>
      </c>
      <c r="V181" s="15" t="s">
        <v>1273</v>
      </c>
    </row>
    <row r="182" spans="1:22" hidden="1" x14ac:dyDescent="0.2">
      <c r="A182" s="9">
        <v>15</v>
      </c>
      <c r="C182"/>
      <c r="N182">
        <v>27</v>
      </c>
      <c r="O182" s="7">
        <f>_xlfn.MAXIFS(E:E,K:K,Sala[[#This Row],[Número de Orden]])</f>
        <v>0</v>
      </c>
      <c r="P182" s="8">
        <f>Sala[[#This Row],[Hora de Salida]]-Sala[[#This Row],[Hora de Llegada]]</f>
        <v>0</v>
      </c>
      <c r="T182" s="31">
        <v>0.10486111111337475</v>
      </c>
      <c r="U182" s="16">
        <v>17</v>
      </c>
      <c r="V182" s="14" t="s">
        <v>511</v>
      </c>
    </row>
    <row r="183" spans="1:22" hidden="1" x14ac:dyDescent="0.2">
      <c r="A183" s="9">
        <v>18</v>
      </c>
      <c r="C183"/>
      <c r="N183">
        <v>38</v>
      </c>
      <c r="O183" s="7">
        <f>_xlfn.MAXIFS(E:E,K:K,Sala[[#This Row],[Número de Orden]])</f>
        <v>0</v>
      </c>
      <c r="P183" s="8">
        <f>Sala[[#This Row],[Hora de Salida]]-Sala[[#This Row],[Hora de Llegada]]</f>
        <v>0</v>
      </c>
      <c r="T183" s="32">
        <v>6.1111111109009165E-2</v>
      </c>
      <c r="U183" s="17">
        <v>15</v>
      </c>
      <c r="V183" s="15" t="s">
        <v>1131</v>
      </c>
    </row>
    <row r="184" spans="1:22" x14ac:dyDescent="0.2">
      <c r="A184">
        <v>18</v>
      </c>
      <c r="B184" t="s">
        <v>525</v>
      </c>
      <c r="C184" s="3">
        <v>1</v>
      </c>
      <c r="D184" s="1">
        <v>45018.115277777775</v>
      </c>
      <c r="E184" s="1">
        <v>45018.269444444442</v>
      </c>
      <c r="F184" t="s">
        <v>58</v>
      </c>
      <c r="G184" t="s">
        <v>22</v>
      </c>
      <c r="H184" t="s">
        <v>16</v>
      </c>
      <c r="I184" t="s">
        <v>526</v>
      </c>
      <c r="J184" t="s">
        <v>24</v>
      </c>
      <c r="K184">
        <v>183</v>
      </c>
      <c r="L184" t="s">
        <v>49</v>
      </c>
      <c r="M184" t="s">
        <v>527</v>
      </c>
      <c r="N184" s="2">
        <v>255</v>
      </c>
      <c r="O184" s="7">
        <f>_xlfn.MAXIFS(E:E,K:K,Sala[[#This Row],[Número de Orden]])</f>
        <v>45018.269444444442</v>
      </c>
      <c r="P184" s="8">
        <f>Sala[[#This Row],[Hora de Salida]]-Sala[[#This Row],[Hora de Llegada]]</f>
        <v>0.15416666666715173</v>
      </c>
      <c r="T184" s="31">
        <v>0.17291666666521147</v>
      </c>
      <c r="U184" s="16">
        <v>14</v>
      </c>
      <c r="V184" s="14" t="s">
        <v>926</v>
      </c>
    </row>
    <row r="185" spans="1:22" x14ac:dyDescent="0.2">
      <c r="A185">
        <v>4</v>
      </c>
      <c r="B185" t="s">
        <v>528</v>
      </c>
      <c r="C185" s="3">
        <v>6</v>
      </c>
      <c r="D185" s="1">
        <v>45018.163194444445</v>
      </c>
      <c r="E185" s="1">
        <v>45018.292361111111</v>
      </c>
      <c r="F185" t="s">
        <v>21</v>
      </c>
      <c r="G185" t="s">
        <v>22</v>
      </c>
      <c r="H185" t="s">
        <v>16</v>
      </c>
      <c r="I185" t="s">
        <v>529</v>
      </c>
      <c r="J185" t="s">
        <v>24</v>
      </c>
      <c r="K185">
        <v>184</v>
      </c>
      <c r="L185" t="s">
        <v>33</v>
      </c>
      <c r="M185" t="s">
        <v>530</v>
      </c>
      <c r="N185" s="2">
        <v>205</v>
      </c>
      <c r="O185" s="7">
        <f>_xlfn.MAXIFS(E:E,K:K,Sala[[#This Row],[Número de Orden]])</f>
        <v>45018.292361111111</v>
      </c>
      <c r="P185" s="8">
        <f>Sala[[#This Row],[Hora de Salida]]-Sala[[#This Row],[Hora de Llegada]]</f>
        <v>0.12916666666569654</v>
      </c>
      <c r="T185" s="32">
        <v>0.17500000000533569</v>
      </c>
      <c r="U185" s="17">
        <v>19</v>
      </c>
      <c r="V185" s="15" t="s">
        <v>819</v>
      </c>
    </row>
    <row r="186" spans="1:22" x14ac:dyDescent="0.2">
      <c r="A186">
        <v>16</v>
      </c>
      <c r="B186" t="s">
        <v>61</v>
      </c>
      <c r="C186" s="3">
        <v>2</v>
      </c>
      <c r="D186" s="1">
        <v>45018.115972222222</v>
      </c>
      <c r="E186" s="1">
        <v>45018.268055555556</v>
      </c>
      <c r="F186" t="s">
        <v>58</v>
      </c>
      <c r="G186" t="s">
        <v>44</v>
      </c>
      <c r="H186" t="s">
        <v>16</v>
      </c>
      <c r="I186" t="s">
        <v>531</v>
      </c>
      <c r="J186" t="s">
        <v>17</v>
      </c>
      <c r="K186">
        <v>185</v>
      </c>
      <c r="L186" t="s">
        <v>49</v>
      </c>
      <c r="M186" t="s">
        <v>532</v>
      </c>
      <c r="N186" s="2">
        <v>91</v>
      </c>
      <c r="O186" s="7">
        <f>_xlfn.MAXIFS(E:E,K:K,Sala[[#This Row],[Número de Orden]])</f>
        <v>45018.268055555556</v>
      </c>
      <c r="P186" s="8">
        <f>Sala[[#This Row],[Hora de Salida]]-Sala[[#This Row],[Hora de Llegada]]</f>
        <v>0.15208333333430346</v>
      </c>
      <c r="T186" s="31">
        <v>0.14722222222432416</v>
      </c>
      <c r="U186" s="16">
        <v>13</v>
      </c>
      <c r="V186" s="14" t="s">
        <v>123</v>
      </c>
    </row>
    <row r="187" spans="1:22" x14ac:dyDescent="0.2">
      <c r="A187">
        <v>13</v>
      </c>
      <c r="B187" t="s">
        <v>87</v>
      </c>
      <c r="C187" s="3">
        <v>6</v>
      </c>
      <c r="D187" s="1">
        <v>45018.027777777781</v>
      </c>
      <c r="E187" s="1">
        <v>45018.176388888889</v>
      </c>
      <c r="F187" t="s">
        <v>58</v>
      </c>
      <c r="G187" t="s">
        <v>22</v>
      </c>
      <c r="H187" t="s">
        <v>16</v>
      </c>
      <c r="I187" t="s">
        <v>533</v>
      </c>
      <c r="J187" t="s">
        <v>28</v>
      </c>
      <c r="K187">
        <v>186</v>
      </c>
      <c r="L187" t="s">
        <v>36</v>
      </c>
      <c r="M187" t="s">
        <v>534</v>
      </c>
      <c r="N187" s="2">
        <v>270</v>
      </c>
      <c r="O187" s="7">
        <f>_xlfn.MAXIFS(E:E,K:K,Sala[[#This Row],[Número de Orden]])</f>
        <v>45018.176388888889</v>
      </c>
      <c r="P187" s="8">
        <f>Sala[[#This Row],[Hora de Salida]]-Sala[[#This Row],[Hora de Llegada]]</f>
        <v>0.14861111110803904</v>
      </c>
      <c r="T187" s="32">
        <v>0.11180555555862763</v>
      </c>
      <c r="U187" s="17">
        <v>12</v>
      </c>
      <c r="V187" s="15" t="s">
        <v>1557</v>
      </c>
    </row>
    <row r="188" spans="1:22" x14ac:dyDescent="0.2">
      <c r="A188">
        <v>5</v>
      </c>
      <c r="B188" t="s">
        <v>535</v>
      </c>
      <c r="C188" s="3">
        <v>1</v>
      </c>
      <c r="D188" s="1">
        <v>45018.099305555559</v>
      </c>
      <c r="E188" s="1">
        <v>45018.227777777778</v>
      </c>
      <c r="F188" t="s">
        <v>14</v>
      </c>
      <c r="G188" t="s">
        <v>22</v>
      </c>
      <c r="H188" t="s">
        <v>16</v>
      </c>
      <c r="I188" t="s">
        <v>536</v>
      </c>
      <c r="J188" t="s">
        <v>17</v>
      </c>
      <c r="K188">
        <v>187</v>
      </c>
      <c r="L188" t="s">
        <v>64</v>
      </c>
      <c r="M188" t="s">
        <v>537</v>
      </c>
      <c r="N188" s="2">
        <v>208</v>
      </c>
      <c r="O188" s="7">
        <f>_xlfn.MAXIFS(E:E,K:K,Sala[[#This Row],[Número de Orden]])</f>
        <v>45018.227777777778</v>
      </c>
      <c r="P188" s="8">
        <f>Sala[[#This Row],[Hora de Salida]]-Sala[[#This Row],[Hora de Llegada]]</f>
        <v>0.12847222221898846</v>
      </c>
      <c r="T188" s="33">
        <v>0.10486111110609879</v>
      </c>
      <c r="U188" s="35">
        <v>20</v>
      </c>
      <c r="V188" s="36" t="s">
        <v>1573</v>
      </c>
    </row>
    <row r="189" spans="1:22" x14ac:dyDescent="0.2">
      <c r="A189">
        <v>20</v>
      </c>
      <c r="B189" t="s">
        <v>538</v>
      </c>
      <c r="C189" s="3">
        <v>4</v>
      </c>
      <c r="D189" s="1">
        <v>45018.152777777781</v>
      </c>
      <c r="E189" s="1">
        <v>45018.222916666666</v>
      </c>
      <c r="F189" t="s">
        <v>47</v>
      </c>
      <c r="G189" t="s">
        <v>44</v>
      </c>
      <c r="H189" t="s">
        <v>16</v>
      </c>
      <c r="I189" t="s">
        <v>539</v>
      </c>
      <c r="J189" t="s">
        <v>28</v>
      </c>
      <c r="K189">
        <v>188</v>
      </c>
      <c r="L189" t="s">
        <v>36</v>
      </c>
      <c r="M189" t="s">
        <v>416</v>
      </c>
      <c r="N189" s="2">
        <v>83</v>
      </c>
      <c r="O189" s="7">
        <f>_xlfn.MAXIFS(E:E,K:K,Sala[[#This Row],[Número de Orden]])</f>
        <v>45018.222916666666</v>
      </c>
      <c r="P189" s="8">
        <f>Sala[[#This Row],[Hora de Salida]]-Sala[[#This Row],[Hora de Llegada]]</f>
        <v>7.0138888884685002E-2</v>
      </c>
      <c r="T189" s="19"/>
      <c r="U189" s="11"/>
    </row>
    <row r="190" spans="1:22" x14ac:dyDescent="0.2">
      <c r="A190">
        <v>11</v>
      </c>
      <c r="B190" t="s">
        <v>540</v>
      </c>
      <c r="C190" s="3">
        <v>4</v>
      </c>
      <c r="D190" s="1">
        <v>45018.158333333333</v>
      </c>
      <c r="E190" s="1">
        <v>45018.256944444445</v>
      </c>
      <c r="F190" t="s">
        <v>32</v>
      </c>
      <c r="G190" t="s">
        <v>22</v>
      </c>
      <c r="H190" t="s">
        <v>16</v>
      </c>
      <c r="I190" t="s">
        <v>541</v>
      </c>
      <c r="J190" t="s">
        <v>28</v>
      </c>
      <c r="K190">
        <v>189</v>
      </c>
      <c r="L190" t="s">
        <v>51</v>
      </c>
      <c r="M190" t="s">
        <v>542</v>
      </c>
      <c r="N190" s="2">
        <v>192</v>
      </c>
      <c r="O190" s="7">
        <f>_xlfn.MAXIFS(E:E,K:K,Sala[[#This Row],[Número de Orden]])</f>
        <v>45018.256944444445</v>
      </c>
      <c r="P190" s="8">
        <f>Sala[[#This Row],[Hora de Salida]]-Sala[[#This Row],[Hora de Llegada]]</f>
        <v>9.8611111112404615E-2</v>
      </c>
      <c r="T190" s="18"/>
      <c r="U190" s="10"/>
    </row>
    <row r="191" spans="1:22" x14ac:dyDescent="0.2">
      <c r="A191">
        <v>5</v>
      </c>
      <c r="B191" t="s">
        <v>465</v>
      </c>
      <c r="C191" s="3">
        <v>2</v>
      </c>
      <c r="D191" s="1">
        <v>45018.063194444447</v>
      </c>
      <c r="E191" s="1">
        <v>45018.140277777777</v>
      </c>
      <c r="F191" t="s">
        <v>32</v>
      </c>
      <c r="G191" t="s">
        <v>22</v>
      </c>
      <c r="H191" t="s">
        <v>16</v>
      </c>
      <c r="I191" t="s">
        <v>543</v>
      </c>
      <c r="J191" t="s">
        <v>17</v>
      </c>
      <c r="K191">
        <v>190</v>
      </c>
      <c r="L191" t="s">
        <v>36</v>
      </c>
      <c r="M191" t="s">
        <v>544</v>
      </c>
      <c r="N191" s="2">
        <v>202</v>
      </c>
      <c r="O191" s="7">
        <f>_xlfn.MAXIFS(E:E,K:K,Sala[[#This Row],[Número de Orden]])</f>
        <v>45018.140277777777</v>
      </c>
      <c r="P191" s="8">
        <f>Sala[[#This Row],[Hora de Salida]]-Sala[[#This Row],[Hora de Llegada]]</f>
        <v>7.7083333329937886E-2</v>
      </c>
      <c r="T191" s="19"/>
      <c r="U191" s="11"/>
    </row>
    <row r="192" spans="1:22" x14ac:dyDescent="0.2">
      <c r="A192">
        <v>12</v>
      </c>
      <c r="B192" t="s">
        <v>545</v>
      </c>
      <c r="C192" s="3">
        <v>6</v>
      </c>
      <c r="D192" s="1">
        <v>45018</v>
      </c>
      <c r="E192" s="1">
        <v>45018.10833333333</v>
      </c>
      <c r="F192" t="s">
        <v>32</v>
      </c>
      <c r="G192" t="s">
        <v>22</v>
      </c>
      <c r="H192" t="s">
        <v>16</v>
      </c>
      <c r="I192" t="s">
        <v>546</v>
      </c>
      <c r="J192" t="s">
        <v>24</v>
      </c>
      <c r="K192">
        <v>191</v>
      </c>
      <c r="L192" t="s">
        <v>56</v>
      </c>
      <c r="M192" t="s">
        <v>547</v>
      </c>
      <c r="N192" s="2">
        <v>162</v>
      </c>
      <c r="O192" s="7">
        <f>_xlfn.MAXIFS(E:E,K:K,Sala[[#This Row],[Número de Orden]])</f>
        <v>45018.10833333333</v>
      </c>
      <c r="P192" s="8">
        <f>Sala[[#This Row],[Hora de Salida]]-Sala[[#This Row],[Hora de Llegada]]</f>
        <v>0.10833333332993789</v>
      </c>
      <c r="T192" s="18"/>
      <c r="U192" s="10"/>
    </row>
    <row r="193" spans="1:21" hidden="1" x14ac:dyDescent="0.2">
      <c r="A193" s="9">
        <v>17</v>
      </c>
      <c r="C193"/>
      <c r="N193">
        <v>75</v>
      </c>
      <c r="O193" s="7">
        <f>_xlfn.MAXIFS(E:E,K:K,Sala[[#This Row],[Número de Orden]])</f>
        <v>0</v>
      </c>
      <c r="P193" s="8">
        <f>Sala[[#This Row],[Hora de Salida]]-Sala[[#This Row],[Hora de Llegada]]</f>
        <v>0</v>
      </c>
      <c r="T193" s="19"/>
      <c r="U193" s="11"/>
    </row>
    <row r="194" spans="1:21" x14ac:dyDescent="0.2">
      <c r="A194">
        <v>3</v>
      </c>
      <c r="B194" t="s">
        <v>548</v>
      </c>
      <c r="C194" s="3">
        <v>5</v>
      </c>
      <c r="D194" s="1">
        <v>45018.008333333331</v>
      </c>
      <c r="E194" s="1">
        <v>45018.12777777778</v>
      </c>
      <c r="F194" t="s">
        <v>21</v>
      </c>
      <c r="G194" t="s">
        <v>44</v>
      </c>
      <c r="H194" t="s">
        <v>16</v>
      </c>
      <c r="I194" t="s">
        <v>549</v>
      </c>
      <c r="J194" t="s">
        <v>28</v>
      </c>
      <c r="K194">
        <v>193</v>
      </c>
      <c r="L194" t="s">
        <v>45</v>
      </c>
      <c r="M194" t="s">
        <v>550</v>
      </c>
      <c r="N194" s="2">
        <v>220</v>
      </c>
      <c r="O194" s="7">
        <f>_xlfn.MAXIFS(E:E,K:K,Sala[[#This Row],[Número de Orden]])</f>
        <v>45018.12777777778</v>
      </c>
      <c r="P194" s="8">
        <f>Sala[[#This Row],[Hora de Salida]]-Sala[[#This Row],[Hora de Llegada]]</f>
        <v>0.11944444444816327</v>
      </c>
      <c r="T194" s="18"/>
      <c r="U194" s="10"/>
    </row>
    <row r="195" spans="1:21" x14ac:dyDescent="0.2">
      <c r="A195">
        <v>3</v>
      </c>
      <c r="B195" t="s">
        <v>71</v>
      </c>
      <c r="C195" s="3">
        <v>6</v>
      </c>
      <c r="D195" s="1">
        <v>45018.111111111109</v>
      </c>
      <c r="E195" s="1">
        <v>45018.163888888892</v>
      </c>
      <c r="F195" t="s">
        <v>21</v>
      </c>
      <c r="G195" t="s">
        <v>22</v>
      </c>
      <c r="H195" t="s">
        <v>35</v>
      </c>
      <c r="I195" t="s">
        <v>551</v>
      </c>
      <c r="J195" t="s">
        <v>28</v>
      </c>
      <c r="K195">
        <v>194</v>
      </c>
      <c r="L195" t="s">
        <v>18</v>
      </c>
      <c r="M195" t="s">
        <v>552</v>
      </c>
      <c r="N195" s="2">
        <v>96</v>
      </c>
      <c r="O195" s="7">
        <f>_xlfn.MAXIFS(E:E,K:K,Sala[[#This Row],[Número de Orden]])</f>
        <v>45018.163888888892</v>
      </c>
      <c r="P195" s="8">
        <f>Sala[[#This Row],[Hora de Salida]]-Sala[[#This Row],[Hora de Llegada]]</f>
        <v>5.2777777782466728E-2</v>
      </c>
      <c r="T195" s="19"/>
      <c r="U195" s="11"/>
    </row>
    <row r="196" spans="1:21" hidden="1" x14ac:dyDescent="0.2">
      <c r="A196" s="9">
        <v>2</v>
      </c>
      <c r="C196"/>
      <c r="N196">
        <v>50</v>
      </c>
      <c r="O196" s="7">
        <f>_xlfn.MAXIFS(E:E,K:K,Sala[[#This Row],[Número de Orden]])</f>
        <v>0</v>
      </c>
      <c r="P196" s="8">
        <f>Sala[[#This Row],[Hora de Salida]]-Sala[[#This Row],[Hora de Llegada]]</f>
        <v>0</v>
      </c>
      <c r="T196" s="18"/>
      <c r="U196" s="10"/>
    </row>
    <row r="197" spans="1:21" x14ac:dyDescent="0.2">
      <c r="A197">
        <v>4</v>
      </c>
      <c r="B197" t="s">
        <v>13</v>
      </c>
      <c r="C197" s="3">
        <v>3</v>
      </c>
      <c r="D197" s="1">
        <v>45018.007638888892</v>
      </c>
      <c r="E197" s="1">
        <v>45018.173611111109</v>
      </c>
      <c r="F197" t="s">
        <v>32</v>
      </c>
      <c r="G197" t="s">
        <v>22</v>
      </c>
      <c r="H197" t="s">
        <v>16</v>
      </c>
      <c r="I197" t="s">
        <v>553</v>
      </c>
      <c r="J197" t="s">
        <v>28</v>
      </c>
      <c r="K197">
        <v>196</v>
      </c>
      <c r="L197" t="s">
        <v>51</v>
      </c>
      <c r="M197" t="s">
        <v>554</v>
      </c>
      <c r="N197" s="2">
        <v>191</v>
      </c>
      <c r="O197" s="7">
        <f>_xlfn.MAXIFS(E:E,K:K,Sala[[#This Row],[Número de Orden]])</f>
        <v>45018.173611111109</v>
      </c>
      <c r="P197" s="8">
        <f>Sala[[#This Row],[Hora de Salida]]-Sala[[#This Row],[Hora de Llegada]]</f>
        <v>0.16597222221753327</v>
      </c>
      <c r="T197" s="19"/>
      <c r="U197" s="11"/>
    </row>
    <row r="198" spans="1:21" x14ac:dyDescent="0.2">
      <c r="A198">
        <v>5</v>
      </c>
      <c r="B198" t="s">
        <v>113</v>
      </c>
      <c r="C198" s="3">
        <v>6</v>
      </c>
      <c r="D198" s="1">
        <v>45018.115277777775</v>
      </c>
      <c r="E198" s="1">
        <v>45018.20416666667</v>
      </c>
      <c r="F198" t="s">
        <v>32</v>
      </c>
      <c r="G198" t="s">
        <v>44</v>
      </c>
      <c r="H198" t="s">
        <v>35</v>
      </c>
      <c r="I198" t="s">
        <v>555</v>
      </c>
      <c r="J198" t="s">
        <v>24</v>
      </c>
      <c r="K198">
        <v>197</v>
      </c>
      <c r="L198" t="s">
        <v>36</v>
      </c>
      <c r="M198" t="s">
        <v>556</v>
      </c>
      <c r="N198" s="2">
        <v>129</v>
      </c>
      <c r="O198" s="7">
        <f>_xlfn.MAXIFS(E:E,K:K,Sala[[#This Row],[Número de Orden]])</f>
        <v>45018.20416666667</v>
      </c>
      <c r="P198" s="8">
        <f>Sala[[#This Row],[Hora de Salida]]-Sala[[#This Row],[Hora de Llegada]]</f>
        <v>8.8888888894871343E-2</v>
      </c>
      <c r="T198" s="18"/>
      <c r="U198" s="10"/>
    </row>
    <row r="199" spans="1:21" hidden="1" x14ac:dyDescent="0.2">
      <c r="A199" s="9">
        <v>9</v>
      </c>
      <c r="C199"/>
      <c r="N199">
        <v>54</v>
      </c>
      <c r="O199" s="7">
        <f>_xlfn.MAXIFS(E:E,K:K,Sala[[#This Row],[Número de Orden]])</f>
        <v>0</v>
      </c>
      <c r="P199" s="8">
        <f>Sala[[#This Row],[Hora de Salida]]-Sala[[#This Row],[Hora de Llegada]]</f>
        <v>0</v>
      </c>
      <c r="T199" s="19"/>
      <c r="U199" s="11"/>
    </row>
    <row r="200" spans="1:21" x14ac:dyDescent="0.2">
      <c r="A200">
        <v>11</v>
      </c>
      <c r="B200" t="s">
        <v>557</v>
      </c>
      <c r="C200" s="3">
        <v>5</v>
      </c>
      <c r="D200" s="1">
        <v>45018.080555555556</v>
      </c>
      <c r="E200" s="1">
        <v>45018.236111111109</v>
      </c>
      <c r="F200" t="s">
        <v>32</v>
      </c>
      <c r="G200" t="s">
        <v>15</v>
      </c>
      <c r="H200" t="s">
        <v>35</v>
      </c>
      <c r="I200" t="s">
        <v>558</v>
      </c>
      <c r="J200" t="s">
        <v>17</v>
      </c>
      <c r="K200">
        <v>199</v>
      </c>
      <c r="L200" t="s">
        <v>56</v>
      </c>
      <c r="M200" t="s">
        <v>559</v>
      </c>
      <c r="N200" s="2">
        <v>261</v>
      </c>
      <c r="O200" s="7">
        <f>_xlfn.MAXIFS(E:E,K:K,Sala[[#This Row],[Número de Orden]])</f>
        <v>45018.236111111109</v>
      </c>
      <c r="P200" s="8">
        <f>Sala[[#This Row],[Hora de Salida]]-Sala[[#This Row],[Hora de Llegada]]</f>
        <v>0.15555555555329192</v>
      </c>
      <c r="T200" s="18"/>
      <c r="U200" s="10"/>
    </row>
    <row r="201" spans="1:21" x14ac:dyDescent="0.2">
      <c r="A201">
        <v>11</v>
      </c>
      <c r="B201" t="s">
        <v>560</v>
      </c>
      <c r="C201" s="3">
        <v>4</v>
      </c>
      <c r="D201" s="1">
        <v>45018.107638888891</v>
      </c>
      <c r="E201" s="1">
        <v>45018.226388888892</v>
      </c>
      <c r="F201" t="s">
        <v>47</v>
      </c>
      <c r="G201" t="s">
        <v>22</v>
      </c>
      <c r="H201" t="s">
        <v>16</v>
      </c>
      <c r="I201" t="s">
        <v>512</v>
      </c>
      <c r="J201" t="s">
        <v>28</v>
      </c>
      <c r="K201">
        <v>200</v>
      </c>
      <c r="L201" t="s">
        <v>36</v>
      </c>
      <c r="M201" t="s">
        <v>561</v>
      </c>
      <c r="N201" s="2">
        <v>88</v>
      </c>
      <c r="O201" s="7">
        <f>_xlfn.MAXIFS(E:E,K:K,Sala[[#This Row],[Número de Orden]])</f>
        <v>45018.226388888892</v>
      </c>
      <c r="P201" s="8">
        <f>Sala[[#This Row],[Hora de Salida]]-Sala[[#This Row],[Hora de Llegada]]</f>
        <v>0.11875000000145519</v>
      </c>
      <c r="T201" s="19"/>
      <c r="U201" s="11"/>
    </row>
    <row r="202" spans="1:21" hidden="1" x14ac:dyDescent="0.2">
      <c r="A202" s="9">
        <v>3</v>
      </c>
      <c r="C202"/>
      <c r="N202">
        <v>72</v>
      </c>
      <c r="O202" s="7">
        <f>_xlfn.MAXIFS(E:E,K:K,Sala[[#This Row],[Número de Orden]])</f>
        <v>0</v>
      </c>
      <c r="P202" s="8">
        <f>Sala[[#This Row],[Hora de Salida]]-Sala[[#This Row],[Hora de Llegada]]</f>
        <v>0</v>
      </c>
      <c r="T202" s="18"/>
      <c r="U202" s="10"/>
    </row>
    <row r="203" spans="1:21" x14ac:dyDescent="0.2">
      <c r="A203">
        <v>16</v>
      </c>
      <c r="B203" t="s">
        <v>562</v>
      </c>
      <c r="C203" s="3">
        <v>5</v>
      </c>
      <c r="D203" s="1">
        <v>45018.040277777778</v>
      </c>
      <c r="E203" s="1">
        <v>45018.083333333336</v>
      </c>
      <c r="F203" t="s">
        <v>47</v>
      </c>
      <c r="G203" t="s">
        <v>22</v>
      </c>
      <c r="H203" t="s">
        <v>16</v>
      </c>
      <c r="I203" t="s">
        <v>563</v>
      </c>
      <c r="J203" t="s">
        <v>24</v>
      </c>
      <c r="K203">
        <v>202</v>
      </c>
      <c r="L203" t="s">
        <v>29</v>
      </c>
      <c r="M203" t="s">
        <v>564</v>
      </c>
      <c r="N203" s="2">
        <v>206</v>
      </c>
      <c r="O203" s="7">
        <f>_xlfn.MAXIFS(E:E,K:K,Sala[[#This Row],[Número de Orden]])</f>
        <v>45018.083333333336</v>
      </c>
      <c r="P203" s="8">
        <f>Sala[[#This Row],[Hora de Salida]]-Sala[[#This Row],[Hora de Llegada]]</f>
        <v>4.3055555557657499E-2</v>
      </c>
      <c r="T203" s="19"/>
      <c r="U203" s="11"/>
    </row>
    <row r="204" spans="1:21" x14ac:dyDescent="0.2">
      <c r="A204">
        <v>5</v>
      </c>
      <c r="B204" t="s">
        <v>565</v>
      </c>
      <c r="C204" s="3">
        <v>2</v>
      </c>
      <c r="D204" s="1">
        <v>45018.164583333331</v>
      </c>
      <c r="E204" s="1">
        <v>45018.222916666666</v>
      </c>
      <c r="F204" t="s">
        <v>58</v>
      </c>
      <c r="G204" t="s">
        <v>22</v>
      </c>
      <c r="H204" t="s">
        <v>16</v>
      </c>
      <c r="I204" t="s">
        <v>566</v>
      </c>
      <c r="J204" t="s">
        <v>17</v>
      </c>
      <c r="K204">
        <v>203</v>
      </c>
      <c r="L204" t="s">
        <v>18</v>
      </c>
      <c r="M204" t="s">
        <v>567</v>
      </c>
      <c r="N204" s="2">
        <v>156</v>
      </c>
      <c r="O204" s="7">
        <f>_xlfn.MAXIFS(E:E,K:K,Sala[[#This Row],[Número de Orden]])</f>
        <v>45018.222916666666</v>
      </c>
      <c r="P204" s="8">
        <f>Sala[[#This Row],[Hora de Salida]]-Sala[[#This Row],[Hora de Llegada]]</f>
        <v>5.8333333334303461E-2</v>
      </c>
      <c r="T204" s="18"/>
      <c r="U204" s="10"/>
    </row>
    <row r="205" spans="1:21" hidden="1" x14ac:dyDescent="0.2">
      <c r="A205" s="9">
        <v>16</v>
      </c>
      <c r="C205"/>
      <c r="N205">
        <v>48</v>
      </c>
      <c r="O205" s="7">
        <f>_xlfn.MAXIFS(E:E,K:K,Sala[[#This Row],[Número de Orden]])</f>
        <v>0</v>
      </c>
      <c r="P205" s="8">
        <f>Sala[[#This Row],[Hora de Salida]]-Sala[[#This Row],[Hora de Llegada]]</f>
        <v>0</v>
      </c>
      <c r="T205" s="19"/>
      <c r="U205" s="11"/>
    </row>
    <row r="206" spans="1:21" x14ac:dyDescent="0.2">
      <c r="A206">
        <v>14</v>
      </c>
      <c r="B206" t="s">
        <v>108</v>
      </c>
      <c r="C206" s="3">
        <v>1</v>
      </c>
      <c r="D206" s="1">
        <v>45018.09375</v>
      </c>
      <c r="E206" s="1">
        <v>45018.259722222225</v>
      </c>
      <c r="F206" t="s">
        <v>32</v>
      </c>
      <c r="G206" t="s">
        <v>22</v>
      </c>
      <c r="H206" t="s">
        <v>35</v>
      </c>
      <c r="I206" t="s">
        <v>568</v>
      </c>
      <c r="J206" t="s">
        <v>17</v>
      </c>
      <c r="K206">
        <v>205</v>
      </c>
      <c r="L206" t="s">
        <v>33</v>
      </c>
      <c r="M206" t="s">
        <v>569</v>
      </c>
      <c r="N206" s="2">
        <v>61</v>
      </c>
      <c r="O206" s="7">
        <f>_xlfn.MAXIFS(E:E,K:K,Sala[[#This Row],[Número de Orden]])</f>
        <v>45018.259722222225</v>
      </c>
      <c r="P206" s="8">
        <f>Sala[[#This Row],[Hora de Salida]]-Sala[[#This Row],[Hora de Llegada]]</f>
        <v>0.16597222222480923</v>
      </c>
      <c r="T206" s="18"/>
      <c r="U206" s="10"/>
    </row>
    <row r="207" spans="1:21" hidden="1" x14ac:dyDescent="0.2">
      <c r="A207" s="9">
        <v>4</v>
      </c>
      <c r="C207"/>
      <c r="N207">
        <v>30</v>
      </c>
      <c r="O207" s="7">
        <f>_xlfn.MAXIFS(E:E,K:K,Sala[[#This Row],[Número de Orden]])</f>
        <v>0</v>
      </c>
      <c r="P207" s="8">
        <f>Sala[[#This Row],[Hora de Salida]]-Sala[[#This Row],[Hora de Llegada]]</f>
        <v>0</v>
      </c>
      <c r="T207" s="19"/>
      <c r="U207" s="11"/>
    </row>
    <row r="208" spans="1:21" x14ac:dyDescent="0.2">
      <c r="A208">
        <v>20</v>
      </c>
      <c r="B208" t="s">
        <v>570</v>
      </c>
      <c r="C208" s="3">
        <v>3</v>
      </c>
      <c r="D208" s="1">
        <v>45018.117361111108</v>
      </c>
      <c r="E208" s="1">
        <v>45018.168055555558</v>
      </c>
      <c r="F208" t="s">
        <v>21</v>
      </c>
      <c r="G208" t="s">
        <v>15</v>
      </c>
      <c r="H208" t="s">
        <v>16</v>
      </c>
      <c r="I208" t="s">
        <v>571</v>
      </c>
      <c r="J208" t="s">
        <v>28</v>
      </c>
      <c r="K208">
        <v>207</v>
      </c>
      <c r="L208" t="s">
        <v>25</v>
      </c>
      <c r="M208" t="s">
        <v>572</v>
      </c>
      <c r="N208" s="2">
        <v>180</v>
      </c>
      <c r="O208" s="7">
        <f>_xlfn.MAXIFS(E:E,K:K,Sala[[#This Row],[Número de Orden]])</f>
        <v>45018.168055555558</v>
      </c>
      <c r="P208" s="8">
        <f>Sala[[#This Row],[Hora de Salida]]-Sala[[#This Row],[Hora de Llegada]]</f>
        <v>5.0694444449618459E-2</v>
      </c>
      <c r="T208" s="18"/>
      <c r="U208" s="10"/>
    </row>
    <row r="209" spans="1:21" x14ac:dyDescent="0.2">
      <c r="A209">
        <v>16</v>
      </c>
      <c r="B209" t="s">
        <v>573</v>
      </c>
      <c r="C209" s="3">
        <v>4</v>
      </c>
      <c r="D209" s="1">
        <v>45018.147916666669</v>
      </c>
      <c r="E209" s="1">
        <v>45018.275000000001</v>
      </c>
      <c r="F209" t="s">
        <v>58</v>
      </c>
      <c r="G209" t="s">
        <v>22</v>
      </c>
      <c r="H209" t="s">
        <v>35</v>
      </c>
      <c r="I209" t="s">
        <v>574</v>
      </c>
      <c r="J209" t="s">
        <v>24</v>
      </c>
      <c r="K209">
        <v>208</v>
      </c>
      <c r="L209" t="s">
        <v>18</v>
      </c>
      <c r="M209" t="s">
        <v>575</v>
      </c>
      <c r="N209" s="2">
        <v>180</v>
      </c>
      <c r="O209" s="7">
        <f>_xlfn.MAXIFS(E:E,K:K,Sala[[#This Row],[Número de Orden]])</f>
        <v>45018.275000000001</v>
      </c>
      <c r="P209" s="8">
        <f>Sala[[#This Row],[Hora de Salida]]-Sala[[#This Row],[Hora de Llegada]]</f>
        <v>0.12708333333284827</v>
      </c>
      <c r="T209" s="19"/>
      <c r="U209" s="11"/>
    </row>
    <row r="210" spans="1:21" x14ac:dyDescent="0.2">
      <c r="A210">
        <v>9</v>
      </c>
      <c r="B210" t="s">
        <v>576</v>
      </c>
      <c r="C210" s="3">
        <v>6</v>
      </c>
      <c r="D210" s="1">
        <v>45018.063194444447</v>
      </c>
      <c r="E210" s="1">
        <v>45018.17083333333</v>
      </c>
      <c r="F210" t="s">
        <v>58</v>
      </c>
      <c r="G210" t="s">
        <v>15</v>
      </c>
      <c r="H210" t="s">
        <v>23</v>
      </c>
      <c r="I210" t="s">
        <v>577</v>
      </c>
      <c r="J210" t="s">
        <v>28</v>
      </c>
      <c r="K210">
        <v>209</v>
      </c>
      <c r="L210" t="s">
        <v>29</v>
      </c>
      <c r="M210" t="s">
        <v>578</v>
      </c>
      <c r="N210" s="2">
        <v>214</v>
      </c>
      <c r="O210" s="7">
        <f>_xlfn.MAXIFS(E:E,K:K,Sala[[#This Row],[Número de Orden]])</f>
        <v>45018.17083333333</v>
      </c>
      <c r="P210" s="8">
        <f>Sala[[#This Row],[Hora de Salida]]-Sala[[#This Row],[Hora de Llegada]]</f>
        <v>0.10763888888322981</v>
      </c>
      <c r="T210" s="18"/>
      <c r="U210" s="10"/>
    </row>
    <row r="211" spans="1:21" x14ac:dyDescent="0.2">
      <c r="A211">
        <v>10</v>
      </c>
      <c r="B211" t="s">
        <v>579</v>
      </c>
      <c r="C211" s="3">
        <v>4</v>
      </c>
      <c r="D211" s="1">
        <v>45018.113194444442</v>
      </c>
      <c r="E211" s="1">
        <v>45018.186805555553</v>
      </c>
      <c r="F211" t="s">
        <v>32</v>
      </c>
      <c r="G211" t="s">
        <v>44</v>
      </c>
      <c r="H211" t="s">
        <v>16</v>
      </c>
      <c r="I211" t="s">
        <v>580</v>
      </c>
      <c r="J211" t="s">
        <v>17</v>
      </c>
      <c r="K211">
        <v>210</v>
      </c>
      <c r="L211" t="s">
        <v>64</v>
      </c>
      <c r="M211" t="s">
        <v>581</v>
      </c>
      <c r="N211" s="2">
        <v>195</v>
      </c>
      <c r="O211" s="7">
        <f>_xlfn.MAXIFS(E:E,K:K,Sala[[#This Row],[Número de Orden]])</f>
        <v>45018.186805555553</v>
      </c>
      <c r="P211" s="8">
        <f>Sala[[#This Row],[Hora de Salida]]-Sala[[#This Row],[Hora de Llegada]]</f>
        <v>7.3611111110949423E-2</v>
      </c>
      <c r="T211" s="19"/>
      <c r="U211" s="11"/>
    </row>
    <row r="212" spans="1:21" x14ac:dyDescent="0.2">
      <c r="A212">
        <v>1</v>
      </c>
      <c r="B212" t="s">
        <v>582</v>
      </c>
      <c r="C212" s="3">
        <v>2</v>
      </c>
      <c r="D212" s="1">
        <v>45018.152777777781</v>
      </c>
      <c r="E212" s="1">
        <v>45018.226388888892</v>
      </c>
      <c r="F212" t="s">
        <v>58</v>
      </c>
      <c r="G212" t="s">
        <v>22</v>
      </c>
      <c r="H212" t="s">
        <v>35</v>
      </c>
      <c r="I212" t="s">
        <v>583</v>
      </c>
      <c r="J212" t="s">
        <v>28</v>
      </c>
      <c r="K212">
        <v>211</v>
      </c>
      <c r="L212" t="s">
        <v>45</v>
      </c>
      <c r="M212" t="s">
        <v>584</v>
      </c>
      <c r="N212" s="2">
        <v>169</v>
      </c>
      <c r="O212" s="7">
        <f>_xlfn.MAXIFS(E:E,K:K,Sala[[#This Row],[Número de Orden]])</f>
        <v>45018.226388888892</v>
      </c>
      <c r="P212" s="8">
        <f>Sala[[#This Row],[Hora de Salida]]-Sala[[#This Row],[Hora de Llegada]]</f>
        <v>7.3611111110949423E-2</v>
      </c>
      <c r="T212" s="18"/>
      <c r="U212" s="10"/>
    </row>
    <row r="213" spans="1:21" x14ac:dyDescent="0.2">
      <c r="A213">
        <v>14</v>
      </c>
      <c r="B213" t="s">
        <v>117</v>
      </c>
      <c r="C213" s="3">
        <v>6</v>
      </c>
      <c r="D213" s="1">
        <v>45018.107638888891</v>
      </c>
      <c r="E213" s="1">
        <v>45018.152777777781</v>
      </c>
      <c r="F213" t="s">
        <v>14</v>
      </c>
      <c r="G213" t="s">
        <v>22</v>
      </c>
      <c r="H213" t="s">
        <v>35</v>
      </c>
      <c r="I213" t="s">
        <v>585</v>
      </c>
      <c r="J213" t="s">
        <v>24</v>
      </c>
      <c r="K213">
        <v>212</v>
      </c>
      <c r="L213" t="s">
        <v>18</v>
      </c>
      <c r="M213" t="s">
        <v>586</v>
      </c>
      <c r="N213" s="2">
        <v>245</v>
      </c>
      <c r="O213" s="7">
        <f>_xlfn.MAXIFS(E:E,K:K,Sala[[#This Row],[Número de Orden]])</f>
        <v>45018.152777777781</v>
      </c>
      <c r="P213" s="8">
        <f>Sala[[#This Row],[Hora de Salida]]-Sala[[#This Row],[Hora de Llegada]]</f>
        <v>4.5138888890505768E-2</v>
      </c>
      <c r="T213" s="19"/>
      <c r="U213" s="11"/>
    </row>
    <row r="214" spans="1:21" x14ac:dyDescent="0.2">
      <c r="A214">
        <v>13</v>
      </c>
      <c r="B214" t="s">
        <v>587</v>
      </c>
      <c r="C214" s="3">
        <v>6</v>
      </c>
      <c r="D214" s="1">
        <v>45018.073611111111</v>
      </c>
      <c r="E214" s="1">
        <v>45018.206944444442</v>
      </c>
      <c r="F214" t="s">
        <v>21</v>
      </c>
      <c r="G214" t="s">
        <v>22</v>
      </c>
      <c r="H214" t="s">
        <v>16</v>
      </c>
      <c r="I214" t="s">
        <v>588</v>
      </c>
      <c r="J214" t="s">
        <v>17</v>
      </c>
      <c r="K214">
        <v>213</v>
      </c>
      <c r="L214" t="s">
        <v>18</v>
      </c>
      <c r="M214" t="s">
        <v>589</v>
      </c>
      <c r="N214" s="2">
        <v>87</v>
      </c>
      <c r="O214" s="7">
        <f>_xlfn.MAXIFS(E:E,K:K,Sala[[#This Row],[Número de Orden]])</f>
        <v>45018.206944444442</v>
      </c>
      <c r="P214" s="8">
        <f>Sala[[#This Row],[Hora de Salida]]-Sala[[#This Row],[Hora de Llegada]]</f>
        <v>0.13333333333139308</v>
      </c>
      <c r="T214" s="18"/>
      <c r="U214" s="10"/>
    </row>
    <row r="215" spans="1:21" x14ac:dyDescent="0.2">
      <c r="A215">
        <v>2</v>
      </c>
      <c r="B215" t="s">
        <v>590</v>
      </c>
      <c r="C215" s="3">
        <v>4</v>
      </c>
      <c r="D215" s="1">
        <v>45018.137499999997</v>
      </c>
      <c r="E215" s="1">
        <v>45018.214583333334</v>
      </c>
      <c r="F215" t="s">
        <v>58</v>
      </c>
      <c r="G215" t="s">
        <v>22</v>
      </c>
      <c r="H215" t="s">
        <v>35</v>
      </c>
      <c r="I215" t="s">
        <v>591</v>
      </c>
      <c r="J215" t="s">
        <v>24</v>
      </c>
      <c r="K215">
        <v>214</v>
      </c>
      <c r="L215" t="s">
        <v>45</v>
      </c>
      <c r="M215" t="s">
        <v>592</v>
      </c>
      <c r="N215" s="2">
        <v>228</v>
      </c>
      <c r="O215" s="7">
        <f>_xlfn.MAXIFS(E:E,K:K,Sala[[#This Row],[Número de Orden]])</f>
        <v>45018.214583333334</v>
      </c>
      <c r="P215" s="8">
        <f>Sala[[#This Row],[Hora de Salida]]-Sala[[#This Row],[Hora de Llegada]]</f>
        <v>7.7083333337213844E-2</v>
      </c>
      <c r="T215" s="19"/>
      <c r="U215" s="11"/>
    </row>
    <row r="216" spans="1:21" x14ac:dyDescent="0.2">
      <c r="A216">
        <v>6</v>
      </c>
      <c r="B216" t="s">
        <v>593</v>
      </c>
      <c r="C216" s="3">
        <v>4</v>
      </c>
      <c r="D216" s="1">
        <v>45018.161111111112</v>
      </c>
      <c r="E216" s="1">
        <v>45018.267361111109</v>
      </c>
      <c r="F216" t="s">
        <v>47</v>
      </c>
      <c r="G216" t="s">
        <v>22</v>
      </c>
      <c r="H216" t="s">
        <v>35</v>
      </c>
      <c r="I216" t="s">
        <v>594</v>
      </c>
      <c r="J216" t="s">
        <v>24</v>
      </c>
      <c r="K216">
        <v>215</v>
      </c>
      <c r="L216" t="s">
        <v>49</v>
      </c>
      <c r="M216" t="s">
        <v>595</v>
      </c>
      <c r="N216" s="2">
        <v>158</v>
      </c>
      <c r="O216" s="7">
        <f>_xlfn.MAXIFS(E:E,K:K,Sala[[#This Row],[Número de Orden]])</f>
        <v>45018.267361111109</v>
      </c>
      <c r="P216" s="8">
        <f>Sala[[#This Row],[Hora de Salida]]-Sala[[#This Row],[Hora de Llegada]]</f>
        <v>0.10624999999708962</v>
      </c>
      <c r="T216" s="18"/>
      <c r="U216" s="10"/>
    </row>
    <row r="217" spans="1:21" x14ac:dyDescent="0.2">
      <c r="A217">
        <v>17</v>
      </c>
      <c r="B217" t="s">
        <v>596</v>
      </c>
      <c r="C217" s="3">
        <v>6</v>
      </c>
      <c r="D217" s="1">
        <v>45018.073611111111</v>
      </c>
      <c r="E217" s="1">
        <v>45018.23333333333</v>
      </c>
      <c r="F217" t="s">
        <v>32</v>
      </c>
      <c r="G217" t="s">
        <v>22</v>
      </c>
      <c r="H217" t="s">
        <v>16</v>
      </c>
      <c r="I217" t="s">
        <v>597</v>
      </c>
      <c r="J217" t="s">
        <v>17</v>
      </c>
      <c r="K217">
        <v>216</v>
      </c>
      <c r="L217" t="s">
        <v>49</v>
      </c>
      <c r="M217" t="s">
        <v>598</v>
      </c>
      <c r="N217" s="2">
        <v>142</v>
      </c>
      <c r="O217" s="7">
        <f>_xlfn.MAXIFS(E:E,K:K,Sala[[#This Row],[Número de Orden]])</f>
        <v>45018.23333333333</v>
      </c>
      <c r="P217" s="8">
        <f>Sala[[#This Row],[Hora de Salida]]-Sala[[#This Row],[Hora de Llegada]]</f>
        <v>0.15972222221898846</v>
      </c>
      <c r="T217" s="19"/>
      <c r="U217" s="11"/>
    </row>
    <row r="218" spans="1:21" hidden="1" x14ac:dyDescent="0.2">
      <c r="A218" s="9">
        <v>1</v>
      </c>
      <c r="C218"/>
      <c r="N218">
        <v>96</v>
      </c>
      <c r="O218" s="7">
        <f>_xlfn.MAXIFS(E:E,K:K,Sala[[#This Row],[Número de Orden]])</f>
        <v>0</v>
      </c>
      <c r="P218" s="8">
        <f>Sala[[#This Row],[Hora de Salida]]-Sala[[#This Row],[Hora de Llegada]]</f>
        <v>0</v>
      </c>
      <c r="T218" s="18"/>
      <c r="U218" s="10"/>
    </row>
    <row r="219" spans="1:21" x14ac:dyDescent="0.2">
      <c r="A219">
        <v>13</v>
      </c>
      <c r="B219" t="s">
        <v>599</v>
      </c>
      <c r="C219" s="3">
        <v>3</v>
      </c>
      <c r="D219" s="1">
        <v>45018.018750000003</v>
      </c>
      <c r="E219" s="1">
        <v>45018.15347222222</v>
      </c>
      <c r="F219" t="s">
        <v>21</v>
      </c>
      <c r="G219" t="s">
        <v>22</v>
      </c>
      <c r="H219" t="s">
        <v>16</v>
      </c>
      <c r="I219" t="s">
        <v>600</v>
      </c>
      <c r="J219" t="s">
        <v>24</v>
      </c>
      <c r="K219">
        <v>218</v>
      </c>
      <c r="L219" t="s">
        <v>45</v>
      </c>
      <c r="M219" t="s">
        <v>601</v>
      </c>
      <c r="N219" s="2">
        <v>184</v>
      </c>
      <c r="O219" s="7">
        <f>_xlfn.MAXIFS(E:E,K:K,Sala[[#This Row],[Número de Orden]])</f>
        <v>45018.15347222222</v>
      </c>
      <c r="P219" s="8">
        <f>Sala[[#This Row],[Hora de Salida]]-Sala[[#This Row],[Hora de Llegada]]</f>
        <v>0.13472222221753327</v>
      </c>
      <c r="T219" s="19"/>
      <c r="U219" s="11"/>
    </row>
    <row r="220" spans="1:21" x14ac:dyDescent="0.2">
      <c r="A220">
        <v>1</v>
      </c>
      <c r="B220" t="s">
        <v>112</v>
      </c>
      <c r="C220" s="3">
        <v>5</v>
      </c>
      <c r="D220" s="1">
        <v>45018.106249999997</v>
      </c>
      <c r="E220" s="1">
        <v>45018.200694444444</v>
      </c>
      <c r="F220" t="s">
        <v>47</v>
      </c>
      <c r="G220" t="s">
        <v>22</v>
      </c>
      <c r="H220" t="s">
        <v>16</v>
      </c>
      <c r="I220" t="s">
        <v>602</v>
      </c>
      <c r="J220" t="s">
        <v>17</v>
      </c>
      <c r="K220">
        <v>219</v>
      </c>
      <c r="L220" t="s">
        <v>64</v>
      </c>
      <c r="M220" t="s">
        <v>383</v>
      </c>
      <c r="N220" s="2">
        <v>139</v>
      </c>
      <c r="O220" s="7">
        <f>_xlfn.MAXIFS(E:E,K:K,Sala[[#This Row],[Número de Orden]])</f>
        <v>45018.200694444444</v>
      </c>
      <c r="P220" s="8">
        <f>Sala[[#This Row],[Hora de Salida]]-Sala[[#This Row],[Hora de Llegada]]</f>
        <v>9.4444444446708076E-2</v>
      </c>
      <c r="T220" s="18"/>
      <c r="U220" s="10"/>
    </row>
    <row r="221" spans="1:21" hidden="1" x14ac:dyDescent="0.2">
      <c r="A221" s="9">
        <v>15</v>
      </c>
      <c r="C221"/>
      <c r="N221">
        <v>24</v>
      </c>
      <c r="O221" s="7">
        <f>_xlfn.MAXIFS(E:E,K:K,Sala[[#This Row],[Número de Orden]])</f>
        <v>0</v>
      </c>
      <c r="P221" s="8">
        <f>Sala[[#This Row],[Hora de Salida]]-Sala[[#This Row],[Hora de Llegada]]</f>
        <v>0</v>
      </c>
      <c r="T221" s="19"/>
      <c r="U221" s="11"/>
    </row>
    <row r="222" spans="1:21" x14ac:dyDescent="0.2">
      <c r="A222">
        <v>16</v>
      </c>
      <c r="B222" t="s">
        <v>603</v>
      </c>
      <c r="C222" s="3">
        <v>1</v>
      </c>
      <c r="D222" s="1">
        <v>45018.07708333333</v>
      </c>
      <c r="E222" s="1">
        <v>45018.128472222219</v>
      </c>
      <c r="F222" t="s">
        <v>47</v>
      </c>
      <c r="G222" t="s">
        <v>22</v>
      </c>
      <c r="H222" t="s">
        <v>16</v>
      </c>
      <c r="I222" t="s">
        <v>604</v>
      </c>
      <c r="J222" t="s">
        <v>17</v>
      </c>
      <c r="K222">
        <v>221</v>
      </c>
      <c r="L222" t="s">
        <v>33</v>
      </c>
      <c r="M222" t="s">
        <v>605</v>
      </c>
      <c r="N222" s="2">
        <v>193</v>
      </c>
      <c r="O222" s="7">
        <f>_xlfn.MAXIFS(E:E,K:K,Sala[[#This Row],[Número de Orden]])</f>
        <v>45018.128472222219</v>
      </c>
      <c r="P222" s="8">
        <f>Sala[[#This Row],[Hora de Salida]]-Sala[[#This Row],[Hora de Llegada]]</f>
        <v>5.1388888889050577E-2</v>
      </c>
      <c r="T222" s="18"/>
      <c r="U222" s="10"/>
    </row>
    <row r="223" spans="1:21" x14ac:dyDescent="0.2">
      <c r="A223">
        <v>3</v>
      </c>
      <c r="B223" t="s">
        <v>606</v>
      </c>
      <c r="C223" s="3">
        <v>3</v>
      </c>
      <c r="D223" s="1">
        <v>45018.151388888888</v>
      </c>
      <c r="E223" s="1">
        <v>45018.279166666667</v>
      </c>
      <c r="F223" t="s">
        <v>21</v>
      </c>
      <c r="G223" t="s">
        <v>15</v>
      </c>
      <c r="H223" t="s">
        <v>35</v>
      </c>
      <c r="I223" t="s">
        <v>607</v>
      </c>
      <c r="J223" t="s">
        <v>17</v>
      </c>
      <c r="K223">
        <v>222</v>
      </c>
      <c r="L223" t="s">
        <v>53</v>
      </c>
      <c r="M223" t="s">
        <v>608</v>
      </c>
      <c r="N223" s="2">
        <v>97</v>
      </c>
      <c r="O223" s="7">
        <f>_xlfn.MAXIFS(E:E,K:K,Sala[[#This Row],[Número de Orden]])</f>
        <v>45018.279166666667</v>
      </c>
      <c r="P223" s="8">
        <f>Sala[[#This Row],[Hora de Salida]]-Sala[[#This Row],[Hora de Llegada]]</f>
        <v>0.12777777777955635</v>
      </c>
      <c r="T223" s="19"/>
      <c r="U223" s="11"/>
    </row>
    <row r="224" spans="1:21" hidden="1" x14ac:dyDescent="0.2">
      <c r="A224" s="9">
        <v>19</v>
      </c>
      <c r="C224"/>
      <c r="N224">
        <v>32</v>
      </c>
      <c r="O224" s="7">
        <f>_xlfn.MAXIFS(E:E,K:K,Sala[[#This Row],[Número de Orden]])</f>
        <v>0</v>
      </c>
      <c r="P224" s="8">
        <f>Sala[[#This Row],[Hora de Salida]]-Sala[[#This Row],[Hora de Llegada]]</f>
        <v>0</v>
      </c>
      <c r="T224" s="18"/>
      <c r="U224" s="10"/>
    </row>
    <row r="225" spans="1:21" hidden="1" x14ac:dyDescent="0.2">
      <c r="A225" s="9">
        <v>7</v>
      </c>
      <c r="C225"/>
      <c r="N225">
        <v>52</v>
      </c>
      <c r="O225" s="7">
        <f>_xlfn.MAXIFS(E:E,K:K,Sala[[#This Row],[Número de Orden]])</f>
        <v>0</v>
      </c>
      <c r="P225" s="8">
        <f>Sala[[#This Row],[Hora de Salida]]-Sala[[#This Row],[Hora de Llegada]]</f>
        <v>0</v>
      </c>
      <c r="T225" s="19"/>
      <c r="U225" s="11"/>
    </row>
    <row r="226" spans="1:21" x14ac:dyDescent="0.2">
      <c r="A226">
        <v>19</v>
      </c>
      <c r="B226" t="s">
        <v>609</v>
      </c>
      <c r="C226" s="3">
        <v>4</v>
      </c>
      <c r="D226" s="1">
        <v>45018.009722222225</v>
      </c>
      <c r="E226" s="1">
        <v>45018.058333333334</v>
      </c>
      <c r="F226" t="s">
        <v>47</v>
      </c>
      <c r="G226" t="s">
        <v>44</v>
      </c>
      <c r="H226" t="s">
        <v>16</v>
      </c>
      <c r="I226" t="s">
        <v>610</v>
      </c>
      <c r="J226" t="s">
        <v>28</v>
      </c>
      <c r="K226">
        <v>225</v>
      </c>
      <c r="L226" t="s">
        <v>18</v>
      </c>
      <c r="M226" t="s">
        <v>611</v>
      </c>
      <c r="N226" s="2">
        <v>168</v>
      </c>
      <c r="O226" s="7">
        <f>_xlfn.MAXIFS(E:E,K:K,Sala[[#This Row],[Número de Orden]])</f>
        <v>45018.058333333334</v>
      </c>
      <c r="P226" s="8">
        <f>Sala[[#This Row],[Hora de Salida]]-Sala[[#This Row],[Hora de Llegada]]</f>
        <v>4.8611111109494232E-2</v>
      </c>
      <c r="T226" s="18"/>
      <c r="U226" s="10"/>
    </row>
    <row r="227" spans="1:21" x14ac:dyDescent="0.2">
      <c r="A227">
        <v>7</v>
      </c>
      <c r="B227" t="s">
        <v>612</v>
      </c>
      <c r="C227" s="3">
        <v>6</v>
      </c>
      <c r="D227" s="1">
        <v>45018.040277777778</v>
      </c>
      <c r="E227" s="1">
        <v>45018.17291666667</v>
      </c>
      <c r="F227" t="s">
        <v>58</v>
      </c>
      <c r="G227" t="s">
        <v>15</v>
      </c>
      <c r="H227" t="s">
        <v>16</v>
      </c>
      <c r="I227" t="s">
        <v>613</v>
      </c>
      <c r="J227" t="s">
        <v>28</v>
      </c>
      <c r="K227">
        <v>226</v>
      </c>
      <c r="L227" t="s">
        <v>64</v>
      </c>
      <c r="M227" t="s">
        <v>614</v>
      </c>
      <c r="N227" s="2">
        <v>171</v>
      </c>
      <c r="O227" s="7">
        <f>_xlfn.MAXIFS(E:E,K:K,Sala[[#This Row],[Número de Orden]])</f>
        <v>45018.17291666667</v>
      </c>
      <c r="P227" s="8">
        <f>Sala[[#This Row],[Hora de Salida]]-Sala[[#This Row],[Hora de Llegada]]</f>
        <v>0.13263888889196096</v>
      </c>
      <c r="T227" s="19"/>
      <c r="U227" s="11"/>
    </row>
    <row r="228" spans="1:21" x14ac:dyDescent="0.2">
      <c r="A228">
        <v>17</v>
      </c>
      <c r="B228" t="s">
        <v>351</v>
      </c>
      <c r="C228" s="3">
        <v>6</v>
      </c>
      <c r="D228" s="1">
        <v>45018.075694444444</v>
      </c>
      <c r="E228" s="1">
        <v>45018.202777777777</v>
      </c>
      <c r="F228" t="s">
        <v>21</v>
      </c>
      <c r="G228" t="s">
        <v>22</v>
      </c>
      <c r="H228" t="s">
        <v>16</v>
      </c>
      <c r="I228" t="s">
        <v>615</v>
      </c>
      <c r="J228" t="s">
        <v>17</v>
      </c>
      <c r="K228">
        <v>227</v>
      </c>
      <c r="L228" t="s">
        <v>33</v>
      </c>
      <c r="M228" t="s">
        <v>616</v>
      </c>
      <c r="N228" s="2">
        <v>211</v>
      </c>
      <c r="O228" s="7">
        <f>_xlfn.MAXIFS(E:E,K:K,Sala[[#This Row],[Número de Orden]])</f>
        <v>45018.202777777777</v>
      </c>
      <c r="P228" s="8">
        <f>Sala[[#This Row],[Hora de Salida]]-Sala[[#This Row],[Hora de Llegada]]</f>
        <v>0.12708333333284827</v>
      </c>
      <c r="T228" s="18"/>
      <c r="U228" s="10"/>
    </row>
    <row r="229" spans="1:21" hidden="1" x14ac:dyDescent="0.2">
      <c r="A229" s="9">
        <v>16</v>
      </c>
      <c r="C229"/>
      <c r="N229">
        <v>69</v>
      </c>
      <c r="O229" s="7">
        <f>_xlfn.MAXIFS(E:E,K:K,Sala[[#This Row],[Número de Orden]])</f>
        <v>0</v>
      </c>
      <c r="P229" s="8">
        <f>Sala[[#This Row],[Hora de Salida]]-Sala[[#This Row],[Hora de Llegada]]</f>
        <v>0</v>
      </c>
      <c r="T229" s="19"/>
      <c r="U229" s="11"/>
    </row>
    <row r="230" spans="1:21" x14ac:dyDescent="0.2">
      <c r="A230">
        <v>14</v>
      </c>
      <c r="B230" t="s">
        <v>617</v>
      </c>
      <c r="C230" s="3">
        <v>3</v>
      </c>
      <c r="D230" s="1">
        <v>45018.106944444444</v>
      </c>
      <c r="E230" s="1">
        <v>45018.1875</v>
      </c>
      <c r="F230" t="s">
        <v>32</v>
      </c>
      <c r="G230" t="s">
        <v>15</v>
      </c>
      <c r="H230" t="s">
        <v>16</v>
      </c>
      <c r="I230" t="s">
        <v>618</v>
      </c>
      <c r="J230" t="s">
        <v>28</v>
      </c>
      <c r="K230">
        <v>229</v>
      </c>
      <c r="L230" t="s">
        <v>29</v>
      </c>
      <c r="M230" t="s">
        <v>619</v>
      </c>
      <c r="N230" s="2">
        <v>124</v>
      </c>
      <c r="O230" s="7">
        <f>_xlfn.MAXIFS(E:E,K:K,Sala[[#This Row],[Número de Orden]])</f>
        <v>45018.1875</v>
      </c>
      <c r="P230" s="8">
        <f>Sala[[#This Row],[Hora de Salida]]-Sala[[#This Row],[Hora de Llegada]]</f>
        <v>8.0555555556202307E-2</v>
      </c>
      <c r="T230" s="18"/>
      <c r="U230" s="10"/>
    </row>
    <row r="231" spans="1:21" x14ac:dyDescent="0.2">
      <c r="A231">
        <v>5</v>
      </c>
      <c r="B231" t="s">
        <v>227</v>
      </c>
      <c r="C231" s="3">
        <v>5</v>
      </c>
      <c r="D231" s="1">
        <v>45018.09375</v>
      </c>
      <c r="E231" s="1">
        <v>45018.2</v>
      </c>
      <c r="F231" t="s">
        <v>32</v>
      </c>
      <c r="G231" t="s">
        <v>22</v>
      </c>
      <c r="H231" t="s">
        <v>16</v>
      </c>
      <c r="I231" t="s">
        <v>620</v>
      </c>
      <c r="J231" t="s">
        <v>17</v>
      </c>
      <c r="K231">
        <v>230</v>
      </c>
      <c r="L231" t="s">
        <v>64</v>
      </c>
      <c r="M231" t="s">
        <v>621</v>
      </c>
      <c r="N231" s="2">
        <v>214</v>
      </c>
      <c r="O231" s="7">
        <f>_xlfn.MAXIFS(E:E,K:K,Sala[[#This Row],[Número de Orden]])</f>
        <v>45018.2</v>
      </c>
      <c r="P231" s="8">
        <f>Sala[[#This Row],[Hora de Salida]]-Sala[[#This Row],[Hora de Llegada]]</f>
        <v>0.10624999999708962</v>
      </c>
      <c r="T231" s="19"/>
      <c r="U231" s="11"/>
    </row>
    <row r="232" spans="1:21" x14ac:dyDescent="0.2">
      <c r="A232">
        <v>8</v>
      </c>
      <c r="B232" t="s">
        <v>622</v>
      </c>
      <c r="C232" s="3">
        <v>2</v>
      </c>
      <c r="D232" s="1">
        <v>45018.05</v>
      </c>
      <c r="E232" s="1">
        <v>45018.131944444445</v>
      </c>
      <c r="F232" t="s">
        <v>32</v>
      </c>
      <c r="G232" t="s">
        <v>22</v>
      </c>
      <c r="H232" t="s">
        <v>16</v>
      </c>
      <c r="I232" t="s">
        <v>623</v>
      </c>
      <c r="J232" t="s">
        <v>24</v>
      </c>
      <c r="K232">
        <v>231</v>
      </c>
      <c r="L232" t="s">
        <v>18</v>
      </c>
      <c r="M232" t="s">
        <v>624</v>
      </c>
      <c r="N232" s="2">
        <v>208</v>
      </c>
      <c r="O232" s="7">
        <f>_xlfn.MAXIFS(E:E,K:K,Sala[[#This Row],[Número de Orden]])</f>
        <v>45018.131944444445</v>
      </c>
      <c r="P232" s="8">
        <f>Sala[[#This Row],[Hora de Salida]]-Sala[[#This Row],[Hora de Llegada]]</f>
        <v>8.1944444442342501E-2</v>
      </c>
      <c r="T232" s="18"/>
      <c r="U232" s="10"/>
    </row>
    <row r="233" spans="1:21" x14ac:dyDescent="0.2">
      <c r="A233">
        <v>2</v>
      </c>
      <c r="B233" t="s">
        <v>625</v>
      </c>
      <c r="C233" s="3">
        <v>2</v>
      </c>
      <c r="D233" s="1">
        <v>45018.086111111108</v>
      </c>
      <c r="E233" s="1">
        <v>45018.142361111109</v>
      </c>
      <c r="F233" t="s">
        <v>58</v>
      </c>
      <c r="G233" t="s">
        <v>22</v>
      </c>
      <c r="H233" t="s">
        <v>16</v>
      </c>
      <c r="I233" t="s">
        <v>626</v>
      </c>
      <c r="J233" t="s">
        <v>28</v>
      </c>
      <c r="K233">
        <v>232</v>
      </c>
      <c r="L233" t="s">
        <v>45</v>
      </c>
      <c r="M233" t="s">
        <v>627</v>
      </c>
      <c r="N233" s="2">
        <v>190</v>
      </c>
      <c r="O233" s="7">
        <f>_xlfn.MAXIFS(E:E,K:K,Sala[[#This Row],[Número de Orden]])</f>
        <v>45018.142361111109</v>
      </c>
      <c r="P233" s="8">
        <f>Sala[[#This Row],[Hora de Salida]]-Sala[[#This Row],[Hora de Llegada]]</f>
        <v>5.6250000001455192E-2</v>
      </c>
      <c r="T233" s="19"/>
      <c r="U233" s="11"/>
    </row>
    <row r="234" spans="1:21" hidden="1" x14ac:dyDescent="0.2">
      <c r="A234" s="9">
        <v>8</v>
      </c>
      <c r="C234"/>
      <c r="N234">
        <v>38</v>
      </c>
      <c r="O234" s="7">
        <f>_xlfn.MAXIFS(E:E,K:K,Sala[[#This Row],[Número de Orden]])</f>
        <v>0</v>
      </c>
      <c r="P234" s="8">
        <f>Sala[[#This Row],[Hora de Salida]]-Sala[[#This Row],[Hora de Llegada]]</f>
        <v>0</v>
      </c>
      <c r="T234" s="18"/>
      <c r="U234" s="10"/>
    </row>
    <row r="235" spans="1:21" x14ac:dyDescent="0.2">
      <c r="A235">
        <v>17</v>
      </c>
      <c r="B235" t="s">
        <v>628</v>
      </c>
      <c r="C235" s="3">
        <v>6</v>
      </c>
      <c r="D235" s="1">
        <v>45018.115277777775</v>
      </c>
      <c r="E235" s="1">
        <v>45018.227777777778</v>
      </c>
      <c r="F235" t="s">
        <v>47</v>
      </c>
      <c r="G235" t="s">
        <v>44</v>
      </c>
      <c r="H235" t="s">
        <v>16</v>
      </c>
      <c r="I235" t="s">
        <v>629</v>
      </c>
      <c r="J235" t="s">
        <v>17</v>
      </c>
      <c r="K235">
        <v>234</v>
      </c>
      <c r="L235" t="s">
        <v>25</v>
      </c>
      <c r="M235" t="s">
        <v>630</v>
      </c>
      <c r="N235" s="2">
        <v>225</v>
      </c>
      <c r="O235" s="7">
        <f>_xlfn.MAXIFS(E:E,K:K,Sala[[#This Row],[Número de Orden]])</f>
        <v>45018.227777777778</v>
      </c>
      <c r="P235" s="8">
        <f>Sala[[#This Row],[Hora de Salida]]-Sala[[#This Row],[Hora de Llegada]]</f>
        <v>0.11250000000291038</v>
      </c>
      <c r="T235" s="19"/>
      <c r="U235" s="11"/>
    </row>
    <row r="236" spans="1:21" hidden="1" x14ac:dyDescent="0.2">
      <c r="A236" s="9">
        <v>13</v>
      </c>
      <c r="C236"/>
      <c r="N236">
        <v>33</v>
      </c>
      <c r="O236" s="7">
        <f>_xlfn.MAXIFS(E:E,K:K,Sala[[#This Row],[Número de Orden]])</f>
        <v>0</v>
      </c>
      <c r="P236" s="8">
        <f>Sala[[#This Row],[Hora de Salida]]-Sala[[#This Row],[Hora de Llegada]]</f>
        <v>0</v>
      </c>
      <c r="T236" s="18"/>
      <c r="U236" s="10"/>
    </row>
    <row r="237" spans="1:21" x14ac:dyDescent="0.2">
      <c r="A237">
        <v>12</v>
      </c>
      <c r="B237" t="s">
        <v>631</v>
      </c>
      <c r="C237" s="3">
        <v>2</v>
      </c>
      <c r="D237" s="1">
        <v>45018.036111111112</v>
      </c>
      <c r="E237" s="1">
        <v>45018.101388888892</v>
      </c>
      <c r="F237" t="s">
        <v>47</v>
      </c>
      <c r="G237" t="s">
        <v>22</v>
      </c>
      <c r="H237" t="s">
        <v>16</v>
      </c>
      <c r="I237" t="s">
        <v>632</v>
      </c>
      <c r="J237" t="s">
        <v>17</v>
      </c>
      <c r="K237">
        <v>236</v>
      </c>
      <c r="L237" t="s">
        <v>45</v>
      </c>
      <c r="M237" t="s">
        <v>633</v>
      </c>
      <c r="N237" s="2">
        <v>255</v>
      </c>
      <c r="O237" s="7">
        <f>_xlfn.MAXIFS(E:E,K:K,Sala[[#This Row],[Número de Orden]])</f>
        <v>45018.101388888892</v>
      </c>
      <c r="P237" s="8">
        <f>Sala[[#This Row],[Hora de Salida]]-Sala[[#This Row],[Hora de Llegada]]</f>
        <v>6.5277777779556345E-2</v>
      </c>
      <c r="T237" s="19"/>
      <c r="U237" s="11"/>
    </row>
    <row r="238" spans="1:21" x14ac:dyDescent="0.2">
      <c r="A238">
        <v>4</v>
      </c>
      <c r="B238" t="s">
        <v>522</v>
      </c>
      <c r="C238" s="3">
        <v>6</v>
      </c>
      <c r="D238" s="1">
        <v>45018.114583333336</v>
      </c>
      <c r="E238" s="1">
        <v>45018.25</v>
      </c>
      <c r="F238" t="s">
        <v>32</v>
      </c>
      <c r="G238" t="s">
        <v>22</v>
      </c>
      <c r="H238" t="s">
        <v>16</v>
      </c>
      <c r="I238" t="s">
        <v>634</v>
      </c>
      <c r="J238" t="s">
        <v>24</v>
      </c>
      <c r="K238">
        <v>237</v>
      </c>
      <c r="L238" t="s">
        <v>18</v>
      </c>
      <c r="M238" t="s">
        <v>635</v>
      </c>
      <c r="N238" s="2">
        <v>106</v>
      </c>
      <c r="O238" s="7">
        <f>_xlfn.MAXIFS(E:E,K:K,Sala[[#This Row],[Número de Orden]])</f>
        <v>45018.25</v>
      </c>
      <c r="P238" s="8">
        <f>Sala[[#This Row],[Hora de Salida]]-Sala[[#This Row],[Hora de Llegada]]</f>
        <v>0.13541666666424135</v>
      </c>
      <c r="T238" s="18"/>
      <c r="U238" s="10"/>
    </row>
    <row r="239" spans="1:21" hidden="1" x14ac:dyDescent="0.2">
      <c r="A239" s="9">
        <v>13</v>
      </c>
      <c r="C239"/>
      <c r="N239">
        <v>72</v>
      </c>
      <c r="O239" s="7">
        <f>_xlfn.MAXIFS(E:E,K:K,Sala[[#This Row],[Número de Orden]])</f>
        <v>0</v>
      </c>
      <c r="P239" s="8">
        <f>Sala[[#This Row],[Hora de Salida]]-Sala[[#This Row],[Hora de Llegada]]</f>
        <v>0</v>
      </c>
      <c r="T239" s="19"/>
      <c r="U239" s="11"/>
    </row>
    <row r="240" spans="1:21" x14ac:dyDescent="0.2">
      <c r="A240">
        <v>12</v>
      </c>
      <c r="B240" t="s">
        <v>636</v>
      </c>
      <c r="C240" s="3">
        <v>6</v>
      </c>
      <c r="D240" s="1">
        <v>45018.115277777775</v>
      </c>
      <c r="E240" s="1">
        <v>45018.254861111112</v>
      </c>
      <c r="F240" t="s">
        <v>14</v>
      </c>
      <c r="G240" t="s">
        <v>22</v>
      </c>
      <c r="H240" t="s">
        <v>23</v>
      </c>
      <c r="I240" t="s">
        <v>637</v>
      </c>
      <c r="J240" t="s">
        <v>28</v>
      </c>
      <c r="K240">
        <v>239</v>
      </c>
      <c r="L240" t="s">
        <v>25</v>
      </c>
      <c r="M240" t="s">
        <v>638</v>
      </c>
      <c r="N240" s="2">
        <v>74</v>
      </c>
      <c r="O240" s="7">
        <f>_xlfn.MAXIFS(E:E,K:K,Sala[[#This Row],[Número de Orden]])</f>
        <v>45018.254861111112</v>
      </c>
      <c r="P240" s="8">
        <f>Sala[[#This Row],[Hora de Salida]]-Sala[[#This Row],[Hora de Llegada]]</f>
        <v>0.13958333333721384</v>
      </c>
      <c r="T240" s="18"/>
      <c r="U240" s="10"/>
    </row>
    <row r="241" spans="1:21" x14ac:dyDescent="0.2">
      <c r="A241">
        <v>9</v>
      </c>
      <c r="B241" t="s">
        <v>639</v>
      </c>
      <c r="C241" s="3">
        <v>1</v>
      </c>
      <c r="D241" s="1">
        <v>45018.011111111111</v>
      </c>
      <c r="E241" s="1">
        <v>45018.131944444445</v>
      </c>
      <c r="F241" t="s">
        <v>47</v>
      </c>
      <c r="G241" t="s">
        <v>22</v>
      </c>
      <c r="H241" t="s">
        <v>35</v>
      </c>
      <c r="I241" t="s">
        <v>640</v>
      </c>
      <c r="J241" t="s">
        <v>17</v>
      </c>
      <c r="K241">
        <v>240</v>
      </c>
      <c r="L241" t="s">
        <v>18</v>
      </c>
      <c r="M241" t="s">
        <v>641</v>
      </c>
      <c r="N241" s="2">
        <v>294</v>
      </c>
      <c r="O241" s="7">
        <f>_xlfn.MAXIFS(E:E,K:K,Sala[[#This Row],[Número de Orden]])</f>
        <v>45018.131944444445</v>
      </c>
      <c r="P241" s="8">
        <f>Sala[[#This Row],[Hora de Salida]]-Sala[[#This Row],[Hora de Llegada]]</f>
        <v>0.12083333333430346</v>
      </c>
      <c r="T241" s="19"/>
      <c r="U241" s="11"/>
    </row>
    <row r="242" spans="1:21" hidden="1" x14ac:dyDescent="0.2">
      <c r="A242" s="9">
        <v>12</v>
      </c>
      <c r="C242"/>
      <c r="N242">
        <v>18</v>
      </c>
      <c r="O242" s="7">
        <f>_xlfn.MAXIFS(E:E,K:K,Sala[[#This Row],[Número de Orden]])</f>
        <v>0</v>
      </c>
      <c r="P242" s="8">
        <f>Sala[[#This Row],[Hora de Salida]]-Sala[[#This Row],[Hora de Llegada]]</f>
        <v>0</v>
      </c>
      <c r="T242" s="18"/>
      <c r="U242" s="10"/>
    </row>
    <row r="243" spans="1:21" x14ac:dyDescent="0.2">
      <c r="A243">
        <v>12</v>
      </c>
      <c r="B243" t="s">
        <v>642</v>
      </c>
      <c r="C243" s="3">
        <v>2</v>
      </c>
      <c r="D243" s="1">
        <v>45018.154166666667</v>
      </c>
      <c r="E243" s="1">
        <v>45018.214583333334</v>
      </c>
      <c r="F243" t="s">
        <v>32</v>
      </c>
      <c r="G243" t="s">
        <v>22</v>
      </c>
      <c r="H243" t="s">
        <v>16</v>
      </c>
      <c r="I243" t="s">
        <v>643</v>
      </c>
      <c r="J243" t="s">
        <v>28</v>
      </c>
      <c r="K243">
        <v>242</v>
      </c>
      <c r="L243" t="s">
        <v>64</v>
      </c>
      <c r="M243" t="s">
        <v>644</v>
      </c>
      <c r="N243" s="2">
        <v>134</v>
      </c>
      <c r="O243" s="7">
        <f>_xlfn.MAXIFS(E:E,K:K,Sala[[#This Row],[Número de Orden]])</f>
        <v>45018.214583333334</v>
      </c>
      <c r="P243" s="8">
        <f>Sala[[#This Row],[Hora de Salida]]-Sala[[#This Row],[Hora de Llegada]]</f>
        <v>6.0416666667151731E-2</v>
      </c>
      <c r="T243" s="19"/>
      <c r="U243" s="11"/>
    </row>
    <row r="244" spans="1:21" hidden="1" x14ac:dyDescent="0.2">
      <c r="A244" s="9">
        <v>4</v>
      </c>
      <c r="C244"/>
      <c r="N244">
        <v>120</v>
      </c>
      <c r="O244" s="7">
        <f>_xlfn.MAXIFS(E:E,K:K,Sala[[#This Row],[Número de Orden]])</f>
        <v>0</v>
      </c>
      <c r="P244" s="8">
        <f>Sala[[#This Row],[Hora de Salida]]-Sala[[#This Row],[Hora de Llegada]]</f>
        <v>0</v>
      </c>
      <c r="T244" s="18"/>
      <c r="U244" s="10"/>
    </row>
    <row r="245" spans="1:21" x14ac:dyDescent="0.2">
      <c r="A245">
        <v>17</v>
      </c>
      <c r="B245" t="s">
        <v>267</v>
      </c>
      <c r="C245" s="3">
        <v>6</v>
      </c>
      <c r="D245" s="1">
        <v>45018.155555555553</v>
      </c>
      <c r="E245" s="1">
        <v>45018.250694444447</v>
      </c>
      <c r="F245" t="s">
        <v>47</v>
      </c>
      <c r="G245" t="s">
        <v>22</v>
      </c>
      <c r="H245" t="s">
        <v>23</v>
      </c>
      <c r="I245" t="s">
        <v>645</v>
      </c>
      <c r="J245" t="s">
        <v>28</v>
      </c>
      <c r="K245">
        <v>244</v>
      </c>
      <c r="L245" t="s">
        <v>18</v>
      </c>
      <c r="M245" t="s">
        <v>646</v>
      </c>
      <c r="N245" s="2">
        <v>158</v>
      </c>
      <c r="O245" s="7">
        <f>_xlfn.MAXIFS(E:E,K:K,Sala[[#This Row],[Número de Orden]])</f>
        <v>45018.250694444447</v>
      </c>
      <c r="P245" s="8">
        <f>Sala[[#This Row],[Hora de Salida]]-Sala[[#This Row],[Hora de Llegada]]</f>
        <v>9.5138888893416151E-2</v>
      </c>
      <c r="T245" s="19"/>
      <c r="U245" s="11"/>
    </row>
    <row r="246" spans="1:21" x14ac:dyDescent="0.2">
      <c r="A246">
        <v>11</v>
      </c>
      <c r="B246" t="s">
        <v>647</v>
      </c>
      <c r="C246" s="3">
        <v>1</v>
      </c>
      <c r="D246" s="1">
        <v>45018.146527777775</v>
      </c>
      <c r="E246" s="1">
        <v>45018.289583333331</v>
      </c>
      <c r="F246" t="s">
        <v>58</v>
      </c>
      <c r="G246" t="s">
        <v>22</v>
      </c>
      <c r="H246" t="s">
        <v>16</v>
      </c>
      <c r="I246" t="s">
        <v>648</v>
      </c>
      <c r="J246" t="s">
        <v>28</v>
      </c>
      <c r="K246">
        <v>245</v>
      </c>
      <c r="L246" t="s">
        <v>29</v>
      </c>
      <c r="M246" t="s">
        <v>649</v>
      </c>
      <c r="N246" s="2">
        <v>273</v>
      </c>
      <c r="O246" s="7">
        <f>_xlfn.MAXIFS(E:E,K:K,Sala[[#This Row],[Número de Orden]])</f>
        <v>45018.289583333331</v>
      </c>
      <c r="P246" s="8">
        <f>Sala[[#This Row],[Hora de Salida]]-Sala[[#This Row],[Hora de Llegada]]</f>
        <v>0.14305555555620231</v>
      </c>
      <c r="T246" s="18"/>
      <c r="U246" s="10"/>
    </row>
    <row r="247" spans="1:21" x14ac:dyDescent="0.2">
      <c r="A247">
        <v>2</v>
      </c>
      <c r="B247" t="s">
        <v>642</v>
      </c>
      <c r="C247" s="3">
        <v>6</v>
      </c>
      <c r="D247" s="1">
        <v>45018.076388888891</v>
      </c>
      <c r="E247" s="1">
        <v>45018.17291666667</v>
      </c>
      <c r="F247" t="s">
        <v>32</v>
      </c>
      <c r="G247" t="s">
        <v>22</v>
      </c>
      <c r="H247" t="s">
        <v>16</v>
      </c>
      <c r="I247" t="s">
        <v>650</v>
      </c>
      <c r="J247" t="s">
        <v>17</v>
      </c>
      <c r="K247">
        <v>246</v>
      </c>
      <c r="L247" t="s">
        <v>29</v>
      </c>
      <c r="M247" t="s">
        <v>651</v>
      </c>
      <c r="N247" s="2">
        <v>327</v>
      </c>
      <c r="O247" s="7">
        <f>_xlfn.MAXIFS(E:E,K:K,Sala[[#This Row],[Número de Orden]])</f>
        <v>45018.17291666667</v>
      </c>
      <c r="P247" s="8">
        <f>Sala[[#This Row],[Hora de Salida]]-Sala[[#This Row],[Hora de Llegada]]</f>
        <v>9.6527777779556345E-2</v>
      </c>
      <c r="T247" s="19"/>
      <c r="U247" s="11"/>
    </row>
    <row r="248" spans="1:21" hidden="1" x14ac:dyDescent="0.2">
      <c r="A248" s="9">
        <v>11</v>
      </c>
      <c r="C248"/>
      <c r="N248">
        <v>66</v>
      </c>
      <c r="O248" s="7">
        <f>_xlfn.MAXIFS(E:E,K:K,Sala[[#This Row],[Número de Orden]])</f>
        <v>0</v>
      </c>
      <c r="P248" s="8">
        <f>Sala[[#This Row],[Hora de Salida]]-Sala[[#This Row],[Hora de Llegada]]</f>
        <v>0</v>
      </c>
      <c r="T248" s="18"/>
      <c r="U248" s="10"/>
    </row>
    <row r="249" spans="1:21" x14ac:dyDescent="0.2">
      <c r="A249">
        <v>12</v>
      </c>
      <c r="B249" t="s">
        <v>652</v>
      </c>
      <c r="C249" s="3">
        <v>6</v>
      </c>
      <c r="D249" s="1">
        <v>45018.018055555556</v>
      </c>
      <c r="E249" s="1">
        <v>45018.095833333333</v>
      </c>
      <c r="F249" t="s">
        <v>32</v>
      </c>
      <c r="G249" t="s">
        <v>22</v>
      </c>
      <c r="H249" t="s">
        <v>35</v>
      </c>
      <c r="I249" t="s">
        <v>653</v>
      </c>
      <c r="J249" t="s">
        <v>24</v>
      </c>
      <c r="K249">
        <v>248</v>
      </c>
      <c r="L249" t="s">
        <v>33</v>
      </c>
      <c r="M249" t="s">
        <v>654</v>
      </c>
      <c r="N249" s="2">
        <v>225</v>
      </c>
      <c r="O249" s="7">
        <f>_xlfn.MAXIFS(E:E,K:K,Sala[[#This Row],[Número de Orden]])</f>
        <v>45018.095833333333</v>
      </c>
      <c r="P249" s="8">
        <f>Sala[[#This Row],[Hora de Salida]]-Sala[[#This Row],[Hora de Llegada]]</f>
        <v>7.7777777776645962E-2</v>
      </c>
      <c r="T249" s="19"/>
      <c r="U249" s="11"/>
    </row>
    <row r="250" spans="1:21" x14ac:dyDescent="0.2">
      <c r="A250">
        <v>8</v>
      </c>
      <c r="B250" t="s">
        <v>655</v>
      </c>
      <c r="C250" s="3">
        <v>6</v>
      </c>
      <c r="D250" s="1">
        <v>45018.040277777778</v>
      </c>
      <c r="E250" s="1">
        <v>45018.163194444445</v>
      </c>
      <c r="F250" t="s">
        <v>32</v>
      </c>
      <c r="G250" t="s">
        <v>15</v>
      </c>
      <c r="H250" t="s">
        <v>16</v>
      </c>
      <c r="I250" t="s">
        <v>656</v>
      </c>
      <c r="J250" t="s">
        <v>24</v>
      </c>
      <c r="K250">
        <v>249</v>
      </c>
      <c r="L250" t="s">
        <v>51</v>
      </c>
      <c r="M250" t="s">
        <v>657</v>
      </c>
      <c r="N250" s="2">
        <v>80</v>
      </c>
      <c r="O250" s="7">
        <f>_xlfn.MAXIFS(E:E,K:K,Sala[[#This Row],[Número de Orden]])</f>
        <v>45018.163194444445</v>
      </c>
      <c r="P250" s="8">
        <f>Sala[[#This Row],[Hora de Salida]]-Sala[[#This Row],[Hora de Llegada]]</f>
        <v>0.12291666666715173</v>
      </c>
      <c r="T250" s="18"/>
      <c r="U250" s="10"/>
    </row>
    <row r="251" spans="1:21" hidden="1" x14ac:dyDescent="0.2">
      <c r="A251" s="9">
        <v>8</v>
      </c>
      <c r="C251"/>
      <c r="N251">
        <v>20</v>
      </c>
      <c r="O251" s="7">
        <f>_xlfn.MAXIFS(E:E,K:K,Sala[[#This Row],[Número de Orden]])</f>
        <v>0</v>
      </c>
      <c r="P251" s="8">
        <f>Sala[[#This Row],[Hora de Salida]]-Sala[[#This Row],[Hora de Llegada]]</f>
        <v>0</v>
      </c>
      <c r="T251" s="19"/>
      <c r="U251" s="11"/>
    </row>
    <row r="252" spans="1:21" x14ac:dyDescent="0.2">
      <c r="A252">
        <v>12</v>
      </c>
      <c r="B252" t="s">
        <v>658</v>
      </c>
      <c r="C252" s="3">
        <v>6</v>
      </c>
      <c r="D252" s="1">
        <v>45018.055555555555</v>
      </c>
      <c r="E252" s="1">
        <v>45018.183333333334</v>
      </c>
      <c r="F252" t="s">
        <v>58</v>
      </c>
      <c r="G252" t="s">
        <v>22</v>
      </c>
      <c r="H252" t="s">
        <v>16</v>
      </c>
      <c r="I252" t="s">
        <v>659</v>
      </c>
      <c r="J252" t="s">
        <v>24</v>
      </c>
      <c r="K252">
        <v>251</v>
      </c>
      <c r="L252" t="s">
        <v>49</v>
      </c>
      <c r="M252" t="s">
        <v>660</v>
      </c>
      <c r="N252" s="2">
        <v>109</v>
      </c>
      <c r="O252" s="7">
        <f>_xlfn.MAXIFS(E:E,K:K,Sala[[#This Row],[Número de Orden]])</f>
        <v>45018.183333333334</v>
      </c>
      <c r="P252" s="8">
        <f>Sala[[#This Row],[Hora de Salida]]-Sala[[#This Row],[Hora de Llegada]]</f>
        <v>0.12777777777955635</v>
      </c>
      <c r="T252" s="18"/>
      <c r="U252" s="10"/>
    </row>
    <row r="253" spans="1:21" x14ac:dyDescent="0.2">
      <c r="A253">
        <v>4</v>
      </c>
      <c r="B253" t="s">
        <v>661</v>
      </c>
      <c r="C253" s="3">
        <v>3</v>
      </c>
      <c r="D253" s="1">
        <v>45018.027083333334</v>
      </c>
      <c r="E253" s="1">
        <v>45018.183333333334</v>
      </c>
      <c r="F253" t="s">
        <v>14</v>
      </c>
      <c r="G253" t="s">
        <v>22</v>
      </c>
      <c r="H253" t="s">
        <v>16</v>
      </c>
      <c r="I253" t="s">
        <v>662</v>
      </c>
      <c r="J253" t="s">
        <v>17</v>
      </c>
      <c r="K253">
        <v>252</v>
      </c>
      <c r="L253" t="s">
        <v>36</v>
      </c>
      <c r="M253" t="s">
        <v>663</v>
      </c>
      <c r="N253" s="2">
        <v>102</v>
      </c>
      <c r="O253" s="7">
        <f>_xlfn.MAXIFS(E:E,K:K,Sala[[#This Row],[Número de Orden]])</f>
        <v>45018.183333333334</v>
      </c>
      <c r="P253" s="8">
        <f>Sala[[#This Row],[Hora de Salida]]-Sala[[#This Row],[Hora de Llegada]]</f>
        <v>0.15625</v>
      </c>
      <c r="T253" s="19"/>
      <c r="U253" s="11"/>
    </row>
    <row r="254" spans="1:21" x14ac:dyDescent="0.2">
      <c r="A254">
        <v>8</v>
      </c>
      <c r="B254" t="s">
        <v>664</v>
      </c>
      <c r="C254" s="3">
        <v>2</v>
      </c>
      <c r="D254" s="1">
        <v>45018.037499999999</v>
      </c>
      <c r="E254" s="1">
        <v>45018.15625</v>
      </c>
      <c r="F254" t="s">
        <v>47</v>
      </c>
      <c r="G254" t="s">
        <v>15</v>
      </c>
      <c r="H254" t="s">
        <v>16</v>
      </c>
      <c r="I254" t="s">
        <v>665</v>
      </c>
      <c r="J254" t="s">
        <v>24</v>
      </c>
      <c r="K254">
        <v>253</v>
      </c>
      <c r="L254" t="s">
        <v>45</v>
      </c>
      <c r="M254" t="s">
        <v>666</v>
      </c>
      <c r="N254" s="2">
        <v>154</v>
      </c>
      <c r="O254" s="7">
        <f>_xlfn.MAXIFS(E:E,K:K,Sala[[#This Row],[Número de Orden]])</f>
        <v>45018.15625</v>
      </c>
      <c r="P254" s="8">
        <f>Sala[[#This Row],[Hora de Salida]]-Sala[[#This Row],[Hora de Llegada]]</f>
        <v>0.11875000000145519</v>
      </c>
      <c r="T254" s="18"/>
      <c r="U254" s="10"/>
    </row>
    <row r="255" spans="1:21" x14ac:dyDescent="0.2">
      <c r="A255">
        <v>10</v>
      </c>
      <c r="B255" t="s">
        <v>93</v>
      </c>
      <c r="C255" s="3">
        <v>6</v>
      </c>
      <c r="D255" s="1">
        <v>45018.128472222219</v>
      </c>
      <c r="E255" s="1">
        <v>45018.240972222222</v>
      </c>
      <c r="F255" t="s">
        <v>58</v>
      </c>
      <c r="G255" t="s">
        <v>15</v>
      </c>
      <c r="H255" t="s">
        <v>16</v>
      </c>
      <c r="I255" t="s">
        <v>667</v>
      </c>
      <c r="J255" t="s">
        <v>28</v>
      </c>
      <c r="K255">
        <v>254</v>
      </c>
      <c r="L255" t="s">
        <v>56</v>
      </c>
      <c r="M255" t="s">
        <v>668</v>
      </c>
      <c r="N255" s="2">
        <v>297</v>
      </c>
      <c r="O255" s="7">
        <f>_xlfn.MAXIFS(E:E,K:K,Sala[[#This Row],[Número de Orden]])</f>
        <v>45018.240972222222</v>
      </c>
      <c r="P255" s="8">
        <f>Sala[[#This Row],[Hora de Salida]]-Sala[[#This Row],[Hora de Llegada]]</f>
        <v>0.11250000000291038</v>
      </c>
      <c r="T255" s="19"/>
      <c r="U255" s="11"/>
    </row>
    <row r="256" spans="1:21" hidden="1" x14ac:dyDescent="0.2">
      <c r="A256" s="9">
        <v>8</v>
      </c>
      <c r="C256"/>
      <c r="N256">
        <v>25</v>
      </c>
      <c r="O256" s="7">
        <f>_xlfn.MAXIFS(E:E,K:K,Sala[[#This Row],[Número de Orden]])</f>
        <v>0</v>
      </c>
      <c r="P256" s="8">
        <f>Sala[[#This Row],[Hora de Salida]]-Sala[[#This Row],[Hora de Llegada]]</f>
        <v>0</v>
      </c>
      <c r="T256" s="18"/>
      <c r="U256" s="10"/>
    </row>
    <row r="257" spans="1:21" hidden="1" x14ac:dyDescent="0.2">
      <c r="A257" s="9">
        <v>5</v>
      </c>
      <c r="C257"/>
      <c r="N257">
        <v>21</v>
      </c>
      <c r="O257" s="7">
        <f>_xlfn.MAXIFS(E:E,K:K,Sala[[#This Row],[Número de Orden]])</f>
        <v>0</v>
      </c>
      <c r="P257" s="8">
        <f>Sala[[#This Row],[Hora de Salida]]-Sala[[#This Row],[Hora de Llegada]]</f>
        <v>0</v>
      </c>
      <c r="T257" s="19"/>
      <c r="U257" s="11"/>
    </row>
    <row r="258" spans="1:21" hidden="1" x14ac:dyDescent="0.2">
      <c r="A258" s="9">
        <v>12</v>
      </c>
      <c r="C258"/>
      <c r="N258">
        <v>46</v>
      </c>
      <c r="O258" s="7">
        <f>_xlfn.MAXIFS(E:E,K:K,Sala[[#This Row],[Número de Orden]])</f>
        <v>0</v>
      </c>
      <c r="P258" s="8">
        <f>Sala[[#This Row],[Hora de Salida]]-Sala[[#This Row],[Hora de Llegada]]</f>
        <v>0</v>
      </c>
      <c r="T258" s="18"/>
      <c r="U258" s="10"/>
    </row>
    <row r="259" spans="1:21" x14ac:dyDescent="0.2">
      <c r="A259">
        <v>12</v>
      </c>
      <c r="B259" t="s">
        <v>669</v>
      </c>
      <c r="C259" s="3">
        <v>1</v>
      </c>
      <c r="D259" s="1">
        <v>45018.027083333334</v>
      </c>
      <c r="E259" s="1">
        <v>45018.188888888886</v>
      </c>
      <c r="F259" t="s">
        <v>32</v>
      </c>
      <c r="G259" t="s">
        <v>44</v>
      </c>
      <c r="H259" t="s">
        <v>16</v>
      </c>
      <c r="I259" t="s">
        <v>670</v>
      </c>
      <c r="J259" t="s">
        <v>28</v>
      </c>
      <c r="K259">
        <v>258</v>
      </c>
      <c r="L259" t="s">
        <v>29</v>
      </c>
      <c r="M259" t="s">
        <v>671</v>
      </c>
      <c r="N259" s="2">
        <v>117</v>
      </c>
      <c r="O259" s="7">
        <f>_xlfn.MAXIFS(E:E,K:K,Sala[[#This Row],[Número de Orden]])</f>
        <v>45018.188888888886</v>
      </c>
      <c r="P259" s="8">
        <f>Sala[[#This Row],[Hora de Salida]]-Sala[[#This Row],[Hora de Llegada]]</f>
        <v>0.16180555555183673</v>
      </c>
      <c r="T259" s="19"/>
      <c r="U259" s="11"/>
    </row>
    <row r="260" spans="1:21" hidden="1" x14ac:dyDescent="0.2">
      <c r="A260" s="9">
        <v>10</v>
      </c>
      <c r="C260"/>
      <c r="N260">
        <v>81</v>
      </c>
      <c r="O260" s="7">
        <f>_xlfn.MAXIFS(E:E,K:K,Sala[[#This Row],[Número de Orden]])</f>
        <v>0</v>
      </c>
      <c r="P260" s="8">
        <f>Sala[[#This Row],[Hora de Salida]]-Sala[[#This Row],[Hora de Llegada]]</f>
        <v>0</v>
      </c>
      <c r="T260" s="18"/>
      <c r="U260" s="10"/>
    </row>
    <row r="261" spans="1:21" hidden="1" x14ac:dyDescent="0.2">
      <c r="A261" s="9">
        <v>20</v>
      </c>
      <c r="C261"/>
      <c r="N261">
        <v>69</v>
      </c>
      <c r="O261" s="7">
        <f>_xlfn.MAXIFS(E:E,K:K,Sala[[#This Row],[Número de Orden]])</f>
        <v>0</v>
      </c>
      <c r="P261" s="8">
        <f>Sala[[#This Row],[Hora de Salida]]-Sala[[#This Row],[Hora de Llegada]]</f>
        <v>0</v>
      </c>
      <c r="T261" s="19"/>
      <c r="U261" s="11"/>
    </row>
    <row r="262" spans="1:21" x14ac:dyDescent="0.2">
      <c r="A262">
        <v>8</v>
      </c>
      <c r="B262" t="s">
        <v>672</v>
      </c>
      <c r="C262" s="3">
        <v>1</v>
      </c>
      <c r="D262" s="1">
        <v>45018.047222222223</v>
      </c>
      <c r="E262" s="1">
        <v>45018.121527777781</v>
      </c>
      <c r="F262" t="s">
        <v>14</v>
      </c>
      <c r="G262" t="s">
        <v>22</v>
      </c>
      <c r="H262" t="s">
        <v>16</v>
      </c>
      <c r="I262" t="s">
        <v>673</v>
      </c>
      <c r="J262" t="s">
        <v>24</v>
      </c>
      <c r="K262">
        <v>261</v>
      </c>
      <c r="L262" t="s">
        <v>33</v>
      </c>
      <c r="M262" t="s">
        <v>569</v>
      </c>
      <c r="N262" s="2">
        <v>154</v>
      </c>
      <c r="O262" s="7">
        <f>_xlfn.MAXIFS(E:E,K:K,Sala[[#This Row],[Número de Orden]])</f>
        <v>45018.121527777781</v>
      </c>
      <c r="P262" s="8">
        <f>Sala[[#This Row],[Hora de Salida]]-Sala[[#This Row],[Hora de Llegada]]</f>
        <v>7.4305555557657499E-2</v>
      </c>
      <c r="T262" s="18"/>
      <c r="U262" s="10"/>
    </row>
    <row r="263" spans="1:21" x14ac:dyDescent="0.2">
      <c r="A263">
        <v>18</v>
      </c>
      <c r="B263" t="s">
        <v>674</v>
      </c>
      <c r="C263" s="3">
        <v>4</v>
      </c>
      <c r="D263" s="1">
        <v>45018.155555555553</v>
      </c>
      <c r="E263" s="1">
        <v>45018.306250000001</v>
      </c>
      <c r="F263" t="s">
        <v>32</v>
      </c>
      <c r="G263" t="s">
        <v>22</v>
      </c>
      <c r="H263" t="s">
        <v>16</v>
      </c>
      <c r="I263" t="s">
        <v>675</v>
      </c>
      <c r="J263" t="s">
        <v>24</v>
      </c>
      <c r="K263">
        <v>262</v>
      </c>
      <c r="L263" t="s">
        <v>64</v>
      </c>
      <c r="M263" t="s">
        <v>676</v>
      </c>
      <c r="N263" s="2">
        <v>115</v>
      </c>
      <c r="O263" s="7">
        <f>_xlfn.MAXIFS(E:E,K:K,Sala[[#This Row],[Número de Orden]])</f>
        <v>45018.306250000001</v>
      </c>
      <c r="P263" s="8">
        <f>Sala[[#This Row],[Hora de Salida]]-Sala[[#This Row],[Hora de Llegada]]</f>
        <v>0.15069444444816327</v>
      </c>
      <c r="T263" s="19"/>
      <c r="U263" s="11"/>
    </row>
    <row r="264" spans="1:21" x14ac:dyDescent="0.2">
      <c r="A264">
        <v>5</v>
      </c>
      <c r="B264" t="s">
        <v>420</v>
      </c>
      <c r="C264" s="3">
        <v>1</v>
      </c>
      <c r="D264" s="1">
        <v>45018.120138888888</v>
      </c>
      <c r="E264" s="1">
        <v>45018.226388888892</v>
      </c>
      <c r="F264" t="s">
        <v>58</v>
      </c>
      <c r="G264" t="s">
        <v>44</v>
      </c>
      <c r="H264" t="s">
        <v>16</v>
      </c>
      <c r="I264" t="s">
        <v>677</v>
      </c>
      <c r="J264" t="s">
        <v>17</v>
      </c>
      <c r="K264">
        <v>263</v>
      </c>
      <c r="L264" t="s">
        <v>49</v>
      </c>
      <c r="M264" t="s">
        <v>678</v>
      </c>
      <c r="N264" s="2">
        <v>121</v>
      </c>
      <c r="O264" s="7">
        <f>_xlfn.MAXIFS(E:E,K:K,Sala[[#This Row],[Número de Orden]])</f>
        <v>45018.226388888892</v>
      </c>
      <c r="P264" s="8">
        <f>Sala[[#This Row],[Hora de Salida]]-Sala[[#This Row],[Hora de Llegada]]</f>
        <v>0.10625000000436557</v>
      </c>
      <c r="T264" s="18"/>
      <c r="U264" s="10"/>
    </row>
    <row r="265" spans="1:21" x14ac:dyDescent="0.2">
      <c r="A265">
        <v>2</v>
      </c>
      <c r="B265" t="s">
        <v>679</v>
      </c>
      <c r="C265" s="3">
        <v>1</v>
      </c>
      <c r="D265" s="1">
        <v>45018.132638888892</v>
      </c>
      <c r="E265" s="1">
        <v>45018.18472222222</v>
      </c>
      <c r="F265" t="s">
        <v>58</v>
      </c>
      <c r="G265" t="s">
        <v>22</v>
      </c>
      <c r="H265" t="s">
        <v>16</v>
      </c>
      <c r="I265" t="s">
        <v>680</v>
      </c>
      <c r="J265" t="s">
        <v>17</v>
      </c>
      <c r="K265">
        <v>264</v>
      </c>
      <c r="L265" t="s">
        <v>29</v>
      </c>
      <c r="M265" t="s">
        <v>681</v>
      </c>
      <c r="N265" s="2">
        <v>182</v>
      </c>
      <c r="O265" s="7">
        <f>_xlfn.MAXIFS(E:E,K:K,Sala[[#This Row],[Número de Orden]])</f>
        <v>45018.18472222222</v>
      </c>
      <c r="P265" s="8">
        <f>Sala[[#This Row],[Hora de Salida]]-Sala[[#This Row],[Hora de Llegada]]</f>
        <v>5.2083333328482695E-2</v>
      </c>
      <c r="T265" s="19"/>
      <c r="U265" s="11"/>
    </row>
    <row r="266" spans="1:21" x14ac:dyDescent="0.2">
      <c r="A266">
        <v>6</v>
      </c>
      <c r="B266" t="s">
        <v>682</v>
      </c>
      <c r="C266" s="3">
        <v>1</v>
      </c>
      <c r="D266" s="1">
        <v>45018.120833333334</v>
      </c>
      <c r="E266" s="1">
        <v>45018.260416666664</v>
      </c>
      <c r="F266" t="s">
        <v>32</v>
      </c>
      <c r="G266" t="s">
        <v>44</v>
      </c>
      <c r="H266" t="s">
        <v>35</v>
      </c>
      <c r="I266" t="s">
        <v>683</v>
      </c>
      <c r="J266" t="s">
        <v>17</v>
      </c>
      <c r="K266">
        <v>265</v>
      </c>
      <c r="L266" t="s">
        <v>33</v>
      </c>
      <c r="M266" t="s">
        <v>684</v>
      </c>
      <c r="N266" s="2">
        <v>171</v>
      </c>
      <c r="O266" s="7">
        <f>_xlfn.MAXIFS(E:E,K:K,Sala[[#This Row],[Número de Orden]])</f>
        <v>45018.260416666664</v>
      </c>
      <c r="P266" s="8">
        <f>Sala[[#This Row],[Hora de Salida]]-Sala[[#This Row],[Hora de Llegada]]</f>
        <v>0.13958333332993789</v>
      </c>
      <c r="T266" s="18"/>
      <c r="U266" s="10"/>
    </row>
    <row r="267" spans="1:21" x14ac:dyDescent="0.2">
      <c r="A267">
        <v>4</v>
      </c>
      <c r="B267" t="s">
        <v>685</v>
      </c>
      <c r="C267" s="3">
        <v>4</v>
      </c>
      <c r="D267" s="1">
        <v>45018.020833333336</v>
      </c>
      <c r="E267" s="1">
        <v>45018.086111111108</v>
      </c>
      <c r="F267" t="s">
        <v>32</v>
      </c>
      <c r="G267" t="s">
        <v>22</v>
      </c>
      <c r="H267" t="s">
        <v>16</v>
      </c>
      <c r="I267" t="s">
        <v>686</v>
      </c>
      <c r="J267" t="s">
        <v>28</v>
      </c>
      <c r="K267">
        <v>266</v>
      </c>
      <c r="L267" t="s">
        <v>56</v>
      </c>
      <c r="M267" t="s">
        <v>687</v>
      </c>
      <c r="N267" s="2">
        <v>99</v>
      </c>
      <c r="O267" s="7">
        <f>_xlfn.MAXIFS(E:E,K:K,Sala[[#This Row],[Número de Orden]])</f>
        <v>45018.086111111108</v>
      </c>
      <c r="P267" s="8">
        <f>Sala[[#This Row],[Hora de Salida]]-Sala[[#This Row],[Hora de Llegada]]</f>
        <v>6.5277777772280388E-2</v>
      </c>
      <c r="T267" s="19"/>
      <c r="U267" s="11"/>
    </row>
    <row r="268" spans="1:21" x14ac:dyDescent="0.2">
      <c r="A268">
        <v>7</v>
      </c>
      <c r="B268" t="s">
        <v>688</v>
      </c>
      <c r="C268" s="3">
        <v>5</v>
      </c>
      <c r="D268" s="1">
        <v>45019.088194444441</v>
      </c>
      <c r="E268" s="1">
        <v>45019.158333333333</v>
      </c>
      <c r="F268" t="s">
        <v>32</v>
      </c>
      <c r="G268" t="s">
        <v>15</v>
      </c>
      <c r="H268" t="s">
        <v>16</v>
      </c>
      <c r="I268" t="s">
        <v>689</v>
      </c>
      <c r="J268" t="s">
        <v>24</v>
      </c>
      <c r="K268">
        <v>267</v>
      </c>
      <c r="L268" t="s">
        <v>51</v>
      </c>
      <c r="M268" t="s">
        <v>690</v>
      </c>
      <c r="N268" s="2">
        <v>118</v>
      </c>
      <c r="O268" s="7">
        <f>_xlfn.MAXIFS(E:E,K:K,Sala[[#This Row],[Número de Orden]])</f>
        <v>45019.158333333333</v>
      </c>
      <c r="P268" s="8">
        <f>Sala[[#This Row],[Hora de Salida]]-Sala[[#This Row],[Hora de Llegada]]</f>
        <v>7.013888889196096E-2</v>
      </c>
      <c r="T268" s="18"/>
      <c r="U268" s="10"/>
    </row>
    <row r="269" spans="1:21" x14ac:dyDescent="0.2">
      <c r="A269">
        <v>14</v>
      </c>
      <c r="B269" t="s">
        <v>691</v>
      </c>
      <c r="C269" s="3">
        <v>1</v>
      </c>
      <c r="D269" s="1">
        <v>45019.031944444447</v>
      </c>
      <c r="E269" s="1">
        <v>45019.155555555553</v>
      </c>
      <c r="F269" t="s">
        <v>47</v>
      </c>
      <c r="G269" t="s">
        <v>22</v>
      </c>
      <c r="H269" t="s">
        <v>35</v>
      </c>
      <c r="I269" t="s">
        <v>692</v>
      </c>
      <c r="J269" t="s">
        <v>17</v>
      </c>
      <c r="K269">
        <v>268</v>
      </c>
      <c r="L269" t="s">
        <v>49</v>
      </c>
      <c r="M269" t="s">
        <v>693</v>
      </c>
      <c r="N269" s="2">
        <v>68</v>
      </c>
      <c r="O269" s="7">
        <f>_xlfn.MAXIFS(E:E,K:K,Sala[[#This Row],[Número de Orden]])</f>
        <v>45019.155555555553</v>
      </c>
      <c r="P269" s="8">
        <f>Sala[[#This Row],[Hora de Salida]]-Sala[[#This Row],[Hora de Llegada]]</f>
        <v>0.12361111110658385</v>
      </c>
      <c r="T269" s="19"/>
      <c r="U269" s="11"/>
    </row>
    <row r="270" spans="1:21" x14ac:dyDescent="0.2">
      <c r="A270">
        <v>11</v>
      </c>
      <c r="B270" t="s">
        <v>694</v>
      </c>
      <c r="C270" s="3">
        <v>2</v>
      </c>
      <c r="D270" s="1">
        <v>45019.123611111114</v>
      </c>
      <c r="E270" s="1">
        <v>45019.177083333336</v>
      </c>
      <c r="F270" t="s">
        <v>32</v>
      </c>
      <c r="G270" t="s">
        <v>22</v>
      </c>
      <c r="H270" t="s">
        <v>35</v>
      </c>
      <c r="I270" t="s">
        <v>695</v>
      </c>
      <c r="J270" t="s">
        <v>17</v>
      </c>
      <c r="K270">
        <v>269</v>
      </c>
      <c r="L270" t="s">
        <v>64</v>
      </c>
      <c r="M270" t="s">
        <v>696</v>
      </c>
      <c r="N270" s="2">
        <v>250</v>
      </c>
      <c r="O270" s="7">
        <f>_xlfn.MAXIFS(E:E,K:K,Sala[[#This Row],[Número de Orden]])</f>
        <v>45019.177083333336</v>
      </c>
      <c r="P270" s="8">
        <f>Sala[[#This Row],[Hora de Salida]]-Sala[[#This Row],[Hora de Llegada]]</f>
        <v>5.3472222221898846E-2</v>
      </c>
      <c r="T270" s="18"/>
      <c r="U270" s="10"/>
    </row>
    <row r="271" spans="1:21" hidden="1" x14ac:dyDescent="0.2">
      <c r="A271" s="9">
        <v>10</v>
      </c>
      <c r="C271"/>
      <c r="N271">
        <v>102</v>
      </c>
      <c r="O271" s="7">
        <f>_xlfn.MAXIFS(E:E,K:K,Sala[[#This Row],[Número de Orden]])</f>
        <v>0</v>
      </c>
      <c r="P271" s="8">
        <f>Sala[[#This Row],[Hora de Salida]]-Sala[[#This Row],[Hora de Llegada]]</f>
        <v>0</v>
      </c>
      <c r="T271" s="19"/>
      <c r="U271" s="11"/>
    </row>
    <row r="272" spans="1:21" hidden="1" x14ac:dyDescent="0.2">
      <c r="A272" s="9">
        <v>3</v>
      </c>
      <c r="C272"/>
      <c r="N272">
        <v>44</v>
      </c>
      <c r="O272" s="7">
        <f>_xlfn.MAXIFS(E:E,K:K,Sala[[#This Row],[Número de Orden]])</f>
        <v>0</v>
      </c>
      <c r="P272" s="8">
        <f>Sala[[#This Row],[Hora de Salida]]-Sala[[#This Row],[Hora de Llegada]]</f>
        <v>0</v>
      </c>
      <c r="T272" s="18"/>
      <c r="U272" s="10"/>
    </row>
    <row r="273" spans="1:21" x14ac:dyDescent="0.2">
      <c r="A273">
        <v>7</v>
      </c>
      <c r="B273" t="s">
        <v>697</v>
      </c>
      <c r="C273" s="3">
        <v>1</v>
      </c>
      <c r="D273" s="1">
        <v>45019.023611111108</v>
      </c>
      <c r="E273" s="1">
        <v>45019.183333333334</v>
      </c>
      <c r="F273" t="s">
        <v>14</v>
      </c>
      <c r="G273" t="s">
        <v>22</v>
      </c>
      <c r="H273" t="s">
        <v>16</v>
      </c>
      <c r="I273" t="s">
        <v>698</v>
      </c>
      <c r="J273" t="s">
        <v>28</v>
      </c>
      <c r="K273">
        <v>272</v>
      </c>
      <c r="L273" t="s">
        <v>51</v>
      </c>
      <c r="M273" t="s">
        <v>699</v>
      </c>
      <c r="N273" s="2">
        <v>83</v>
      </c>
      <c r="O273" s="7">
        <f>_xlfn.MAXIFS(E:E,K:K,Sala[[#This Row],[Número de Orden]])</f>
        <v>45019.183333333334</v>
      </c>
      <c r="P273" s="8">
        <f>Sala[[#This Row],[Hora de Salida]]-Sala[[#This Row],[Hora de Llegada]]</f>
        <v>0.15972222222626442</v>
      </c>
      <c r="T273" s="19"/>
      <c r="U273" s="11"/>
    </row>
    <row r="274" spans="1:21" x14ac:dyDescent="0.2">
      <c r="A274">
        <v>20</v>
      </c>
      <c r="B274" t="s">
        <v>465</v>
      </c>
      <c r="C274" s="3">
        <v>5</v>
      </c>
      <c r="D274" s="1">
        <v>45019.074305555558</v>
      </c>
      <c r="E274" s="1">
        <v>45019.145138888889</v>
      </c>
      <c r="F274" t="s">
        <v>32</v>
      </c>
      <c r="G274" t="s">
        <v>22</v>
      </c>
      <c r="H274" t="s">
        <v>23</v>
      </c>
      <c r="I274" t="s">
        <v>700</v>
      </c>
      <c r="J274" t="s">
        <v>24</v>
      </c>
      <c r="K274">
        <v>273</v>
      </c>
      <c r="L274" t="s">
        <v>36</v>
      </c>
      <c r="M274" t="s">
        <v>701</v>
      </c>
      <c r="N274" s="2">
        <v>123</v>
      </c>
      <c r="O274" s="7">
        <f>_xlfn.MAXIFS(E:E,K:K,Sala[[#This Row],[Número de Orden]])</f>
        <v>45019.145138888889</v>
      </c>
      <c r="P274" s="8">
        <f>Sala[[#This Row],[Hora de Salida]]-Sala[[#This Row],[Hora de Llegada]]</f>
        <v>7.0833333331393078E-2</v>
      </c>
      <c r="T274" s="18"/>
      <c r="U274" s="10"/>
    </row>
    <row r="275" spans="1:21" x14ac:dyDescent="0.2">
      <c r="A275">
        <v>7</v>
      </c>
      <c r="B275" t="s">
        <v>702</v>
      </c>
      <c r="C275" s="3">
        <v>1</v>
      </c>
      <c r="D275" s="1">
        <v>45019.135416666664</v>
      </c>
      <c r="E275" s="1">
        <v>45019.244444444441</v>
      </c>
      <c r="F275" t="s">
        <v>58</v>
      </c>
      <c r="G275" t="s">
        <v>22</v>
      </c>
      <c r="H275" t="s">
        <v>35</v>
      </c>
      <c r="I275" t="s">
        <v>703</v>
      </c>
      <c r="J275" t="s">
        <v>24</v>
      </c>
      <c r="K275">
        <v>274</v>
      </c>
      <c r="L275" t="s">
        <v>25</v>
      </c>
      <c r="M275" t="s">
        <v>704</v>
      </c>
      <c r="N275" s="2">
        <v>116</v>
      </c>
      <c r="O275" s="7">
        <f>_xlfn.MAXIFS(E:E,K:K,Sala[[#This Row],[Número de Orden]])</f>
        <v>45019.244444444441</v>
      </c>
      <c r="P275" s="8">
        <f>Sala[[#This Row],[Hora de Salida]]-Sala[[#This Row],[Hora de Llegada]]</f>
        <v>0.10902777777664596</v>
      </c>
      <c r="T275" s="19"/>
      <c r="U275" s="11"/>
    </row>
    <row r="276" spans="1:21" x14ac:dyDescent="0.2">
      <c r="A276">
        <v>5</v>
      </c>
      <c r="B276" t="s">
        <v>560</v>
      </c>
      <c r="C276" s="3">
        <v>3</v>
      </c>
      <c r="D276" s="1">
        <v>45019.092361111114</v>
      </c>
      <c r="E276" s="1">
        <v>45019.248611111114</v>
      </c>
      <c r="F276" t="s">
        <v>32</v>
      </c>
      <c r="G276" t="s">
        <v>22</v>
      </c>
      <c r="H276" t="s">
        <v>16</v>
      </c>
      <c r="I276" t="s">
        <v>705</v>
      </c>
      <c r="J276" t="s">
        <v>28</v>
      </c>
      <c r="K276">
        <v>275</v>
      </c>
      <c r="L276" t="s">
        <v>29</v>
      </c>
      <c r="M276" t="s">
        <v>706</v>
      </c>
      <c r="N276" s="2">
        <v>121</v>
      </c>
      <c r="O276" s="7">
        <f>_xlfn.MAXIFS(E:E,K:K,Sala[[#This Row],[Número de Orden]])</f>
        <v>45019.248611111114</v>
      </c>
      <c r="P276" s="8">
        <f>Sala[[#This Row],[Hora de Salida]]-Sala[[#This Row],[Hora de Llegada]]</f>
        <v>0.15625</v>
      </c>
      <c r="T276" s="18"/>
      <c r="U276" s="10"/>
    </row>
    <row r="277" spans="1:21" x14ac:dyDescent="0.2">
      <c r="A277">
        <v>15</v>
      </c>
      <c r="B277" t="s">
        <v>707</v>
      </c>
      <c r="C277" s="3">
        <v>6</v>
      </c>
      <c r="D277" s="1">
        <v>45019.107638888891</v>
      </c>
      <c r="E277" s="1">
        <v>45019.231944444444</v>
      </c>
      <c r="F277" t="s">
        <v>14</v>
      </c>
      <c r="G277" t="s">
        <v>22</v>
      </c>
      <c r="H277" t="s">
        <v>35</v>
      </c>
      <c r="I277" t="s">
        <v>708</v>
      </c>
      <c r="J277" t="s">
        <v>28</v>
      </c>
      <c r="K277">
        <v>276</v>
      </c>
      <c r="L277" t="s">
        <v>53</v>
      </c>
      <c r="M277" t="s">
        <v>709</v>
      </c>
      <c r="N277" s="2">
        <v>70</v>
      </c>
      <c r="O277" s="7">
        <f>_xlfn.MAXIFS(E:E,K:K,Sala[[#This Row],[Número de Orden]])</f>
        <v>45019.231944444444</v>
      </c>
      <c r="P277" s="8">
        <f>Sala[[#This Row],[Hora de Salida]]-Sala[[#This Row],[Hora de Llegada]]</f>
        <v>0.12430555555329192</v>
      </c>
      <c r="T277" s="19"/>
      <c r="U277" s="11"/>
    </row>
    <row r="278" spans="1:21" hidden="1" x14ac:dyDescent="0.2">
      <c r="A278" s="9">
        <v>4</v>
      </c>
      <c r="C278"/>
      <c r="N278">
        <v>93</v>
      </c>
      <c r="O278" s="7">
        <f>_xlfn.MAXIFS(E:E,K:K,Sala[[#This Row],[Número de Orden]])</f>
        <v>0</v>
      </c>
      <c r="P278" s="8">
        <f>Sala[[#This Row],[Hora de Salida]]-Sala[[#This Row],[Hora de Llegada]]</f>
        <v>0</v>
      </c>
      <c r="T278" s="18"/>
      <c r="U278" s="10"/>
    </row>
    <row r="279" spans="1:21" x14ac:dyDescent="0.2">
      <c r="A279">
        <v>5</v>
      </c>
      <c r="B279" t="s">
        <v>40</v>
      </c>
      <c r="C279" s="3">
        <v>4</v>
      </c>
      <c r="D279" s="1">
        <v>45019.131944444445</v>
      </c>
      <c r="E279" s="1">
        <v>45019.216666666667</v>
      </c>
      <c r="F279" t="s">
        <v>47</v>
      </c>
      <c r="G279" t="s">
        <v>22</v>
      </c>
      <c r="H279" t="s">
        <v>23</v>
      </c>
      <c r="I279" t="s">
        <v>710</v>
      </c>
      <c r="J279" t="s">
        <v>17</v>
      </c>
      <c r="K279">
        <v>278</v>
      </c>
      <c r="L279" t="s">
        <v>64</v>
      </c>
      <c r="M279" t="s">
        <v>711</v>
      </c>
      <c r="N279" s="2">
        <v>141</v>
      </c>
      <c r="O279" s="7">
        <f>_xlfn.MAXIFS(E:E,K:K,Sala[[#This Row],[Número de Orden]])</f>
        <v>45019.216666666667</v>
      </c>
      <c r="P279" s="8">
        <f>Sala[[#This Row],[Hora de Salida]]-Sala[[#This Row],[Hora de Llegada]]</f>
        <v>8.4722222221898846E-2</v>
      </c>
      <c r="T279" s="19"/>
      <c r="U279" s="11"/>
    </row>
    <row r="280" spans="1:21" x14ac:dyDescent="0.2">
      <c r="A280">
        <v>11</v>
      </c>
      <c r="B280" t="s">
        <v>274</v>
      </c>
      <c r="C280" s="3">
        <v>5</v>
      </c>
      <c r="D280" s="1">
        <v>45019.010416666664</v>
      </c>
      <c r="E280" s="1">
        <v>45019.107638888891</v>
      </c>
      <c r="F280" t="s">
        <v>32</v>
      </c>
      <c r="G280" t="s">
        <v>15</v>
      </c>
      <c r="H280" t="s">
        <v>16</v>
      </c>
      <c r="I280" t="s">
        <v>712</v>
      </c>
      <c r="J280" t="s">
        <v>17</v>
      </c>
      <c r="K280">
        <v>279</v>
      </c>
      <c r="L280" t="s">
        <v>64</v>
      </c>
      <c r="M280" t="s">
        <v>713</v>
      </c>
      <c r="N280" s="2">
        <v>201</v>
      </c>
      <c r="O280" s="7">
        <f>_xlfn.MAXIFS(E:E,K:K,Sala[[#This Row],[Número de Orden]])</f>
        <v>45019.107638888891</v>
      </c>
      <c r="P280" s="8">
        <f>Sala[[#This Row],[Hora de Salida]]-Sala[[#This Row],[Hora de Llegada]]</f>
        <v>9.7222222226264421E-2</v>
      </c>
      <c r="T280" s="18"/>
      <c r="U280" s="10"/>
    </row>
    <row r="281" spans="1:21" x14ac:dyDescent="0.2">
      <c r="A281">
        <v>14</v>
      </c>
      <c r="B281" t="s">
        <v>714</v>
      </c>
      <c r="C281" s="3">
        <v>6</v>
      </c>
      <c r="D281" s="1">
        <v>45019.020833333336</v>
      </c>
      <c r="E281" s="1">
        <v>45019.111805555556</v>
      </c>
      <c r="F281" t="s">
        <v>21</v>
      </c>
      <c r="G281" t="s">
        <v>22</v>
      </c>
      <c r="H281" t="s">
        <v>16</v>
      </c>
      <c r="I281" t="s">
        <v>715</v>
      </c>
      <c r="J281" t="s">
        <v>28</v>
      </c>
      <c r="K281">
        <v>280</v>
      </c>
      <c r="L281" t="s">
        <v>53</v>
      </c>
      <c r="M281" t="s">
        <v>716</v>
      </c>
      <c r="N281" s="2">
        <v>117</v>
      </c>
      <c r="O281" s="7">
        <f>_xlfn.MAXIFS(E:E,K:K,Sala[[#This Row],[Número de Orden]])</f>
        <v>45019.111805555556</v>
      </c>
      <c r="P281" s="8">
        <f>Sala[[#This Row],[Hora de Salida]]-Sala[[#This Row],[Hora de Llegada]]</f>
        <v>9.0972222220443655E-2</v>
      </c>
      <c r="T281" s="19"/>
      <c r="U281" s="11"/>
    </row>
    <row r="282" spans="1:21" hidden="1" x14ac:dyDescent="0.2">
      <c r="A282" s="9">
        <v>18</v>
      </c>
      <c r="C282"/>
      <c r="N282">
        <v>66</v>
      </c>
      <c r="O282" s="7">
        <f>_xlfn.MAXIFS(E:E,K:K,Sala[[#This Row],[Número de Orden]])</f>
        <v>0</v>
      </c>
      <c r="P282" s="8">
        <f>Sala[[#This Row],[Hora de Salida]]-Sala[[#This Row],[Hora de Llegada]]</f>
        <v>0</v>
      </c>
      <c r="T282" s="18"/>
      <c r="U282" s="10"/>
    </row>
    <row r="283" spans="1:21" x14ac:dyDescent="0.2">
      <c r="A283">
        <v>6</v>
      </c>
      <c r="B283" t="s">
        <v>717</v>
      </c>
      <c r="C283" s="3">
        <v>1</v>
      </c>
      <c r="D283" s="1">
        <v>45019.049305555556</v>
      </c>
      <c r="E283" s="1">
        <v>45019.209722222222</v>
      </c>
      <c r="F283" t="s">
        <v>14</v>
      </c>
      <c r="G283" t="s">
        <v>22</v>
      </c>
      <c r="H283" t="s">
        <v>16</v>
      </c>
      <c r="I283" t="s">
        <v>718</v>
      </c>
      <c r="J283" t="s">
        <v>17</v>
      </c>
      <c r="K283">
        <v>282</v>
      </c>
      <c r="L283" t="s">
        <v>49</v>
      </c>
      <c r="M283" t="s">
        <v>719</v>
      </c>
      <c r="N283" s="2">
        <v>74</v>
      </c>
      <c r="O283" s="7">
        <f>_xlfn.MAXIFS(E:E,K:K,Sala[[#This Row],[Número de Orden]])</f>
        <v>45019.209722222222</v>
      </c>
      <c r="P283" s="8">
        <f>Sala[[#This Row],[Hora de Salida]]-Sala[[#This Row],[Hora de Llegada]]</f>
        <v>0.16041666666569654</v>
      </c>
      <c r="T283" s="19"/>
      <c r="U283" s="11"/>
    </row>
    <row r="284" spans="1:21" hidden="1" x14ac:dyDescent="0.2">
      <c r="A284" s="9">
        <v>19</v>
      </c>
      <c r="C284"/>
      <c r="N284">
        <v>78</v>
      </c>
      <c r="O284" s="7">
        <f>_xlfn.MAXIFS(E:E,K:K,Sala[[#This Row],[Número de Orden]])</f>
        <v>0</v>
      </c>
      <c r="P284" s="8">
        <f>Sala[[#This Row],[Hora de Salida]]-Sala[[#This Row],[Hora de Llegada]]</f>
        <v>0</v>
      </c>
      <c r="T284" s="18"/>
      <c r="U284" s="10"/>
    </row>
    <row r="285" spans="1:21" x14ac:dyDescent="0.2">
      <c r="A285">
        <v>11</v>
      </c>
      <c r="B285" t="s">
        <v>720</v>
      </c>
      <c r="C285" s="3">
        <v>4</v>
      </c>
      <c r="D285" s="1">
        <v>45019.102777777778</v>
      </c>
      <c r="E285" s="1">
        <v>45019.192361111112</v>
      </c>
      <c r="F285" t="s">
        <v>21</v>
      </c>
      <c r="G285" t="s">
        <v>22</v>
      </c>
      <c r="H285" t="s">
        <v>35</v>
      </c>
      <c r="I285" t="s">
        <v>721</v>
      </c>
      <c r="J285" t="s">
        <v>24</v>
      </c>
      <c r="K285">
        <v>284</v>
      </c>
      <c r="L285" t="s">
        <v>18</v>
      </c>
      <c r="M285" t="s">
        <v>722</v>
      </c>
      <c r="N285" s="2">
        <v>158</v>
      </c>
      <c r="O285" s="7">
        <f>_xlfn.MAXIFS(E:E,K:K,Sala[[#This Row],[Número de Orden]])</f>
        <v>45019.192361111112</v>
      </c>
      <c r="P285" s="8">
        <f>Sala[[#This Row],[Hora de Salida]]-Sala[[#This Row],[Hora de Llegada]]</f>
        <v>8.9583333334303461E-2</v>
      </c>
      <c r="T285" s="19"/>
      <c r="U285" s="11"/>
    </row>
    <row r="286" spans="1:21" hidden="1" x14ac:dyDescent="0.2">
      <c r="A286" s="9">
        <v>18</v>
      </c>
      <c r="C286"/>
      <c r="N286">
        <v>42</v>
      </c>
      <c r="O286" s="7">
        <f>_xlfn.MAXIFS(E:E,K:K,Sala[[#This Row],[Número de Orden]])</f>
        <v>0</v>
      </c>
      <c r="P286" s="8">
        <f>Sala[[#This Row],[Hora de Salida]]-Sala[[#This Row],[Hora de Llegada]]</f>
        <v>0</v>
      </c>
      <c r="T286" s="18"/>
      <c r="U286" s="10"/>
    </row>
    <row r="287" spans="1:21" hidden="1" x14ac:dyDescent="0.2">
      <c r="A287" s="9">
        <v>15</v>
      </c>
      <c r="C287"/>
      <c r="N287">
        <v>68</v>
      </c>
      <c r="O287" s="7">
        <f>_xlfn.MAXIFS(E:E,K:K,Sala[[#This Row],[Número de Orden]])</f>
        <v>0</v>
      </c>
      <c r="P287" s="8">
        <f>Sala[[#This Row],[Hora de Salida]]-Sala[[#This Row],[Hora de Llegada]]</f>
        <v>0</v>
      </c>
      <c r="T287" s="19"/>
      <c r="U287" s="11"/>
    </row>
    <row r="288" spans="1:21" x14ac:dyDescent="0.2">
      <c r="A288">
        <v>20</v>
      </c>
      <c r="B288" t="s">
        <v>450</v>
      </c>
      <c r="C288" s="3">
        <v>2</v>
      </c>
      <c r="D288" s="1">
        <v>45019.150694444441</v>
      </c>
      <c r="E288" s="1">
        <v>45019.197222222225</v>
      </c>
      <c r="F288" t="s">
        <v>21</v>
      </c>
      <c r="G288" t="s">
        <v>22</v>
      </c>
      <c r="H288" t="s">
        <v>35</v>
      </c>
      <c r="I288" t="s">
        <v>723</v>
      </c>
      <c r="J288" t="s">
        <v>28</v>
      </c>
      <c r="K288">
        <v>287</v>
      </c>
      <c r="L288" t="s">
        <v>36</v>
      </c>
      <c r="M288" t="s">
        <v>724</v>
      </c>
      <c r="N288" s="2">
        <v>202</v>
      </c>
      <c r="O288" s="7">
        <f>_xlfn.MAXIFS(E:E,K:K,Sala[[#This Row],[Número de Orden]])</f>
        <v>45019.197222222225</v>
      </c>
      <c r="P288" s="8">
        <f>Sala[[#This Row],[Hora de Salida]]-Sala[[#This Row],[Hora de Llegada]]</f>
        <v>4.652777778392192E-2</v>
      </c>
      <c r="T288" s="18"/>
      <c r="U288" s="10"/>
    </row>
    <row r="289" spans="1:21" x14ac:dyDescent="0.2">
      <c r="A289">
        <v>15</v>
      </c>
      <c r="B289" t="s">
        <v>725</v>
      </c>
      <c r="C289" s="3">
        <v>3</v>
      </c>
      <c r="D289" s="1">
        <v>45019.088888888888</v>
      </c>
      <c r="E289" s="1">
        <v>45019.231249999997</v>
      </c>
      <c r="F289" t="s">
        <v>21</v>
      </c>
      <c r="G289" t="s">
        <v>15</v>
      </c>
      <c r="H289" t="s">
        <v>16</v>
      </c>
      <c r="I289" t="s">
        <v>726</v>
      </c>
      <c r="J289" t="s">
        <v>28</v>
      </c>
      <c r="K289">
        <v>288</v>
      </c>
      <c r="L289" t="s">
        <v>49</v>
      </c>
      <c r="M289" t="s">
        <v>727</v>
      </c>
      <c r="N289" s="2">
        <v>86</v>
      </c>
      <c r="O289" s="7">
        <f>_xlfn.MAXIFS(E:E,K:K,Sala[[#This Row],[Número de Orden]])</f>
        <v>45019.231249999997</v>
      </c>
      <c r="P289" s="8">
        <f>Sala[[#This Row],[Hora de Salida]]-Sala[[#This Row],[Hora de Llegada]]</f>
        <v>0.14236111110949423</v>
      </c>
      <c r="T289" s="19"/>
      <c r="U289" s="11"/>
    </row>
    <row r="290" spans="1:21" x14ac:dyDescent="0.2">
      <c r="A290">
        <v>15</v>
      </c>
      <c r="B290" t="s">
        <v>728</v>
      </c>
      <c r="C290" s="3">
        <v>5</v>
      </c>
      <c r="D290" s="1">
        <v>45019.130555555559</v>
      </c>
      <c r="E290" s="1">
        <v>45019.265972222223</v>
      </c>
      <c r="F290" t="s">
        <v>21</v>
      </c>
      <c r="G290" t="s">
        <v>22</v>
      </c>
      <c r="H290" t="s">
        <v>35</v>
      </c>
      <c r="I290" t="s">
        <v>729</v>
      </c>
      <c r="J290" t="s">
        <v>17</v>
      </c>
      <c r="K290">
        <v>289</v>
      </c>
      <c r="L290" t="s">
        <v>51</v>
      </c>
      <c r="M290" t="s">
        <v>730</v>
      </c>
      <c r="N290" s="2">
        <v>138</v>
      </c>
      <c r="O290" s="7">
        <f>_xlfn.MAXIFS(E:E,K:K,Sala[[#This Row],[Número de Orden]])</f>
        <v>45019.265972222223</v>
      </c>
      <c r="P290" s="8">
        <f>Sala[[#This Row],[Hora de Salida]]-Sala[[#This Row],[Hora de Llegada]]</f>
        <v>0.13541666666424135</v>
      </c>
      <c r="T290" s="18"/>
      <c r="U290" s="10"/>
    </row>
    <row r="291" spans="1:21" hidden="1" x14ac:dyDescent="0.2">
      <c r="A291" s="9">
        <v>19</v>
      </c>
      <c r="C291"/>
      <c r="N291">
        <v>40</v>
      </c>
      <c r="O291" s="7">
        <f>_xlfn.MAXIFS(E:E,K:K,Sala[[#This Row],[Número de Orden]])</f>
        <v>0</v>
      </c>
      <c r="P291" s="8">
        <f>Sala[[#This Row],[Hora de Salida]]-Sala[[#This Row],[Hora de Llegada]]</f>
        <v>0</v>
      </c>
      <c r="T291" s="19"/>
      <c r="U291" s="11"/>
    </row>
    <row r="292" spans="1:21" x14ac:dyDescent="0.2">
      <c r="A292">
        <v>2</v>
      </c>
      <c r="B292" t="s">
        <v>731</v>
      </c>
      <c r="C292" s="3">
        <v>6</v>
      </c>
      <c r="D292" s="1">
        <v>45019.137499999997</v>
      </c>
      <c r="E292" s="1">
        <v>45019.256249999999</v>
      </c>
      <c r="F292" t="s">
        <v>32</v>
      </c>
      <c r="G292" t="s">
        <v>44</v>
      </c>
      <c r="H292" t="s">
        <v>23</v>
      </c>
      <c r="I292" t="s">
        <v>732</v>
      </c>
      <c r="J292" t="s">
        <v>24</v>
      </c>
      <c r="K292">
        <v>291</v>
      </c>
      <c r="L292" t="s">
        <v>29</v>
      </c>
      <c r="M292" t="s">
        <v>733</v>
      </c>
      <c r="N292" s="2">
        <v>260</v>
      </c>
      <c r="O292" s="7">
        <f>_xlfn.MAXIFS(E:E,K:K,Sala[[#This Row],[Número de Orden]])</f>
        <v>45019.256249999999</v>
      </c>
      <c r="P292" s="8">
        <f>Sala[[#This Row],[Hora de Salida]]-Sala[[#This Row],[Hora de Llegada]]</f>
        <v>0.11875000000145519</v>
      </c>
      <c r="T292" s="18"/>
      <c r="U292" s="10"/>
    </row>
    <row r="293" spans="1:21" hidden="1" x14ac:dyDescent="0.2">
      <c r="A293" s="9">
        <v>10</v>
      </c>
      <c r="C293"/>
      <c r="N293">
        <v>84</v>
      </c>
      <c r="O293" s="7">
        <f>_xlfn.MAXIFS(E:E,K:K,Sala[[#This Row],[Número de Orden]])</f>
        <v>0</v>
      </c>
      <c r="P293" s="8">
        <f>Sala[[#This Row],[Hora de Salida]]-Sala[[#This Row],[Hora de Llegada]]</f>
        <v>0</v>
      </c>
      <c r="T293" s="19"/>
      <c r="U293" s="11"/>
    </row>
    <row r="294" spans="1:21" x14ac:dyDescent="0.2">
      <c r="A294">
        <v>16</v>
      </c>
      <c r="B294" t="s">
        <v>734</v>
      </c>
      <c r="C294" s="3">
        <v>4</v>
      </c>
      <c r="D294" s="1">
        <v>45019.121527777781</v>
      </c>
      <c r="E294" s="1">
        <v>45019.190972222219</v>
      </c>
      <c r="F294" t="s">
        <v>47</v>
      </c>
      <c r="G294" t="s">
        <v>22</v>
      </c>
      <c r="H294" t="s">
        <v>35</v>
      </c>
      <c r="I294" t="s">
        <v>735</v>
      </c>
      <c r="J294" t="s">
        <v>28</v>
      </c>
      <c r="K294">
        <v>293</v>
      </c>
      <c r="L294" t="s">
        <v>45</v>
      </c>
      <c r="M294" t="s">
        <v>736</v>
      </c>
      <c r="N294" s="2">
        <v>216</v>
      </c>
      <c r="O294" s="7">
        <f>_xlfn.MAXIFS(E:E,K:K,Sala[[#This Row],[Número de Orden]])</f>
        <v>45019.190972222219</v>
      </c>
      <c r="P294" s="8">
        <f>Sala[[#This Row],[Hora de Salida]]-Sala[[#This Row],[Hora de Llegada]]</f>
        <v>6.9444444437976927E-2</v>
      </c>
      <c r="T294" s="18"/>
      <c r="U294" s="10"/>
    </row>
    <row r="295" spans="1:21" x14ac:dyDescent="0.2">
      <c r="A295">
        <v>17</v>
      </c>
      <c r="B295" t="s">
        <v>69</v>
      </c>
      <c r="C295" s="3">
        <v>6</v>
      </c>
      <c r="D295" s="1">
        <v>45019.018055555556</v>
      </c>
      <c r="E295" s="1">
        <v>45019.164583333331</v>
      </c>
      <c r="F295" t="s">
        <v>32</v>
      </c>
      <c r="G295" t="s">
        <v>44</v>
      </c>
      <c r="H295" t="s">
        <v>16</v>
      </c>
      <c r="I295" t="s">
        <v>737</v>
      </c>
      <c r="J295" t="s">
        <v>17</v>
      </c>
      <c r="K295">
        <v>294</v>
      </c>
      <c r="L295" t="s">
        <v>36</v>
      </c>
      <c r="M295" t="s">
        <v>738</v>
      </c>
      <c r="N295" s="2">
        <v>326</v>
      </c>
      <c r="O295" s="7">
        <f>_xlfn.MAXIFS(E:E,K:K,Sala[[#This Row],[Número de Orden]])</f>
        <v>45019.164583333331</v>
      </c>
      <c r="P295" s="8">
        <f>Sala[[#This Row],[Hora de Salida]]-Sala[[#This Row],[Hora de Llegada]]</f>
        <v>0.14652777777519077</v>
      </c>
      <c r="T295" s="19"/>
      <c r="U295" s="11"/>
    </row>
    <row r="296" spans="1:21" x14ac:dyDescent="0.2">
      <c r="A296">
        <v>3</v>
      </c>
      <c r="B296" t="s">
        <v>739</v>
      </c>
      <c r="C296" s="3">
        <v>1</v>
      </c>
      <c r="D296" s="1">
        <v>45019.006944444445</v>
      </c>
      <c r="E296" s="1">
        <v>45019.084027777775</v>
      </c>
      <c r="F296" t="s">
        <v>32</v>
      </c>
      <c r="G296" t="s">
        <v>22</v>
      </c>
      <c r="H296" t="s">
        <v>16</v>
      </c>
      <c r="I296" t="s">
        <v>740</v>
      </c>
      <c r="J296" t="s">
        <v>28</v>
      </c>
      <c r="K296">
        <v>295</v>
      </c>
      <c r="L296" t="s">
        <v>49</v>
      </c>
      <c r="M296" t="s">
        <v>741</v>
      </c>
      <c r="N296" s="2">
        <v>247</v>
      </c>
      <c r="O296" s="7">
        <f>_xlfn.MAXIFS(E:E,K:K,Sala[[#This Row],[Número de Orden]])</f>
        <v>45019.084027777775</v>
      </c>
      <c r="P296" s="8">
        <f>Sala[[#This Row],[Hora de Salida]]-Sala[[#This Row],[Hora de Llegada]]</f>
        <v>7.7083333329937886E-2</v>
      </c>
      <c r="T296" s="18"/>
      <c r="U296" s="10"/>
    </row>
    <row r="297" spans="1:21" x14ac:dyDescent="0.2">
      <c r="A297">
        <v>14</v>
      </c>
      <c r="B297" t="s">
        <v>742</v>
      </c>
      <c r="C297" s="3">
        <v>1</v>
      </c>
      <c r="D297" s="1">
        <v>45019.117361111108</v>
      </c>
      <c r="E297" s="1">
        <v>45019.248611111114</v>
      </c>
      <c r="F297" t="s">
        <v>32</v>
      </c>
      <c r="G297" t="s">
        <v>15</v>
      </c>
      <c r="H297" t="s">
        <v>16</v>
      </c>
      <c r="I297" t="s">
        <v>743</v>
      </c>
      <c r="J297" t="s">
        <v>24</v>
      </c>
      <c r="K297">
        <v>296</v>
      </c>
      <c r="L297" t="s">
        <v>51</v>
      </c>
      <c r="M297" t="s">
        <v>744</v>
      </c>
      <c r="N297" s="2">
        <v>59</v>
      </c>
      <c r="O297" s="7">
        <f>_xlfn.MAXIFS(E:E,K:K,Sala[[#This Row],[Número de Orden]])</f>
        <v>45019.248611111114</v>
      </c>
      <c r="P297" s="8">
        <f>Sala[[#This Row],[Hora de Salida]]-Sala[[#This Row],[Hora de Llegada]]</f>
        <v>0.13125000000582077</v>
      </c>
      <c r="T297" s="19"/>
      <c r="U297" s="11"/>
    </row>
    <row r="298" spans="1:21" x14ac:dyDescent="0.2">
      <c r="A298">
        <v>4</v>
      </c>
      <c r="B298" t="s">
        <v>20</v>
      </c>
      <c r="C298" s="3">
        <v>3</v>
      </c>
      <c r="D298" s="1">
        <v>45019.043749999997</v>
      </c>
      <c r="E298" s="1">
        <v>45019.185416666667</v>
      </c>
      <c r="F298" t="s">
        <v>58</v>
      </c>
      <c r="G298" t="s">
        <v>22</v>
      </c>
      <c r="H298" t="s">
        <v>16</v>
      </c>
      <c r="I298" t="s">
        <v>745</v>
      </c>
      <c r="J298" t="s">
        <v>24</v>
      </c>
      <c r="K298">
        <v>297</v>
      </c>
      <c r="L298" t="s">
        <v>51</v>
      </c>
      <c r="M298" t="s">
        <v>746</v>
      </c>
      <c r="N298" s="2">
        <v>175</v>
      </c>
      <c r="O298" s="7">
        <f>_xlfn.MAXIFS(E:E,K:K,Sala[[#This Row],[Número de Orden]])</f>
        <v>45019.185416666667</v>
      </c>
      <c r="P298" s="8">
        <f>Sala[[#This Row],[Hora de Salida]]-Sala[[#This Row],[Hora de Llegada]]</f>
        <v>0.14166666667006211</v>
      </c>
      <c r="T298" s="18"/>
      <c r="U298" s="10"/>
    </row>
    <row r="299" spans="1:21" x14ac:dyDescent="0.2">
      <c r="A299">
        <v>11</v>
      </c>
      <c r="B299" t="s">
        <v>747</v>
      </c>
      <c r="C299" s="3">
        <v>4</v>
      </c>
      <c r="D299" s="1">
        <v>45019.134722222225</v>
      </c>
      <c r="E299" s="1">
        <v>45019.228472222225</v>
      </c>
      <c r="F299" t="s">
        <v>21</v>
      </c>
      <c r="G299" t="s">
        <v>44</v>
      </c>
      <c r="H299" t="s">
        <v>16</v>
      </c>
      <c r="I299" t="s">
        <v>748</v>
      </c>
      <c r="J299" t="s">
        <v>28</v>
      </c>
      <c r="K299">
        <v>298</v>
      </c>
      <c r="L299" t="s">
        <v>29</v>
      </c>
      <c r="M299" t="s">
        <v>749</v>
      </c>
      <c r="N299" s="2">
        <v>255</v>
      </c>
      <c r="O299" s="7">
        <f>_xlfn.MAXIFS(E:E,K:K,Sala[[#This Row],[Número de Orden]])</f>
        <v>45019.228472222225</v>
      </c>
      <c r="P299" s="8">
        <f>Sala[[#This Row],[Hora de Salida]]-Sala[[#This Row],[Hora de Llegada]]</f>
        <v>9.375E-2</v>
      </c>
      <c r="T299" s="19"/>
      <c r="U299" s="11"/>
    </row>
    <row r="300" spans="1:21" x14ac:dyDescent="0.2">
      <c r="A300">
        <v>6</v>
      </c>
      <c r="B300" t="s">
        <v>750</v>
      </c>
      <c r="C300" s="3">
        <v>1</v>
      </c>
      <c r="D300" s="1">
        <v>45019.054861111108</v>
      </c>
      <c r="E300" s="1">
        <v>45019.114583333336</v>
      </c>
      <c r="F300" t="s">
        <v>21</v>
      </c>
      <c r="G300" t="s">
        <v>15</v>
      </c>
      <c r="H300" t="s">
        <v>23</v>
      </c>
      <c r="I300" t="s">
        <v>751</v>
      </c>
      <c r="J300" t="s">
        <v>24</v>
      </c>
      <c r="K300">
        <v>299</v>
      </c>
      <c r="L300" t="s">
        <v>49</v>
      </c>
      <c r="M300" t="s">
        <v>752</v>
      </c>
      <c r="N300" s="2">
        <v>182</v>
      </c>
      <c r="O300" s="7">
        <f>_xlfn.MAXIFS(E:E,K:K,Sala[[#This Row],[Número de Orden]])</f>
        <v>45019.114583333336</v>
      </c>
      <c r="P300" s="8">
        <f>Sala[[#This Row],[Hora de Salida]]-Sala[[#This Row],[Hora de Llegada]]</f>
        <v>5.9722222227719612E-2</v>
      </c>
      <c r="T300" s="18"/>
      <c r="U300" s="10"/>
    </row>
    <row r="301" spans="1:21" x14ac:dyDescent="0.2">
      <c r="A301">
        <v>18</v>
      </c>
      <c r="B301" t="s">
        <v>423</v>
      </c>
      <c r="C301" s="3">
        <v>6</v>
      </c>
      <c r="D301" s="1">
        <v>45019.095138888886</v>
      </c>
      <c r="E301" s="1">
        <v>45019.179861111108</v>
      </c>
      <c r="F301" t="s">
        <v>32</v>
      </c>
      <c r="G301" t="s">
        <v>44</v>
      </c>
      <c r="H301" t="s">
        <v>16</v>
      </c>
      <c r="I301" t="s">
        <v>753</v>
      </c>
      <c r="J301" t="s">
        <v>28</v>
      </c>
      <c r="K301">
        <v>300</v>
      </c>
      <c r="L301" t="s">
        <v>56</v>
      </c>
      <c r="M301" t="s">
        <v>754</v>
      </c>
      <c r="N301" s="2">
        <v>290</v>
      </c>
      <c r="O301" s="7">
        <f>_xlfn.MAXIFS(E:E,K:K,Sala[[#This Row],[Número de Orden]])</f>
        <v>45019.179861111108</v>
      </c>
      <c r="P301" s="8">
        <f>Sala[[#This Row],[Hora de Salida]]-Sala[[#This Row],[Hora de Llegada]]</f>
        <v>8.4722222221898846E-2</v>
      </c>
      <c r="T301" s="19"/>
      <c r="U301" s="11"/>
    </row>
    <row r="302" spans="1:21" x14ac:dyDescent="0.2">
      <c r="A302">
        <v>8</v>
      </c>
      <c r="B302" t="s">
        <v>755</v>
      </c>
      <c r="C302" s="3">
        <v>6</v>
      </c>
      <c r="D302" s="1">
        <v>45019.093055555553</v>
      </c>
      <c r="E302" s="1">
        <v>45019.172222222223</v>
      </c>
      <c r="F302" t="s">
        <v>21</v>
      </c>
      <c r="G302" t="s">
        <v>22</v>
      </c>
      <c r="H302" t="s">
        <v>16</v>
      </c>
      <c r="I302" t="s">
        <v>756</v>
      </c>
      <c r="J302" t="s">
        <v>28</v>
      </c>
      <c r="K302">
        <v>301</v>
      </c>
      <c r="L302" t="s">
        <v>49</v>
      </c>
      <c r="M302" t="s">
        <v>757</v>
      </c>
      <c r="N302" s="2">
        <v>223</v>
      </c>
      <c r="O302" s="7">
        <f>_xlfn.MAXIFS(E:E,K:K,Sala[[#This Row],[Número de Orden]])</f>
        <v>45019.172222222223</v>
      </c>
      <c r="P302" s="8">
        <f>Sala[[#This Row],[Hora de Salida]]-Sala[[#This Row],[Hora de Llegada]]</f>
        <v>7.9166666670062114E-2</v>
      </c>
      <c r="T302" s="18"/>
      <c r="U302" s="10"/>
    </row>
    <row r="303" spans="1:21" hidden="1" x14ac:dyDescent="0.2">
      <c r="A303" s="9">
        <v>5</v>
      </c>
      <c r="C303"/>
      <c r="N303">
        <v>96</v>
      </c>
      <c r="O303" s="7">
        <f>_xlfn.MAXIFS(E:E,K:K,Sala[[#This Row],[Número de Orden]])</f>
        <v>0</v>
      </c>
      <c r="P303" s="8">
        <f>Sala[[#This Row],[Hora de Salida]]-Sala[[#This Row],[Hora de Llegada]]</f>
        <v>0</v>
      </c>
      <c r="T303" s="19"/>
      <c r="U303" s="11"/>
    </row>
    <row r="304" spans="1:21" x14ac:dyDescent="0.2">
      <c r="A304">
        <v>14</v>
      </c>
      <c r="B304" t="s">
        <v>758</v>
      </c>
      <c r="C304" s="3">
        <v>5</v>
      </c>
      <c r="D304" s="1">
        <v>45019.151388888888</v>
      </c>
      <c r="E304" s="1">
        <v>45019.26666666667</v>
      </c>
      <c r="F304" t="s">
        <v>21</v>
      </c>
      <c r="G304" t="s">
        <v>44</v>
      </c>
      <c r="H304" t="s">
        <v>35</v>
      </c>
      <c r="I304" t="s">
        <v>759</v>
      </c>
      <c r="J304" t="s">
        <v>24</v>
      </c>
      <c r="K304">
        <v>303</v>
      </c>
      <c r="L304" t="s">
        <v>25</v>
      </c>
      <c r="M304" t="s">
        <v>760</v>
      </c>
      <c r="N304" s="2">
        <v>210</v>
      </c>
      <c r="O304" s="7">
        <f>_xlfn.MAXIFS(E:E,K:K,Sala[[#This Row],[Número de Orden]])</f>
        <v>45019.26666666667</v>
      </c>
      <c r="P304" s="8">
        <f>Sala[[#This Row],[Hora de Salida]]-Sala[[#This Row],[Hora de Llegada]]</f>
        <v>0.11527777778246673</v>
      </c>
      <c r="T304" s="18"/>
      <c r="U304" s="10"/>
    </row>
    <row r="305" spans="1:21" x14ac:dyDescent="0.2">
      <c r="A305">
        <v>6</v>
      </c>
      <c r="B305" t="s">
        <v>761</v>
      </c>
      <c r="C305" s="3">
        <v>4</v>
      </c>
      <c r="D305" s="1">
        <v>45019.14166666667</v>
      </c>
      <c r="E305" s="1">
        <v>45019.194444444445</v>
      </c>
      <c r="F305" t="s">
        <v>58</v>
      </c>
      <c r="G305" t="s">
        <v>22</v>
      </c>
      <c r="H305" t="s">
        <v>16</v>
      </c>
      <c r="I305" t="s">
        <v>762</v>
      </c>
      <c r="J305" t="s">
        <v>28</v>
      </c>
      <c r="K305">
        <v>304</v>
      </c>
      <c r="L305" t="s">
        <v>36</v>
      </c>
      <c r="M305" t="s">
        <v>763</v>
      </c>
      <c r="N305" s="2">
        <v>279</v>
      </c>
      <c r="O305" s="7">
        <f>_xlfn.MAXIFS(E:E,K:K,Sala[[#This Row],[Número de Orden]])</f>
        <v>45019.194444444445</v>
      </c>
      <c r="P305" s="8">
        <f>Sala[[#This Row],[Hora de Salida]]-Sala[[#This Row],[Hora de Llegada]]</f>
        <v>5.2777777775190771E-2</v>
      </c>
      <c r="T305" s="19"/>
      <c r="U305" s="11"/>
    </row>
    <row r="306" spans="1:21" x14ac:dyDescent="0.2">
      <c r="A306">
        <v>1</v>
      </c>
      <c r="B306" t="s">
        <v>764</v>
      </c>
      <c r="C306" s="3">
        <v>2</v>
      </c>
      <c r="D306" s="1">
        <v>45019.03125</v>
      </c>
      <c r="E306" s="1">
        <v>45019.175694444442</v>
      </c>
      <c r="F306" t="s">
        <v>58</v>
      </c>
      <c r="G306" t="s">
        <v>22</v>
      </c>
      <c r="H306" t="s">
        <v>16</v>
      </c>
      <c r="I306" t="s">
        <v>765</v>
      </c>
      <c r="J306" t="s">
        <v>28</v>
      </c>
      <c r="K306">
        <v>305</v>
      </c>
      <c r="L306" t="s">
        <v>33</v>
      </c>
      <c r="M306" t="s">
        <v>766</v>
      </c>
      <c r="N306" s="2">
        <v>128</v>
      </c>
      <c r="O306" s="7">
        <f>_xlfn.MAXIFS(E:E,K:K,Sala[[#This Row],[Número de Orden]])</f>
        <v>45019.175694444442</v>
      </c>
      <c r="P306" s="8">
        <f>Sala[[#This Row],[Hora de Salida]]-Sala[[#This Row],[Hora de Llegada]]</f>
        <v>0.1444444444423425</v>
      </c>
      <c r="T306" s="18"/>
      <c r="U306" s="10"/>
    </row>
    <row r="307" spans="1:21" hidden="1" x14ac:dyDescent="0.2">
      <c r="A307" s="9">
        <v>7</v>
      </c>
      <c r="C307"/>
      <c r="N307">
        <v>32</v>
      </c>
      <c r="O307" s="7">
        <f>_xlfn.MAXIFS(E:E,K:K,Sala[[#This Row],[Número de Orden]])</f>
        <v>0</v>
      </c>
      <c r="P307" s="8">
        <f>Sala[[#This Row],[Hora de Salida]]-Sala[[#This Row],[Hora de Llegada]]</f>
        <v>0</v>
      </c>
      <c r="T307" s="19"/>
      <c r="U307" s="11"/>
    </row>
    <row r="308" spans="1:21" hidden="1" x14ac:dyDescent="0.2">
      <c r="A308" s="9">
        <v>20</v>
      </c>
      <c r="C308"/>
      <c r="N308">
        <v>63</v>
      </c>
      <c r="O308" s="7">
        <f>_xlfn.MAXIFS(E:E,K:K,Sala[[#This Row],[Número de Orden]])</f>
        <v>0</v>
      </c>
      <c r="P308" s="8">
        <f>Sala[[#This Row],[Hora de Salida]]-Sala[[#This Row],[Hora de Llegada]]</f>
        <v>0</v>
      </c>
      <c r="T308" s="18"/>
      <c r="U308" s="10"/>
    </row>
    <row r="309" spans="1:21" x14ac:dyDescent="0.2">
      <c r="A309">
        <v>14</v>
      </c>
      <c r="B309" t="s">
        <v>767</v>
      </c>
      <c r="C309" s="3">
        <v>6</v>
      </c>
      <c r="D309" s="1">
        <v>45019.079861111109</v>
      </c>
      <c r="E309" s="1">
        <v>45019.193749999999</v>
      </c>
      <c r="F309" t="s">
        <v>32</v>
      </c>
      <c r="G309" t="s">
        <v>22</v>
      </c>
      <c r="H309" t="s">
        <v>16</v>
      </c>
      <c r="I309" t="s">
        <v>768</v>
      </c>
      <c r="J309" t="s">
        <v>28</v>
      </c>
      <c r="K309">
        <v>308</v>
      </c>
      <c r="L309" t="s">
        <v>49</v>
      </c>
      <c r="M309" t="s">
        <v>769</v>
      </c>
      <c r="N309" s="2">
        <v>222</v>
      </c>
      <c r="O309" s="7">
        <f>_xlfn.MAXIFS(E:E,K:K,Sala[[#This Row],[Número de Orden]])</f>
        <v>45019.193749999999</v>
      </c>
      <c r="P309" s="8">
        <f>Sala[[#This Row],[Hora de Salida]]-Sala[[#This Row],[Hora de Llegada]]</f>
        <v>0.11388888888905058</v>
      </c>
      <c r="T309" s="19"/>
      <c r="U309" s="11"/>
    </row>
    <row r="310" spans="1:21" x14ac:dyDescent="0.2">
      <c r="A310">
        <v>9</v>
      </c>
      <c r="B310" t="s">
        <v>770</v>
      </c>
      <c r="C310" s="3">
        <v>3</v>
      </c>
      <c r="D310" s="1">
        <v>45019.019444444442</v>
      </c>
      <c r="E310" s="1">
        <v>45019.170138888891</v>
      </c>
      <c r="F310" t="s">
        <v>58</v>
      </c>
      <c r="G310" t="s">
        <v>22</v>
      </c>
      <c r="H310" t="s">
        <v>16</v>
      </c>
      <c r="I310" t="s">
        <v>771</v>
      </c>
      <c r="J310" t="s">
        <v>28</v>
      </c>
      <c r="K310">
        <v>309</v>
      </c>
      <c r="L310" t="s">
        <v>45</v>
      </c>
      <c r="M310" t="s">
        <v>772</v>
      </c>
      <c r="N310" s="2">
        <v>172</v>
      </c>
      <c r="O310" s="7">
        <f>_xlfn.MAXIFS(E:E,K:K,Sala[[#This Row],[Número de Orden]])</f>
        <v>45019.170138888891</v>
      </c>
      <c r="P310" s="8">
        <f>Sala[[#This Row],[Hora de Salida]]-Sala[[#This Row],[Hora de Llegada]]</f>
        <v>0.15069444444816327</v>
      </c>
      <c r="T310" s="18"/>
      <c r="U310" s="10"/>
    </row>
    <row r="311" spans="1:21" x14ac:dyDescent="0.2">
      <c r="A311">
        <v>17</v>
      </c>
      <c r="B311" t="s">
        <v>773</v>
      </c>
      <c r="C311" s="3">
        <v>3</v>
      </c>
      <c r="D311" s="1">
        <v>45019.12777777778</v>
      </c>
      <c r="E311" s="1">
        <v>45019.265972222223</v>
      </c>
      <c r="F311" t="s">
        <v>21</v>
      </c>
      <c r="G311" t="s">
        <v>15</v>
      </c>
      <c r="H311" t="s">
        <v>16</v>
      </c>
      <c r="I311" t="s">
        <v>774</v>
      </c>
      <c r="J311" t="s">
        <v>17</v>
      </c>
      <c r="K311">
        <v>310</v>
      </c>
      <c r="L311" t="s">
        <v>49</v>
      </c>
      <c r="M311" t="s">
        <v>775</v>
      </c>
      <c r="N311" s="2">
        <v>138</v>
      </c>
      <c r="O311" s="7">
        <f>_xlfn.MAXIFS(E:E,K:K,Sala[[#This Row],[Número de Orden]])</f>
        <v>45019.265972222223</v>
      </c>
      <c r="P311" s="8">
        <f>Sala[[#This Row],[Hora de Salida]]-Sala[[#This Row],[Hora de Llegada]]</f>
        <v>0.13819444444379769</v>
      </c>
      <c r="T311" s="19"/>
      <c r="U311" s="11"/>
    </row>
    <row r="312" spans="1:21" x14ac:dyDescent="0.2">
      <c r="A312">
        <v>6</v>
      </c>
      <c r="B312" t="s">
        <v>776</v>
      </c>
      <c r="C312" s="3">
        <v>4</v>
      </c>
      <c r="D312" s="1">
        <v>45019.069444444445</v>
      </c>
      <c r="E312" s="1">
        <v>45019.113194444442</v>
      </c>
      <c r="F312" t="s">
        <v>47</v>
      </c>
      <c r="G312" t="s">
        <v>44</v>
      </c>
      <c r="H312" t="s">
        <v>23</v>
      </c>
      <c r="I312" t="s">
        <v>777</v>
      </c>
      <c r="J312" t="s">
        <v>24</v>
      </c>
      <c r="K312">
        <v>311</v>
      </c>
      <c r="L312" t="s">
        <v>56</v>
      </c>
      <c r="M312" t="s">
        <v>778</v>
      </c>
      <c r="N312" s="2">
        <v>53</v>
      </c>
      <c r="O312" s="7">
        <f>_xlfn.MAXIFS(E:E,K:K,Sala[[#This Row],[Número de Orden]])</f>
        <v>45019.113194444442</v>
      </c>
      <c r="P312" s="8">
        <f>Sala[[#This Row],[Hora de Salida]]-Sala[[#This Row],[Hora de Llegada]]</f>
        <v>4.3749999997089617E-2</v>
      </c>
      <c r="T312" s="18"/>
      <c r="U312" s="10"/>
    </row>
    <row r="313" spans="1:21" x14ac:dyDescent="0.2">
      <c r="A313">
        <v>2</v>
      </c>
      <c r="B313" t="s">
        <v>107</v>
      </c>
      <c r="C313" s="3">
        <v>4</v>
      </c>
      <c r="D313" s="1">
        <v>45019.129861111112</v>
      </c>
      <c r="E313" s="1">
        <v>45019.258333333331</v>
      </c>
      <c r="F313" t="s">
        <v>47</v>
      </c>
      <c r="G313" t="s">
        <v>22</v>
      </c>
      <c r="H313" t="s">
        <v>16</v>
      </c>
      <c r="I313" t="s">
        <v>779</v>
      </c>
      <c r="J313" t="s">
        <v>28</v>
      </c>
      <c r="K313">
        <v>312</v>
      </c>
      <c r="L313" t="s">
        <v>49</v>
      </c>
      <c r="M313" t="s">
        <v>780</v>
      </c>
      <c r="N313" s="2">
        <v>134</v>
      </c>
      <c r="O313" s="7">
        <f>_xlfn.MAXIFS(E:E,K:K,Sala[[#This Row],[Número de Orden]])</f>
        <v>45019.258333333331</v>
      </c>
      <c r="P313" s="8">
        <f>Sala[[#This Row],[Hora de Salida]]-Sala[[#This Row],[Hora de Llegada]]</f>
        <v>0.12847222221898846</v>
      </c>
      <c r="T313" s="19"/>
      <c r="U313" s="11"/>
    </row>
    <row r="314" spans="1:21" x14ac:dyDescent="0.2">
      <c r="A314">
        <v>10</v>
      </c>
      <c r="B314" t="s">
        <v>163</v>
      </c>
      <c r="C314" s="3">
        <v>3</v>
      </c>
      <c r="D314" s="1">
        <v>45019.099305555559</v>
      </c>
      <c r="E314" s="1">
        <v>45019.240277777775</v>
      </c>
      <c r="F314" t="s">
        <v>58</v>
      </c>
      <c r="G314" t="s">
        <v>44</v>
      </c>
      <c r="H314" t="s">
        <v>35</v>
      </c>
      <c r="I314" t="s">
        <v>781</v>
      </c>
      <c r="J314" t="s">
        <v>28</v>
      </c>
      <c r="K314">
        <v>313</v>
      </c>
      <c r="L314" t="s">
        <v>51</v>
      </c>
      <c r="M314" t="s">
        <v>782</v>
      </c>
      <c r="N314" s="2">
        <v>232</v>
      </c>
      <c r="O314" s="7">
        <f>_xlfn.MAXIFS(E:E,K:K,Sala[[#This Row],[Número de Orden]])</f>
        <v>45019.240277777775</v>
      </c>
      <c r="P314" s="8">
        <f>Sala[[#This Row],[Hora de Salida]]-Sala[[#This Row],[Hora de Llegada]]</f>
        <v>0.14097222221607808</v>
      </c>
      <c r="T314" s="18"/>
      <c r="U314" s="10"/>
    </row>
    <row r="315" spans="1:21" hidden="1" x14ac:dyDescent="0.2">
      <c r="A315" s="9">
        <v>20</v>
      </c>
      <c r="C315"/>
      <c r="N315">
        <v>27</v>
      </c>
      <c r="O315" s="7">
        <f>_xlfn.MAXIFS(E:E,K:K,Sala[[#This Row],[Número de Orden]])</f>
        <v>0</v>
      </c>
      <c r="P315" s="8">
        <f>Sala[[#This Row],[Hora de Salida]]-Sala[[#This Row],[Hora de Llegada]]</f>
        <v>0</v>
      </c>
      <c r="T315" s="19"/>
      <c r="U315" s="11"/>
    </row>
    <row r="316" spans="1:21" x14ac:dyDescent="0.2">
      <c r="A316">
        <v>14</v>
      </c>
      <c r="B316" t="s">
        <v>92</v>
      </c>
      <c r="C316" s="3">
        <v>1</v>
      </c>
      <c r="D316" s="1">
        <v>45019.008333333331</v>
      </c>
      <c r="E316" s="1">
        <v>45019.145138888889</v>
      </c>
      <c r="F316" t="s">
        <v>32</v>
      </c>
      <c r="G316" t="s">
        <v>22</v>
      </c>
      <c r="H316" t="s">
        <v>16</v>
      </c>
      <c r="I316" t="s">
        <v>783</v>
      </c>
      <c r="J316" t="s">
        <v>17</v>
      </c>
      <c r="K316">
        <v>315</v>
      </c>
      <c r="L316" t="s">
        <v>33</v>
      </c>
      <c r="M316" t="s">
        <v>784</v>
      </c>
      <c r="N316" s="2">
        <v>161</v>
      </c>
      <c r="O316" s="7">
        <f>_xlfn.MAXIFS(E:E,K:K,Sala[[#This Row],[Número de Orden]])</f>
        <v>45019.145138888889</v>
      </c>
      <c r="P316" s="8">
        <f>Sala[[#This Row],[Hora de Salida]]-Sala[[#This Row],[Hora de Llegada]]</f>
        <v>0.1368055555576575</v>
      </c>
      <c r="T316" s="18"/>
      <c r="U316" s="10"/>
    </row>
    <row r="317" spans="1:21" x14ac:dyDescent="0.2">
      <c r="A317">
        <v>2</v>
      </c>
      <c r="B317" t="s">
        <v>785</v>
      </c>
      <c r="C317" s="3">
        <v>2</v>
      </c>
      <c r="D317" s="1">
        <v>45019.068055555559</v>
      </c>
      <c r="E317" s="1">
        <v>45019.230555555558</v>
      </c>
      <c r="F317" t="s">
        <v>21</v>
      </c>
      <c r="G317" t="s">
        <v>44</v>
      </c>
      <c r="H317" t="s">
        <v>16</v>
      </c>
      <c r="I317" t="s">
        <v>786</v>
      </c>
      <c r="J317" t="s">
        <v>28</v>
      </c>
      <c r="K317">
        <v>316</v>
      </c>
      <c r="L317" t="s">
        <v>18</v>
      </c>
      <c r="M317" t="s">
        <v>787</v>
      </c>
      <c r="N317" s="2">
        <v>160</v>
      </c>
      <c r="O317" s="7">
        <f>_xlfn.MAXIFS(E:E,K:K,Sala[[#This Row],[Número de Orden]])</f>
        <v>45019.230555555558</v>
      </c>
      <c r="P317" s="8">
        <f>Sala[[#This Row],[Hora de Salida]]-Sala[[#This Row],[Hora de Llegada]]</f>
        <v>0.16249999999854481</v>
      </c>
      <c r="T317" s="19"/>
      <c r="U317" s="11"/>
    </row>
    <row r="318" spans="1:21" x14ac:dyDescent="0.2">
      <c r="A318">
        <v>17</v>
      </c>
      <c r="B318" t="s">
        <v>309</v>
      </c>
      <c r="C318" s="3">
        <v>2</v>
      </c>
      <c r="D318" s="1">
        <v>45019.100694444445</v>
      </c>
      <c r="E318" s="1">
        <v>45019.261111111111</v>
      </c>
      <c r="F318" t="s">
        <v>32</v>
      </c>
      <c r="G318" t="s">
        <v>44</v>
      </c>
      <c r="H318" t="s">
        <v>23</v>
      </c>
      <c r="I318" t="s">
        <v>788</v>
      </c>
      <c r="J318" t="s">
        <v>17</v>
      </c>
      <c r="K318">
        <v>317</v>
      </c>
      <c r="L318" t="s">
        <v>49</v>
      </c>
      <c r="M318" t="s">
        <v>789</v>
      </c>
      <c r="N318" s="2">
        <v>178</v>
      </c>
      <c r="O318" s="7">
        <f>_xlfn.MAXIFS(E:E,K:K,Sala[[#This Row],[Número de Orden]])</f>
        <v>45019.261111111111</v>
      </c>
      <c r="P318" s="8">
        <f>Sala[[#This Row],[Hora de Salida]]-Sala[[#This Row],[Hora de Llegada]]</f>
        <v>0.16041666666569654</v>
      </c>
      <c r="T318" s="18"/>
      <c r="U318" s="10"/>
    </row>
    <row r="319" spans="1:21" hidden="1" x14ac:dyDescent="0.2">
      <c r="A319" s="9">
        <v>13</v>
      </c>
      <c r="C319"/>
      <c r="N319">
        <v>29</v>
      </c>
      <c r="O319" s="7">
        <f>_xlfn.MAXIFS(E:E,K:K,Sala[[#This Row],[Número de Orden]])</f>
        <v>0</v>
      </c>
      <c r="P319" s="8">
        <f>Sala[[#This Row],[Hora de Salida]]-Sala[[#This Row],[Hora de Llegada]]</f>
        <v>0</v>
      </c>
      <c r="T319" s="19"/>
      <c r="U319" s="11"/>
    </row>
    <row r="320" spans="1:21" x14ac:dyDescent="0.2">
      <c r="A320">
        <v>1</v>
      </c>
      <c r="B320" t="s">
        <v>90</v>
      </c>
      <c r="C320" s="3">
        <v>1</v>
      </c>
      <c r="D320" s="1">
        <v>45019.033333333333</v>
      </c>
      <c r="E320" s="1">
        <v>45019.165972222225</v>
      </c>
      <c r="F320" t="s">
        <v>58</v>
      </c>
      <c r="G320" t="s">
        <v>22</v>
      </c>
      <c r="H320" t="s">
        <v>23</v>
      </c>
      <c r="I320" t="s">
        <v>790</v>
      </c>
      <c r="J320" t="s">
        <v>17</v>
      </c>
      <c r="K320">
        <v>319</v>
      </c>
      <c r="L320" t="s">
        <v>29</v>
      </c>
      <c r="M320" t="s">
        <v>791</v>
      </c>
      <c r="N320" s="2">
        <v>268</v>
      </c>
      <c r="O320" s="7">
        <f>_xlfn.MAXIFS(E:E,K:K,Sala[[#This Row],[Número de Orden]])</f>
        <v>45019.165972222225</v>
      </c>
      <c r="P320" s="8">
        <f>Sala[[#This Row],[Hora de Salida]]-Sala[[#This Row],[Hora de Llegada]]</f>
        <v>0.13263888889196096</v>
      </c>
      <c r="T320" s="18"/>
      <c r="U320" s="10"/>
    </row>
    <row r="321" spans="1:21" x14ac:dyDescent="0.2">
      <c r="A321">
        <v>9</v>
      </c>
      <c r="B321" t="s">
        <v>792</v>
      </c>
      <c r="C321" s="3">
        <v>1</v>
      </c>
      <c r="D321" s="1">
        <v>45019.0625</v>
      </c>
      <c r="E321" s="1">
        <v>45019.178472222222</v>
      </c>
      <c r="F321" t="s">
        <v>47</v>
      </c>
      <c r="G321" t="s">
        <v>22</v>
      </c>
      <c r="H321" t="s">
        <v>35</v>
      </c>
      <c r="I321" t="s">
        <v>793</v>
      </c>
      <c r="J321" t="s">
        <v>28</v>
      </c>
      <c r="K321">
        <v>320</v>
      </c>
      <c r="L321" t="s">
        <v>51</v>
      </c>
      <c r="M321" t="s">
        <v>794</v>
      </c>
      <c r="N321" s="2">
        <v>98</v>
      </c>
      <c r="O321" s="7">
        <f>_xlfn.MAXIFS(E:E,K:K,Sala[[#This Row],[Número de Orden]])</f>
        <v>45019.178472222222</v>
      </c>
      <c r="P321" s="8">
        <f>Sala[[#This Row],[Hora de Salida]]-Sala[[#This Row],[Hora de Llegada]]</f>
        <v>0.11597222222189885</v>
      </c>
      <c r="T321" s="19"/>
      <c r="U321" s="11"/>
    </row>
    <row r="322" spans="1:21" x14ac:dyDescent="0.2">
      <c r="A322">
        <v>18</v>
      </c>
      <c r="B322" t="s">
        <v>795</v>
      </c>
      <c r="C322" s="3">
        <v>5</v>
      </c>
      <c r="D322" s="1">
        <v>45019.086111111108</v>
      </c>
      <c r="E322" s="1">
        <v>45019.179166666669</v>
      </c>
      <c r="F322" t="s">
        <v>58</v>
      </c>
      <c r="G322" t="s">
        <v>22</v>
      </c>
      <c r="H322" t="s">
        <v>16</v>
      </c>
      <c r="I322" t="s">
        <v>796</v>
      </c>
      <c r="J322" t="s">
        <v>17</v>
      </c>
      <c r="K322">
        <v>321</v>
      </c>
      <c r="L322" t="s">
        <v>64</v>
      </c>
      <c r="M322" t="s">
        <v>797</v>
      </c>
      <c r="N322" s="2">
        <v>141</v>
      </c>
      <c r="O322" s="7">
        <f>_xlfn.MAXIFS(E:E,K:K,Sala[[#This Row],[Número de Orden]])</f>
        <v>45019.179166666669</v>
      </c>
      <c r="P322" s="8">
        <f>Sala[[#This Row],[Hora de Salida]]-Sala[[#This Row],[Hora de Llegada]]</f>
        <v>9.3055555560567882E-2</v>
      </c>
      <c r="T322" s="18"/>
      <c r="U322" s="10"/>
    </row>
    <row r="323" spans="1:21" x14ac:dyDescent="0.2">
      <c r="A323">
        <v>12</v>
      </c>
      <c r="B323" t="s">
        <v>798</v>
      </c>
      <c r="C323" s="3">
        <v>1</v>
      </c>
      <c r="D323" s="1">
        <v>45019.15347222222</v>
      </c>
      <c r="E323" s="1">
        <v>45019.240972222222</v>
      </c>
      <c r="F323" t="s">
        <v>32</v>
      </c>
      <c r="G323" t="s">
        <v>15</v>
      </c>
      <c r="H323" t="s">
        <v>16</v>
      </c>
      <c r="I323" t="s">
        <v>799</v>
      </c>
      <c r="J323" t="s">
        <v>24</v>
      </c>
      <c r="K323">
        <v>322</v>
      </c>
      <c r="L323" t="s">
        <v>53</v>
      </c>
      <c r="M323" t="s">
        <v>800</v>
      </c>
      <c r="N323" s="2">
        <v>85</v>
      </c>
      <c r="O323" s="7">
        <f>_xlfn.MAXIFS(E:E,K:K,Sala[[#This Row],[Número de Orden]])</f>
        <v>45019.240972222222</v>
      </c>
      <c r="P323" s="8">
        <f>Sala[[#This Row],[Hora de Salida]]-Sala[[#This Row],[Hora de Llegada]]</f>
        <v>8.7500000001455192E-2</v>
      </c>
      <c r="T323" s="19"/>
      <c r="U323" s="11"/>
    </row>
    <row r="324" spans="1:21" x14ac:dyDescent="0.2">
      <c r="A324">
        <v>8</v>
      </c>
      <c r="B324" t="s">
        <v>801</v>
      </c>
      <c r="C324" s="3">
        <v>1</v>
      </c>
      <c r="D324" s="1">
        <v>45019.057638888888</v>
      </c>
      <c r="E324" s="1">
        <v>45019.179861111108</v>
      </c>
      <c r="F324" t="s">
        <v>21</v>
      </c>
      <c r="G324" t="s">
        <v>44</v>
      </c>
      <c r="H324" t="s">
        <v>23</v>
      </c>
      <c r="I324" t="s">
        <v>802</v>
      </c>
      <c r="J324" t="s">
        <v>17</v>
      </c>
      <c r="K324">
        <v>323</v>
      </c>
      <c r="L324" t="s">
        <v>33</v>
      </c>
      <c r="M324" t="s">
        <v>803</v>
      </c>
      <c r="N324" s="2">
        <v>208</v>
      </c>
      <c r="O324" s="7">
        <f>_xlfn.MAXIFS(E:E,K:K,Sala[[#This Row],[Número de Orden]])</f>
        <v>45019.179861111108</v>
      </c>
      <c r="P324" s="8">
        <f>Sala[[#This Row],[Hora de Salida]]-Sala[[#This Row],[Hora de Llegada]]</f>
        <v>0.12222222222044365</v>
      </c>
      <c r="T324" s="18"/>
      <c r="U324" s="10"/>
    </row>
    <row r="325" spans="1:21" x14ac:dyDescent="0.2">
      <c r="A325">
        <v>9</v>
      </c>
      <c r="B325" t="s">
        <v>804</v>
      </c>
      <c r="C325" s="3">
        <v>6</v>
      </c>
      <c r="D325" s="1">
        <v>45019.029861111114</v>
      </c>
      <c r="E325" s="1">
        <v>45019.07708333333</v>
      </c>
      <c r="F325" t="s">
        <v>58</v>
      </c>
      <c r="G325" t="s">
        <v>15</v>
      </c>
      <c r="H325" t="s">
        <v>16</v>
      </c>
      <c r="I325" t="s">
        <v>805</v>
      </c>
      <c r="J325" t="s">
        <v>17</v>
      </c>
      <c r="K325">
        <v>324</v>
      </c>
      <c r="L325" t="s">
        <v>18</v>
      </c>
      <c r="M325" t="s">
        <v>806</v>
      </c>
      <c r="N325" s="2">
        <v>137</v>
      </c>
      <c r="O325" s="7">
        <f>_xlfn.MAXIFS(E:E,K:K,Sala[[#This Row],[Número de Orden]])</f>
        <v>45019.07708333333</v>
      </c>
      <c r="P325" s="8">
        <f>Sala[[#This Row],[Hora de Salida]]-Sala[[#This Row],[Hora de Llegada]]</f>
        <v>4.722222221607808E-2</v>
      </c>
      <c r="T325" s="19"/>
      <c r="U325" s="11"/>
    </row>
    <row r="326" spans="1:21" x14ac:dyDescent="0.2">
      <c r="A326">
        <v>18</v>
      </c>
      <c r="B326" t="s">
        <v>807</v>
      </c>
      <c r="C326" s="3">
        <v>1</v>
      </c>
      <c r="D326" s="1">
        <v>45019.041666666664</v>
      </c>
      <c r="E326" s="1">
        <v>45019.095833333333</v>
      </c>
      <c r="F326" t="s">
        <v>32</v>
      </c>
      <c r="G326" t="s">
        <v>22</v>
      </c>
      <c r="H326" t="s">
        <v>16</v>
      </c>
      <c r="I326" t="s">
        <v>808</v>
      </c>
      <c r="J326" t="s">
        <v>28</v>
      </c>
      <c r="K326">
        <v>325</v>
      </c>
      <c r="L326" t="s">
        <v>18</v>
      </c>
      <c r="M326" t="s">
        <v>809</v>
      </c>
      <c r="N326" s="2">
        <v>154</v>
      </c>
      <c r="O326" s="7">
        <f>_xlfn.MAXIFS(E:E,K:K,Sala[[#This Row],[Número de Orden]])</f>
        <v>45019.095833333333</v>
      </c>
      <c r="P326" s="8">
        <f>Sala[[#This Row],[Hora de Salida]]-Sala[[#This Row],[Hora de Llegada]]</f>
        <v>5.4166666668606922E-2</v>
      </c>
      <c r="T326" s="18"/>
      <c r="U326" s="10"/>
    </row>
    <row r="327" spans="1:21" x14ac:dyDescent="0.2">
      <c r="A327">
        <v>14</v>
      </c>
      <c r="B327" t="s">
        <v>124</v>
      </c>
      <c r="C327" s="3">
        <v>4</v>
      </c>
      <c r="D327" s="1">
        <v>45020.068749999999</v>
      </c>
      <c r="E327" s="1">
        <v>45020.231944444444</v>
      </c>
      <c r="F327" t="s">
        <v>58</v>
      </c>
      <c r="G327" t="s">
        <v>44</v>
      </c>
      <c r="H327" t="s">
        <v>35</v>
      </c>
      <c r="I327" t="s">
        <v>810</v>
      </c>
      <c r="J327" t="s">
        <v>24</v>
      </c>
      <c r="K327">
        <v>326</v>
      </c>
      <c r="L327" t="s">
        <v>18</v>
      </c>
      <c r="M327" t="s">
        <v>811</v>
      </c>
      <c r="N327" s="2">
        <v>81</v>
      </c>
      <c r="O327" s="7">
        <f>_xlfn.MAXIFS(E:E,K:K,Sala[[#This Row],[Número de Orden]])</f>
        <v>45020.231944444444</v>
      </c>
      <c r="P327" s="8">
        <f>Sala[[#This Row],[Hora de Salida]]-Sala[[#This Row],[Hora de Llegada]]</f>
        <v>0.16319444444525288</v>
      </c>
      <c r="T327" s="19"/>
      <c r="U327" s="11"/>
    </row>
    <row r="328" spans="1:21" x14ac:dyDescent="0.2">
      <c r="A328">
        <v>12</v>
      </c>
      <c r="B328" t="s">
        <v>113</v>
      </c>
      <c r="C328" s="3">
        <v>5</v>
      </c>
      <c r="D328" s="1">
        <v>45020.124305555553</v>
      </c>
      <c r="E328" s="1">
        <v>45020.191666666666</v>
      </c>
      <c r="F328" t="s">
        <v>21</v>
      </c>
      <c r="G328" t="s">
        <v>15</v>
      </c>
      <c r="H328" t="s">
        <v>16</v>
      </c>
      <c r="I328" t="s">
        <v>812</v>
      </c>
      <c r="J328" t="s">
        <v>28</v>
      </c>
      <c r="K328">
        <v>327</v>
      </c>
      <c r="L328" t="s">
        <v>36</v>
      </c>
      <c r="M328" t="s">
        <v>813</v>
      </c>
      <c r="N328" s="2">
        <v>147</v>
      </c>
      <c r="O328" s="7">
        <f>_xlfn.MAXIFS(E:E,K:K,Sala[[#This Row],[Número de Orden]])</f>
        <v>45020.191666666666</v>
      </c>
      <c r="P328" s="8">
        <f>Sala[[#This Row],[Hora de Salida]]-Sala[[#This Row],[Hora de Llegada]]</f>
        <v>6.7361111112404615E-2</v>
      </c>
      <c r="T328" s="18"/>
      <c r="U328" s="10"/>
    </row>
    <row r="329" spans="1:21" hidden="1" x14ac:dyDescent="0.2">
      <c r="A329" s="9">
        <v>4</v>
      </c>
      <c r="C329"/>
      <c r="N329">
        <v>35</v>
      </c>
      <c r="O329" s="7">
        <f>_xlfn.MAXIFS(E:E,K:K,Sala[[#This Row],[Número de Orden]])</f>
        <v>0</v>
      </c>
      <c r="P329" s="8">
        <f>Sala[[#This Row],[Hora de Salida]]-Sala[[#This Row],[Hora de Llegada]]</f>
        <v>0</v>
      </c>
      <c r="T329" s="19"/>
      <c r="U329" s="11"/>
    </row>
    <row r="330" spans="1:21" x14ac:dyDescent="0.2">
      <c r="A330">
        <v>13</v>
      </c>
      <c r="B330" t="s">
        <v>814</v>
      </c>
      <c r="C330" s="3">
        <v>1</v>
      </c>
      <c r="D330" s="1">
        <v>45020.018055555556</v>
      </c>
      <c r="E330" s="1">
        <v>45020.111805555556</v>
      </c>
      <c r="F330" t="s">
        <v>32</v>
      </c>
      <c r="G330" t="s">
        <v>22</v>
      </c>
      <c r="H330" t="s">
        <v>16</v>
      </c>
      <c r="I330" t="s">
        <v>815</v>
      </c>
      <c r="J330" t="s">
        <v>24</v>
      </c>
      <c r="K330">
        <v>329</v>
      </c>
      <c r="L330" t="s">
        <v>29</v>
      </c>
      <c r="M330" t="s">
        <v>816</v>
      </c>
      <c r="N330" s="2">
        <v>207</v>
      </c>
      <c r="O330" s="7">
        <f>_xlfn.MAXIFS(E:E,K:K,Sala[[#This Row],[Número de Orden]])</f>
        <v>45020.111805555556</v>
      </c>
      <c r="P330" s="8">
        <f>Sala[[#This Row],[Hora de Salida]]-Sala[[#This Row],[Hora de Llegada]]</f>
        <v>9.375E-2</v>
      </c>
      <c r="T330" s="18"/>
      <c r="U330" s="10"/>
    </row>
    <row r="331" spans="1:21" x14ac:dyDescent="0.2">
      <c r="A331">
        <v>10</v>
      </c>
      <c r="B331" t="s">
        <v>89</v>
      </c>
      <c r="C331" s="3">
        <v>6</v>
      </c>
      <c r="D331" s="1">
        <v>45020.076388888891</v>
      </c>
      <c r="E331" s="1">
        <v>45020.164583333331</v>
      </c>
      <c r="F331" t="s">
        <v>47</v>
      </c>
      <c r="G331" t="s">
        <v>44</v>
      </c>
      <c r="H331" t="s">
        <v>16</v>
      </c>
      <c r="I331" t="s">
        <v>817</v>
      </c>
      <c r="J331" t="s">
        <v>24</v>
      </c>
      <c r="K331">
        <v>330</v>
      </c>
      <c r="L331" t="s">
        <v>29</v>
      </c>
      <c r="M331" t="s">
        <v>818</v>
      </c>
      <c r="N331" s="2">
        <v>217</v>
      </c>
      <c r="O331" s="7">
        <f>_xlfn.MAXIFS(E:E,K:K,Sala[[#This Row],[Número de Orden]])</f>
        <v>45020.164583333331</v>
      </c>
      <c r="P331" s="8">
        <f>Sala[[#This Row],[Hora de Salida]]-Sala[[#This Row],[Hora de Llegada]]</f>
        <v>8.819444444088731E-2</v>
      </c>
      <c r="T331" s="19"/>
      <c r="U331" s="11"/>
    </row>
    <row r="332" spans="1:21" x14ac:dyDescent="0.2">
      <c r="A332">
        <v>20</v>
      </c>
      <c r="B332" t="s">
        <v>819</v>
      </c>
      <c r="C332" s="3">
        <v>3</v>
      </c>
      <c r="D332" s="1">
        <v>45020.129166666666</v>
      </c>
      <c r="E332" s="1">
        <v>45020.261805555558</v>
      </c>
      <c r="F332" t="s">
        <v>14</v>
      </c>
      <c r="G332" t="s">
        <v>15</v>
      </c>
      <c r="H332" t="s">
        <v>35</v>
      </c>
      <c r="I332" t="s">
        <v>820</v>
      </c>
      <c r="J332" t="s">
        <v>28</v>
      </c>
      <c r="K332">
        <v>331</v>
      </c>
      <c r="L332" t="s">
        <v>56</v>
      </c>
      <c r="M332" t="s">
        <v>821</v>
      </c>
      <c r="N332" s="2">
        <v>173</v>
      </c>
      <c r="O332" s="7">
        <f>_xlfn.MAXIFS(E:E,K:K,Sala[[#This Row],[Número de Orden]])</f>
        <v>45020.261805555558</v>
      </c>
      <c r="P332" s="8">
        <f>Sala[[#This Row],[Hora de Salida]]-Sala[[#This Row],[Hora de Llegada]]</f>
        <v>0.13263888889196096</v>
      </c>
      <c r="T332" s="18"/>
      <c r="U332" s="10"/>
    </row>
    <row r="333" spans="1:21" hidden="1" x14ac:dyDescent="0.2">
      <c r="A333" s="9">
        <v>6</v>
      </c>
      <c r="C333"/>
      <c r="N333">
        <v>120</v>
      </c>
      <c r="O333" s="7">
        <f>_xlfn.MAXIFS(E:E,K:K,Sala[[#This Row],[Número de Orden]])</f>
        <v>0</v>
      </c>
      <c r="P333" s="8">
        <f>Sala[[#This Row],[Hora de Salida]]-Sala[[#This Row],[Hora de Llegada]]</f>
        <v>0</v>
      </c>
      <c r="T333" s="19"/>
      <c r="U333" s="11"/>
    </row>
    <row r="334" spans="1:21" x14ac:dyDescent="0.2">
      <c r="A334">
        <v>6</v>
      </c>
      <c r="B334" t="s">
        <v>100</v>
      </c>
      <c r="C334" s="3">
        <v>1</v>
      </c>
      <c r="D334" s="1">
        <v>45020.131944444445</v>
      </c>
      <c r="E334" s="1">
        <v>45020.186805555553</v>
      </c>
      <c r="F334" t="s">
        <v>14</v>
      </c>
      <c r="G334" t="s">
        <v>15</v>
      </c>
      <c r="H334" t="s">
        <v>16</v>
      </c>
      <c r="I334" t="s">
        <v>822</v>
      </c>
      <c r="J334" t="s">
        <v>17</v>
      </c>
      <c r="K334">
        <v>333</v>
      </c>
      <c r="L334" t="s">
        <v>56</v>
      </c>
      <c r="M334" t="s">
        <v>478</v>
      </c>
      <c r="N334" s="2">
        <v>72</v>
      </c>
      <c r="O334" s="7">
        <f>_xlfn.MAXIFS(E:E,K:K,Sala[[#This Row],[Número de Orden]])</f>
        <v>45020.186805555553</v>
      </c>
      <c r="P334" s="8">
        <f>Sala[[#This Row],[Hora de Salida]]-Sala[[#This Row],[Hora de Llegada]]</f>
        <v>5.486111110803904E-2</v>
      </c>
      <c r="T334" s="18"/>
      <c r="U334" s="10"/>
    </row>
    <row r="335" spans="1:21" x14ac:dyDescent="0.2">
      <c r="A335">
        <v>12</v>
      </c>
      <c r="B335" t="s">
        <v>823</v>
      </c>
      <c r="C335" s="3">
        <v>4</v>
      </c>
      <c r="D335" s="1">
        <v>45020.118750000001</v>
      </c>
      <c r="E335" s="1">
        <v>45020.271527777775</v>
      </c>
      <c r="F335" t="s">
        <v>58</v>
      </c>
      <c r="G335" t="s">
        <v>44</v>
      </c>
      <c r="H335" t="s">
        <v>16</v>
      </c>
      <c r="I335" t="s">
        <v>824</v>
      </c>
      <c r="J335" t="s">
        <v>17</v>
      </c>
      <c r="K335">
        <v>334</v>
      </c>
      <c r="L335" t="s">
        <v>45</v>
      </c>
      <c r="M335" t="s">
        <v>825</v>
      </c>
      <c r="N335" s="2">
        <v>173</v>
      </c>
      <c r="O335" s="7">
        <f>_xlfn.MAXIFS(E:E,K:K,Sala[[#This Row],[Número de Orden]])</f>
        <v>45020.271527777775</v>
      </c>
      <c r="P335" s="8">
        <f>Sala[[#This Row],[Hora de Salida]]-Sala[[#This Row],[Hora de Llegada]]</f>
        <v>0.15277777777373558</v>
      </c>
      <c r="T335" s="19"/>
      <c r="U335" s="11"/>
    </row>
    <row r="336" spans="1:21" x14ac:dyDescent="0.2">
      <c r="A336">
        <v>14</v>
      </c>
      <c r="B336" t="s">
        <v>826</v>
      </c>
      <c r="C336" s="3">
        <v>3</v>
      </c>
      <c r="D336" s="1">
        <v>45020.080555555556</v>
      </c>
      <c r="E336" s="1">
        <v>45020.131249999999</v>
      </c>
      <c r="F336" t="s">
        <v>14</v>
      </c>
      <c r="G336" t="s">
        <v>22</v>
      </c>
      <c r="H336" t="s">
        <v>35</v>
      </c>
      <c r="I336" t="s">
        <v>827</v>
      </c>
      <c r="J336" t="s">
        <v>17</v>
      </c>
      <c r="K336">
        <v>335</v>
      </c>
      <c r="L336" t="s">
        <v>25</v>
      </c>
      <c r="M336" t="s">
        <v>828</v>
      </c>
      <c r="N336" s="2">
        <v>114</v>
      </c>
      <c r="O336" s="7">
        <f>_xlfn.MAXIFS(E:E,K:K,Sala[[#This Row],[Número de Orden]])</f>
        <v>45020.131249999999</v>
      </c>
      <c r="P336" s="8">
        <f>Sala[[#This Row],[Hora de Salida]]-Sala[[#This Row],[Hora de Llegada]]</f>
        <v>5.0694444442342501E-2</v>
      </c>
      <c r="T336" s="18"/>
      <c r="U336" s="10"/>
    </row>
    <row r="337" spans="1:21" x14ac:dyDescent="0.2">
      <c r="A337">
        <v>4</v>
      </c>
      <c r="B337" t="s">
        <v>829</v>
      </c>
      <c r="C337" s="3">
        <v>5</v>
      </c>
      <c r="D337" s="1">
        <v>45020.065972222219</v>
      </c>
      <c r="E337" s="1">
        <v>45020.20208333333</v>
      </c>
      <c r="F337" t="s">
        <v>32</v>
      </c>
      <c r="G337" t="s">
        <v>15</v>
      </c>
      <c r="H337" t="s">
        <v>16</v>
      </c>
      <c r="I337" t="s">
        <v>830</v>
      </c>
      <c r="J337" t="s">
        <v>17</v>
      </c>
      <c r="K337">
        <v>336</v>
      </c>
      <c r="L337" t="s">
        <v>45</v>
      </c>
      <c r="M337" t="s">
        <v>831</v>
      </c>
      <c r="N337" s="2">
        <v>158</v>
      </c>
      <c r="O337" s="7">
        <f>_xlfn.MAXIFS(E:E,K:K,Sala[[#This Row],[Número de Orden]])</f>
        <v>45020.20208333333</v>
      </c>
      <c r="P337" s="8">
        <f>Sala[[#This Row],[Hora de Salida]]-Sala[[#This Row],[Hora de Llegada]]</f>
        <v>0.13611111111094942</v>
      </c>
      <c r="T337" s="19"/>
      <c r="U337" s="11"/>
    </row>
    <row r="338" spans="1:21" x14ac:dyDescent="0.2">
      <c r="A338">
        <v>11</v>
      </c>
      <c r="B338" t="s">
        <v>832</v>
      </c>
      <c r="C338" s="3">
        <v>2</v>
      </c>
      <c r="D338" s="1">
        <v>45020.068055555559</v>
      </c>
      <c r="E338" s="1">
        <v>45020.188194444447</v>
      </c>
      <c r="F338" t="s">
        <v>21</v>
      </c>
      <c r="G338" t="s">
        <v>15</v>
      </c>
      <c r="H338" t="s">
        <v>16</v>
      </c>
      <c r="I338" t="s">
        <v>833</v>
      </c>
      <c r="J338" t="s">
        <v>28</v>
      </c>
      <c r="K338">
        <v>337</v>
      </c>
      <c r="L338" t="s">
        <v>25</v>
      </c>
      <c r="M338" t="s">
        <v>834</v>
      </c>
      <c r="N338" s="2">
        <v>100</v>
      </c>
      <c r="O338" s="7">
        <f>_xlfn.MAXIFS(E:E,K:K,Sala[[#This Row],[Número de Orden]])</f>
        <v>45020.188194444447</v>
      </c>
      <c r="P338" s="8">
        <f>Sala[[#This Row],[Hora de Salida]]-Sala[[#This Row],[Hora de Llegada]]</f>
        <v>0.12013888888759539</v>
      </c>
      <c r="T338" s="18"/>
      <c r="U338" s="10"/>
    </row>
    <row r="339" spans="1:21" x14ac:dyDescent="0.2">
      <c r="A339">
        <v>18</v>
      </c>
      <c r="B339" t="s">
        <v>835</v>
      </c>
      <c r="C339" s="3">
        <v>2</v>
      </c>
      <c r="D339" s="1">
        <v>45020.022222222222</v>
      </c>
      <c r="E339" s="1">
        <v>45020.145833333336</v>
      </c>
      <c r="F339" t="s">
        <v>21</v>
      </c>
      <c r="G339" t="s">
        <v>22</v>
      </c>
      <c r="H339" t="s">
        <v>35</v>
      </c>
      <c r="I339" t="s">
        <v>836</v>
      </c>
      <c r="J339" t="s">
        <v>28</v>
      </c>
      <c r="K339">
        <v>338</v>
      </c>
      <c r="L339" t="s">
        <v>53</v>
      </c>
      <c r="M339" t="s">
        <v>837</v>
      </c>
      <c r="N339" s="2">
        <v>279</v>
      </c>
      <c r="O339" s="7">
        <f>_xlfn.MAXIFS(E:E,K:K,Sala[[#This Row],[Número de Orden]])</f>
        <v>45020.145833333336</v>
      </c>
      <c r="P339" s="8">
        <f>Sala[[#This Row],[Hora de Salida]]-Sala[[#This Row],[Hora de Llegada]]</f>
        <v>0.12361111111385981</v>
      </c>
      <c r="T339" s="19"/>
      <c r="U339" s="11"/>
    </row>
    <row r="340" spans="1:21" x14ac:dyDescent="0.2">
      <c r="A340">
        <v>13</v>
      </c>
      <c r="B340" t="s">
        <v>838</v>
      </c>
      <c r="C340" s="3">
        <v>2</v>
      </c>
      <c r="D340" s="1">
        <v>45020</v>
      </c>
      <c r="E340" s="1">
        <v>45020.084027777775</v>
      </c>
      <c r="F340" t="s">
        <v>47</v>
      </c>
      <c r="G340" t="s">
        <v>44</v>
      </c>
      <c r="H340" t="s">
        <v>35</v>
      </c>
      <c r="I340" t="s">
        <v>839</v>
      </c>
      <c r="J340" t="s">
        <v>28</v>
      </c>
      <c r="K340">
        <v>339</v>
      </c>
      <c r="L340" t="s">
        <v>18</v>
      </c>
      <c r="M340" t="s">
        <v>840</v>
      </c>
      <c r="N340" s="2">
        <v>104</v>
      </c>
      <c r="O340" s="7">
        <f>_xlfn.MAXIFS(E:E,K:K,Sala[[#This Row],[Número de Orden]])</f>
        <v>45020.084027777775</v>
      </c>
      <c r="P340" s="8">
        <f>Sala[[#This Row],[Hora de Salida]]-Sala[[#This Row],[Hora de Llegada]]</f>
        <v>8.4027777775190771E-2</v>
      </c>
      <c r="T340" s="18"/>
      <c r="U340" s="10"/>
    </row>
    <row r="341" spans="1:21" x14ac:dyDescent="0.2">
      <c r="A341">
        <v>15</v>
      </c>
      <c r="B341" t="s">
        <v>841</v>
      </c>
      <c r="C341" s="3">
        <v>1</v>
      </c>
      <c r="D341" s="1">
        <v>45020.05</v>
      </c>
      <c r="E341" s="1">
        <v>45020.193055555559</v>
      </c>
      <c r="F341" t="s">
        <v>47</v>
      </c>
      <c r="G341" t="s">
        <v>22</v>
      </c>
      <c r="H341" t="s">
        <v>16</v>
      </c>
      <c r="I341" t="s">
        <v>842</v>
      </c>
      <c r="J341" t="s">
        <v>17</v>
      </c>
      <c r="K341">
        <v>340</v>
      </c>
      <c r="L341" t="s">
        <v>51</v>
      </c>
      <c r="M341" t="s">
        <v>843</v>
      </c>
      <c r="N341" s="2">
        <v>164</v>
      </c>
      <c r="O341" s="7">
        <f>_xlfn.MAXIFS(E:E,K:K,Sala[[#This Row],[Número de Orden]])</f>
        <v>45020.193055555559</v>
      </c>
      <c r="P341" s="8">
        <f>Sala[[#This Row],[Hora de Salida]]-Sala[[#This Row],[Hora de Llegada]]</f>
        <v>0.14305555555620231</v>
      </c>
      <c r="T341" s="19"/>
      <c r="U341" s="11"/>
    </row>
    <row r="342" spans="1:21" x14ac:dyDescent="0.2">
      <c r="A342">
        <v>14</v>
      </c>
      <c r="B342" t="s">
        <v>844</v>
      </c>
      <c r="C342" s="3">
        <v>5</v>
      </c>
      <c r="D342" s="1">
        <v>45020.086805555555</v>
      </c>
      <c r="E342" s="1">
        <v>45020.179861111108</v>
      </c>
      <c r="F342" t="s">
        <v>47</v>
      </c>
      <c r="G342" t="s">
        <v>44</v>
      </c>
      <c r="H342" t="s">
        <v>16</v>
      </c>
      <c r="I342" t="s">
        <v>845</v>
      </c>
      <c r="J342" t="s">
        <v>17</v>
      </c>
      <c r="K342">
        <v>341</v>
      </c>
      <c r="L342" t="s">
        <v>18</v>
      </c>
      <c r="M342" t="s">
        <v>846</v>
      </c>
      <c r="N342" s="2">
        <v>177</v>
      </c>
      <c r="O342" s="7">
        <f>_xlfn.MAXIFS(E:E,K:K,Sala[[#This Row],[Número de Orden]])</f>
        <v>45020.179861111108</v>
      </c>
      <c r="P342" s="8">
        <f>Sala[[#This Row],[Hora de Salida]]-Sala[[#This Row],[Hora de Llegada]]</f>
        <v>9.3055555553291924E-2</v>
      </c>
      <c r="T342" s="18"/>
      <c r="U342" s="10"/>
    </row>
    <row r="343" spans="1:21" x14ac:dyDescent="0.2">
      <c r="A343">
        <v>19</v>
      </c>
      <c r="B343" t="s">
        <v>847</v>
      </c>
      <c r="C343" s="3">
        <v>5</v>
      </c>
      <c r="D343" s="1">
        <v>45020.104166666664</v>
      </c>
      <c r="E343" s="1">
        <v>45020.257638888892</v>
      </c>
      <c r="F343" t="s">
        <v>47</v>
      </c>
      <c r="G343" t="s">
        <v>44</v>
      </c>
      <c r="H343" t="s">
        <v>16</v>
      </c>
      <c r="I343" t="s">
        <v>848</v>
      </c>
      <c r="J343" t="s">
        <v>17</v>
      </c>
      <c r="K343">
        <v>342</v>
      </c>
      <c r="L343" t="s">
        <v>29</v>
      </c>
      <c r="M343" t="s">
        <v>608</v>
      </c>
      <c r="N343" s="2">
        <v>102</v>
      </c>
      <c r="O343" s="7">
        <f>_xlfn.MAXIFS(E:E,K:K,Sala[[#This Row],[Número de Orden]])</f>
        <v>45020.257638888892</v>
      </c>
      <c r="P343" s="8">
        <f>Sala[[#This Row],[Hora de Salida]]-Sala[[#This Row],[Hora de Llegada]]</f>
        <v>0.15347222222771961</v>
      </c>
      <c r="T343" s="19"/>
      <c r="U343" s="11"/>
    </row>
    <row r="344" spans="1:21" x14ac:dyDescent="0.2">
      <c r="A344">
        <v>12</v>
      </c>
      <c r="B344" t="s">
        <v>849</v>
      </c>
      <c r="C344" s="3">
        <v>1</v>
      </c>
      <c r="D344" s="1">
        <v>45020.163888888892</v>
      </c>
      <c r="E344" s="1">
        <v>45020.239583333336</v>
      </c>
      <c r="F344" t="s">
        <v>21</v>
      </c>
      <c r="G344" t="s">
        <v>22</v>
      </c>
      <c r="H344" t="s">
        <v>16</v>
      </c>
      <c r="I344" t="s">
        <v>850</v>
      </c>
      <c r="J344" t="s">
        <v>24</v>
      </c>
      <c r="K344">
        <v>343</v>
      </c>
      <c r="L344" t="s">
        <v>18</v>
      </c>
      <c r="M344" t="s">
        <v>851</v>
      </c>
      <c r="N344" s="2">
        <v>137</v>
      </c>
      <c r="O344" s="7">
        <f>_xlfn.MAXIFS(E:E,K:K,Sala[[#This Row],[Número de Orden]])</f>
        <v>45020.239583333336</v>
      </c>
      <c r="P344" s="8">
        <f>Sala[[#This Row],[Hora de Salida]]-Sala[[#This Row],[Hora de Llegada]]</f>
        <v>7.5694444443797693E-2</v>
      </c>
      <c r="T344" s="18"/>
      <c r="U344" s="10"/>
    </row>
    <row r="345" spans="1:21" x14ac:dyDescent="0.2">
      <c r="A345">
        <v>15</v>
      </c>
      <c r="B345" t="s">
        <v>852</v>
      </c>
      <c r="C345" s="3">
        <v>3</v>
      </c>
      <c r="D345" s="1">
        <v>45020.031944444447</v>
      </c>
      <c r="E345" s="1">
        <v>45020.086111111108</v>
      </c>
      <c r="F345" t="s">
        <v>32</v>
      </c>
      <c r="G345" t="s">
        <v>22</v>
      </c>
      <c r="H345" t="s">
        <v>16</v>
      </c>
      <c r="I345" t="s">
        <v>853</v>
      </c>
      <c r="J345" t="s">
        <v>24</v>
      </c>
      <c r="K345">
        <v>344</v>
      </c>
      <c r="L345" t="s">
        <v>33</v>
      </c>
      <c r="M345" t="s">
        <v>854</v>
      </c>
      <c r="N345" s="2">
        <v>183</v>
      </c>
      <c r="O345" s="7">
        <f>_xlfn.MAXIFS(E:E,K:K,Sala[[#This Row],[Número de Orden]])</f>
        <v>45020.086111111108</v>
      </c>
      <c r="P345" s="8">
        <f>Sala[[#This Row],[Hora de Salida]]-Sala[[#This Row],[Hora de Llegada]]</f>
        <v>5.4166666661330964E-2</v>
      </c>
      <c r="T345" s="19"/>
      <c r="U345" s="11"/>
    </row>
    <row r="346" spans="1:21" hidden="1" x14ac:dyDescent="0.2">
      <c r="A346" s="9">
        <v>16</v>
      </c>
      <c r="C346"/>
      <c r="N346">
        <v>38</v>
      </c>
      <c r="O346" s="7">
        <f>_xlfn.MAXIFS(E:E,K:K,Sala[[#This Row],[Número de Orden]])</f>
        <v>0</v>
      </c>
      <c r="P346" s="8">
        <f>Sala[[#This Row],[Hora de Salida]]-Sala[[#This Row],[Hora de Llegada]]</f>
        <v>0</v>
      </c>
      <c r="T346" s="18"/>
      <c r="U346" s="10"/>
    </row>
    <row r="347" spans="1:21" hidden="1" x14ac:dyDescent="0.2">
      <c r="A347" s="9">
        <v>1</v>
      </c>
      <c r="C347"/>
      <c r="N347">
        <v>72</v>
      </c>
      <c r="O347" s="7">
        <f>_xlfn.MAXIFS(E:E,K:K,Sala[[#This Row],[Número de Orden]])</f>
        <v>0</v>
      </c>
      <c r="P347" s="8">
        <f>Sala[[#This Row],[Hora de Salida]]-Sala[[#This Row],[Hora de Llegada]]</f>
        <v>0</v>
      </c>
      <c r="T347" s="19"/>
      <c r="U347" s="11"/>
    </row>
    <row r="348" spans="1:21" hidden="1" x14ac:dyDescent="0.2">
      <c r="A348" s="9">
        <v>7</v>
      </c>
      <c r="C348"/>
      <c r="N348">
        <v>70</v>
      </c>
      <c r="O348" s="7">
        <f>_xlfn.MAXIFS(E:E,K:K,Sala[[#This Row],[Número de Orden]])</f>
        <v>0</v>
      </c>
      <c r="P348" s="8">
        <f>Sala[[#This Row],[Hora de Salida]]-Sala[[#This Row],[Hora de Llegada]]</f>
        <v>0</v>
      </c>
      <c r="T348" s="18"/>
      <c r="U348" s="10"/>
    </row>
    <row r="349" spans="1:21" x14ac:dyDescent="0.2">
      <c r="A349">
        <v>16</v>
      </c>
      <c r="B349" t="s">
        <v>855</v>
      </c>
      <c r="C349" s="3">
        <v>2</v>
      </c>
      <c r="D349" s="1">
        <v>45020.053472222222</v>
      </c>
      <c r="E349" s="1">
        <v>45020.207638888889</v>
      </c>
      <c r="F349" t="s">
        <v>32</v>
      </c>
      <c r="G349" t="s">
        <v>22</v>
      </c>
      <c r="H349" t="s">
        <v>16</v>
      </c>
      <c r="I349" t="s">
        <v>856</v>
      </c>
      <c r="J349" t="s">
        <v>24</v>
      </c>
      <c r="K349">
        <v>348</v>
      </c>
      <c r="L349" t="s">
        <v>56</v>
      </c>
      <c r="M349" t="s">
        <v>213</v>
      </c>
      <c r="N349" s="2">
        <v>86</v>
      </c>
      <c r="O349" s="7">
        <f>_xlfn.MAXIFS(E:E,K:K,Sala[[#This Row],[Número de Orden]])</f>
        <v>45020.207638888889</v>
      </c>
      <c r="P349" s="8">
        <f>Sala[[#This Row],[Hora de Salida]]-Sala[[#This Row],[Hora de Llegada]]</f>
        <v>0.15416666666715173</v>
      </c>
      <c r="T349" s="19"/>
      <c r="U349" s="11"/>
    </row>
    <row r="350" spans="1:21" x14ac:dyDescent="0.2">
      <c r="A350">
        <v>13</v>
      </c>
      <c r="B350" t="s">
        <v>857</v>
      </c>
      <c r="C350" s="3">
        <v>1</v>
      </c>
      <c r="D350" s="1">
        <v>45020.158333333333</v>
      </c>
      <c r="E350" s="1">
        <v>45020.313194444447</v>
      </c>
      <c r="F350" t="s">
        <v>21</v>
      </c>
      <c r="G350" t="s">
        <v>44</v>
      </c>
      <c r="H350" t="s">
        <v>16</v>
      </c>
      <c r="I350" t="s">
        <v>858</v>
      </c>
      <c r="J350" t="s">
        <v>24</v>
      </c>
      <c r="K350">
        <v>349</v>
      </c>
      <c r="L350" t="s">
        <v>25</v>
      </c>
      <c r="M350" t="s">
        <v>859</v>
      </c>
      <c r="N350" s="2">
        <v>152</v>
      </c>
      <c r="O350" s="7">
        <f>_xlfn.MAXIFS(E:E,K:K,Sala[[#This Row],[Número de Orden]])</f>
        <v>45020.313194444447</v>
      </c>
      <c r="P350" s="8">
        <f>Sala[[#This Row],[Hora de Salida]]-Sala[[#This Row],[Hora de Llegada]]</f>
        <v>0.15486111111385981</v>
      </c>
      <c r="T350" s="18"/>
      <c r="U350" s="10"/>
    </row>
    <row r="351" spans="1:21" x14ac:dyDescent="0.2">
      <c r="A351">
        <v>2</v>
      </c>
      <c r="B351" t="s">
        <v>860</v>
      </c>
      <c r="C351" s="3">
        <v>6</v>
      </c>
      <c r="D351" s="1">
        <v>45020.024305555555</v>
      </c>
      <c r="E351" s="1">
        <v>45020.124305555553</v>
      </c>
      <c r="F351" t="s">
        <v>21</v>
      </c>
      <c r="G351" t="s">
        <v>44</v>
      </c>
      <c r="H351" t="s">
        <v>35</v>
      </c>
      <c r="I351" t="s">
        <v>861</v>
      </c>
      <c r="J351" t="s">
        <v>28</v>
      </c>
      <c r="K351">
        <v>350</v>
      </c>
      <c r="L351" t="s">
        <v>36</v>
      </c>
      <c r="M351" t="s">
        <v>150</v>
      </c>
      <c r="N351" s="2">
        <v>143</v>
      </c>
      <c r="O351" s="7">
        <f>_xlfn.MAXIFS(E:E,K:K,Sala[[#This Row],[Número de Orden]])</f>
        <v>45020.124305555553</v>
      </c>
      <c r="P351" s="8">
        <f>Sala[[#This Row],[Hora de Salida]]-Sala[[#This Row],[Hora de Llegada]]</f>
        <v>9.9999999998544808E-2</v>
      </c>
      <c r="T351" s="19"/>
      <c r="U351" s="11"/>
    </row>
    <row r="352" spans="1:21" x14ac:dyDescent="0.2">
      <c r="A352">
        <v>1</v>
      </c>
      <c r="B352" t="s">
        <v>862</v>
      </c>
      <c r="C352" s="3">
        <v>6</v>
      </c>
      <c r="D352" s="1">
        <v>45020.161111111112</v>
      </c>
      <c r="E352" s="1">
        <v>45020.256249999999</v>
      </c>
      <c r="F352" t="s">
        <v>58</v>
      </c>
      <c r="G352" t="s">
        <v>44</v>
      </c>
      <c r="H352" t="s">
        <v>16</v>
      </c>
      <c r="I352" t="s">
        <v>863</v>
      </c>
      <c r="J352" t="s">
        <v>17</v>
      </c>
      <c r="K352">
        <v>351</v>
      </c>
      <c r="L352" t="s">
        <v>25</v>
      </c>
      <c r="M352" t="s">
        <v>780</v>
      </c>
      <c r="N352" s="2">
        <v>201</v>
      </c>
      <c r="O352" s="7">
        <f>_xlfn.MAXIFS(E:E,K:K,Sala[[#This Row],[Número de Orden]])</f>
        <v>45020.256249999999</v>
      </c>
      <c r="P352" s="8">
        <f>Sala[[#This Row],[Hora de Salida]]-Sala[[#This Row],[Hora de Llegada]]</f>
        <v>9.5138888886140194E-2</v>
      </c>
      <c r="T352" s="18"/>
      <c r="U352" s="10"/>
    </row>
    <row r="353" spans="1:21" hidden="1" x14ac:dyDescent="0.2">
      <c r="A353" s="9">
        <v>1</v>
      </c>
      <c r="C353"/>
      <c r="N353">
        <v>99</v>
      </c>
      <c r="O353" s="7">
        <f>_xlfn.MAXIFS(E:E,K:K,Sala[[#This Row],[Número de Orden]])</f>
        <v>0</v>
      </c>
      <c r="P353" s="8">
        <f>Sala[[#This Row],[Hora de Salida]]-Sala[[#This Row],[Hora de Llegada]]</f>
        <v>0</v>
      </c>
      <c r="T353" s="19"/>
      <c r="U353" s="11"/>
    </row>
    <row r="354" spans="1:21" x14ac:dyDescent="0.2">
      <c r="A354">
        <v>7</v>
      </c>
      <c r="B354" t="s">
        <v>864</v>
      </c>
      <c r="C354" s="3">
        <v>5</v>
      </c>
      <c r="D354" s="1">
        <v>45020.156944444447</v>
      </c>
      <c r="E354" s="1">
        <v>45020.316666666666</v>
      </c>
      <c r="F354" t="s">
        <v>21</v>
      </c>
      <c r="G354" t="s">
        <v>15</v>
      </c>
      <c r="H354" t="s">
        <v>16</v>
      </c>
      <c r="I354" t="s">
        <v>865</v>
      </c>
      <c r="J354" t="s">
        <v>28</v>
      </c>
      <c r="K354">
        <v>353</v>
      </c>
      <c r="L354" t="s">
        <v>25</v>
      </c>
      <c r="M354" t="s">
        <v>866</v>
      </c>
      <c r="N354" s="2">
        <v>212</v>
      </c>
      <c r="O354" s="7">
        <f>_xlfn.MAXIFS(E:E,K:K,Sala[[#This Row],[Número de Orden]])</f>
        <v>45020.316666666666</v>
      </c>
      <c r="P354" s="8">
        <f>Sala[[#This Row],[Hora de Salida]]-Sala[[#This Row],[Hora de Llegada]]</f>
        <v>0.15972222221898846</v>
      </c>
      <c r="T354" s="18"/>
      <c r="U354" s="10"/>
    </row>
    <row r="355" spans="1:21" x14ac:dyDescent="0.2">
      <c r="A355">
        <v>12</v>
      </c>
      <c r="B355" t="s">
        <v>867</v>
      </c>
      <c r="C355" s="3">
        <v>6</v>
      </c>
      <c r="D355" s="1">
        <v>45020.018055555556</v>
      </c>
      <c r="E355" s="1">
        <v>45020.14166666667</v>
      </c>
      <c r="F355" t="s">
        <v>21</v>
      </c>
      <c r="G355" t="s">
        <v>44</v>
      </c>
      <c r="H355" t="s">
        <v>16</v>
      </c>
      <c r="I355" t="s">
        <v>868</v>
      </c>
      <c r="J355" t="s">
        <v>24</v>
      </c>
      <c r="K355">
        <v>354</v>
      </c>
      <c r="L355" t="s">
        <v>56</v>
      </c>
      <c r="M355" t="s">
        <v>869</v>
      </c>
      <c r="N355" s="2">
        <v>181</v>
      </c>
      <c r="O355" s="7">
        <f>_xlfn.MAXIFS(E:E,K:K,Sala[[#This Row],[Número de Orden]])</f>
        <v>45020.14166666667</v>
      </c>
      <c r="P355" s="8">
        <f>Sala[[#This Row],[Hora de Salida]]-Sala[[#This Row],[Hora de Llegada]]</f>
        <v>0.12361111111385981</v>
      </c>
      <c r="T355" s="19"/>
      <c r="U355" s="11"/>
    </row>
    <row r="356" spans="1:21" hidden="1" x14ac:dyDescent="0.2">
      <c r="A356" s="9">
        <v>4</v>
      </c>
      <c r="C356"/>
      <c r="N356">
        <v>26</v>
      </c>
      <c r="O356" s="7">
        <f>_xlfn.MAXIFS(E:E,K:K,Sala[[#This Row],[Número de Orden]])</f>
        <v>0</v>
      </c>
      <c r="P356" s="8">
        <f>Sala[[#This Row],[Hora de Salida]]-Sala[[#This Row],[Hora de Llegada]]</f>
        <v>0</v>
      </c>
      <c r="T356" s="18"/>
      <c r="U356" s="10"/>
    </row>
    <row r="357" spans="1:21" hidden="1" x14ac:dyDescent="0.2">
      <c r="A357" s="9">
        <v>1</v>
      </c>
      <c r="C357"/>
      <c r="N357">
        <v>36</v>
      </c>
      <c r="O357" s="7">
        <f>_xlfn.MAXIFS(E:E,K:K,Sala[[#This Row],[Número de Orden]])</f>
        <v>0</v>
      </c>
      <c r="P357" s="8">
        <f>Sala[[#This Row],[Hora de Salida]]-Sala[[#This Row],[Hora de Llegada]]</f>
        <v>0</v>
      </c>
      <c r="T357" s="19"/>
      <c r="U357" s="11"/>
    </row>
    <row r="358" spans="1:21" x14ac:dyDescent="0.2">
      <c r="A358">
        <v>17</v>
      </c>
      <c r="B358" t="s">
        <v>870</v>
      </c>
      <c r="C358" s="3">
        <v>2</v>
      </c>
      <c r="D358" s="1">
        <v>45020.054861111108</v>
      </c>
      <c r="E358" s="1">
        <v>45020.18472222222</v>
      </c>
      <c r="F358" t="s">
        <v>47</v>
      </c>
      <c r="G358" t="s">
        <v>44</v>
      </c>
      <c r="H358" t="s">
        <v>35</v>
      </c>
      <c r="I358" t="s">
        <v>871</v>
      </c>
      <c r="J358" t="s">
        <v>24</v>
      </c>
      <c r="K358">
        <v>357</v>
      </c>
      <c r="L358" t="s">
        <v>33</v>
      </c>
      <c r="M358" t="s">
        <v>872</v>
      </c>
      <c r="N358" s="2">
        <v>168</v>
      </c>
      <c r="O358" s="7">
        <f>_xlfn.MAXIFS(E:E,K:K,Sala[[#This Row],[Número de Orden]])</f>
        <v>45020.18472222222</v>
      </c>
      <c r="P358" s="8">
        <f>Sala[[#This Row],[Hora de Salida]]-Sala[[#This Row],[Hora de Llegada]]</f>
        <v>0.12986111111240461</v>
      </c>
      <c r="T358" s="18"/>
      <c r="U358" s="10"/>
    </row>
    <row r="359" spans="1:21" x14ac:dyDescent="0.2">
      <c r="A359">
        <v>13</v>
      </c>
      <c r="B359" t="s">
        <v>717</v>
      </c>
      <c r="C359" s="3">
        <v>5</v>
      </c>
      <c r="D359" s="1">
        <v>45020.109027777777</v>
      </c>
      <c r="E359" s="1">
        <v>45020.247916666667</v>
      </c>
      <c r="F359" t="s">
        <v>21</v>
      </c>
      <c r="G359" t="s">
        <v>15</v>
      </c>
      <c r="H359" t="s">
        <v>16</v>
      </c>
      <c r="I359" t="s">
        <v>873</v>
      </c>
      <c r="J359" t="s">
        <v>28</v>
      </c>
      <c r="K359">
        <v>358</v>
      </c>
      <c r="L359" t="s">
        <v>49</v>
      </c>
      <c r="M359" t="s">
        <v>874</v>
      </c>
      <c r="N359" s="2">
        <v>166</v>
      </c>
      <c r="O359" s="7">
        <f>_xlfn.MAXIFS(E:E,K:K,Sala[[#This Row],[Número de Orden]])</f>
        <v>45020.247916666667</v>
      </c>
      <c r="P359" s="8">
        <f>Sala[[#This Row],[Hora de Salida]]-Sala[[#This Row],[Hora de Llegada]]</f>
        <v>0.13888888889050577</v>
      </c>
      <c r="T359" s="19"/>
      <c r="U359" s="11"/>
    </row>
    <row r="360" spans="1:21" x14ac:dyDescent="0.2">
      <c r="A360">
        <v>11</v>
      </c>
      <c r="B360" t="s">
        <v>399</v>
      </c>
      <c r="C360" s="3">
        <v>2</v>
      </c>
      <c r="D360" s="1">
        <v>45020.02847222222</v>
      </c>
      <c r="E360" s="1">
        <v>45020.173611111109</v>
      </c>
      <c r="F360" t="s">
        <v>32</v>
      </c>
      <c r="G360" t="s">
        <v>22</v>
      </c>
      <c r="H360" t="s">
        <v>16</v>
      </c>
      <c r="I360" t="s">
        <v>875</v>
      </c>
      <c r="J360" t="s">
        <v>28</v>
      </c>
      <c r="K360">
        <v>359</v>
      </c>
      <c r="L360" t="s">
        <v>18</v>
      </c>
      <c r="M360" t="s">
        <v>876</v>
      </c>
      <c r="N360" s="2">
        <v>190</v>
      </c>
      <c r="O360" s="7">
        <f>_xlfn.MAXIFS(E:E,K:K,Sala[[#This Row],[Número de Orden]])</f>
        <v>45020.173611111109</v>
      </c>
      <c r="P360" s="8">
        <f>Sala[[#This Row],[Hora de Salida]]-Sala[[#This Row],[Hora de Llegada]]</f>
        <v>0.14513888888905058</v>
      </c>
      <c r="T360" s="18"/>
      <c r="U360" s="10"/>
    </row>
    <row r="361" spans="1:21" x14ac:dyDescent="0.2">
      <c r="A361">
        <v>16</v>
      </c>
      <c r="B361" t="s">
        <v>877</v>
      </c>
      <c r="C361" s="3">
        <v>3</v>
      </c>
      <c r="D361" s="1">
        <v>45020.048611111109</v>
      </c>
      <c r="E361" s="1">
        <v>45020.206944444442</v>
      </c>
      <c r="F361" t="s">
        <v>47</v>
      </c>
      <c r="G361" t="s">
        <v>22</v>
      </c>
      <c r="H361" t="s">
        <v>16</v>
      </c>
      <c r="I361" t="s">
        <v>878</v>
      </c>
      <c r="J361" t="s">
        <v>24</v>
      </c>
      <c r="K361">
        <v>360</v>
      </c>
      <c r="L361" t="s">
        <v>18</v>
      </c>
      <c r="M361" t="s">
        <v>879</v>
      </c>
      <c r="N361" s="2">
        <v>233</v>
      </c>
      <c r="O361" s="7">
        <f>_xlfn.MAXIFS(E:E,K:K,Sala[[#This Row],[Número de Orden]])</f>
        <v>45020.206944444442</v>
      </c>
      <c r="P361" s="8">
        <f>Sala[[#This Row],[Hora de Salida]]-Sala[[#This Row],[Hora de Llegada]]</f>
        <v>0.15833333333284827</v>
      </c>
      <c r="T361" s="19"/>
      <c r="U361" s="11"/>
    </row>
    <row r="362" spans="1:21" x14ac:dyDescent="0.2">
      <c r="A362">
        <v>16</v>
      </c>
      <c r="B362" t="s">
        <v>86</v>
      </c>
      <c r="C362" s="3">
        <v>1</v>
      </c>
      <c r="D362" s="1">
        <v>45020.078472222223</v>
      </c>
      <c r="E362" s="1">
        <v>45020.227777777778</v>
      </c>
      <c r="F362" t="s">
        <v>32</v>
      </c>
      <c r="G362" t="s">
        <v>15</v>
      </c>
      <c r="H362" t="s">
        <v>23</v>
      </c>
      <c r="I362" t="s">
        <v>880</v>
      </c>
      <c r="J362" t="s">
        <v>17</v>
      </c>
      <c r="K362">
        <v>361</v>
      </c>
      <c r="L362" t="s">
        <v>36</v>
      </c>
      <c r="M362" t="s">
        <v>353</v>
      </c>
      <c r="N362" s="2">
        <v>101</v>
      </c>
      <c r="O362" s="7">
        <f>_xlfn.MAXIFS(E:E,K:K,Sala[[#This Row],[Número de Orden]])</f>
        <v>45020.227777777778</v>
      </c>
      <c r="P362" s="8">
        <f>Sala[[#This Row],[Hora de Salida]]-Sala[[#This Row],[Hora de Llegada]]</f>
        <v>0.14930555555474712</v>
      </c>
      <c r="T362" s="18"/>
      <c r="U362" s="10"/>
    </row>
    <row r="363" spans="1:21" x14ac:dyDescent="0.2">
      <c r="A363">
        <v>15</v>
      </c>
      <c r="B363" t="s">
        <v>519</v>
      </c>
      <c r="C363" s="3">
        <v>2</v>
      </c>
      <c r="D363" s="1">
        <v>45020.085416666669</v>
      </c>
      <c r="E363" s="1">
        <v>45020.249305555553</v>
      </c>
      <c r="F363" t="s">
        <v>58</v>
      </c>
      <c r="G363" t="s">
        <v>22</v>
      </c>
      <c r="H363" t="s">
        <v>16</v>
      </c>
      <c r="I363" t="s">
        <v>881</v>
      </c>
      <c r="J363" t="s">
        <v>17</v>
      </c>
      <c r="K363">
        <v>362</v>
      </c>
      <c r="L363" t="s">
        <v>49</v>
      </c>
      <c r="M363" t="s">
        <v>882</v>
      </c>
      <c r="N363" s="2">
        <v>62</v>
      </c>
      <c r="O363" s="7">
        <f>_xlfn.MAXIFS(E:E,K:K,Sala[[#This Row],[Número de Orden]])</f>
        <v>45020.249305555553</v>
      </c>
      <c r="P363" s="8">
        <f>Sala[[#This Row],[Hora de Salida]]-Sala[[#This Row],[Hora de Llegada]]</f>
        <v>0.163888888884685</v>
      </c>
      <c r="T363" s="19"/>
      <c r="U363" s="11"/>
    </row>
    <row r="364" spans="1:21" x14ac:dyDescent="0.2">
      <c r="A364">
        <v>5</v>
      </c>
      <c r="B364" t="s">
        <v>883</v>
      </c>
      <c r="C364" s="3">
        <v>2</v>
      </c>
      <c r="D364" s="1">
        <v>45020.073611111111</v>
      </c>
      <c r="E364" s="1">
        <v>45020.145138888889</v>
      </c>
      <c r="F364" t="s">
        <v>47</v>
      </c>
      <c r="G364" t="s">
        <v>22</v>
      </c>
      <c r="H364" t="s">
        <v>16</v>
      </c>
      <c r="I364" t="s">
        <v>884</v>
      </c>
      <c r="J364" t="s">
        <v>24</v>
      </c>
      <c r="K364">
        <v>363</v>
      </c>
      <c r="L364" t="s">
        <v>25</v>
      </c>
      <c r="M364" t="s">
        <v>885</v>
      </c>
      <c r="N364" s="2">
        <v>240</v>
      </c>
      <c r="O364" s="7">
        <f>_xlfn.MAXIFS(E:E,K:K,Sala[[#This Row],[Número de Orden]])</f>
        <v>45020.145138888889</v>
      </c>
      <c r="P364" s="8">
        <f>Sala[[#This Row],[Hora de Salida]]-Sala[[#This Row],[Hora de Llegada]]</f>
        <v>7.1527777778101154E-2</v>
      </c>
      <c r="T364" s="18"/>
      <c r="U364" s="10"/>
    </row>
    <row r="365" spans="1:21" x14ac:dyDescent="0.2">
      <c r="A365">
        <v>15</v>
      </c>
      <c r="B365" t="s">
        <v>886</v>
      </c>
      <c r="C365" s="3">
        <v>2</v>
      </c>
      <c r="D365" s="1">
        <v>45020.159722222219</v>
      </c>
      <c r="E365" s="1">
        <v>45020.298611111109</v>
      </c>
      <c r="F365" t="s">
        <v>21</v>
      </c>
      <c r="G365" t="s">
        <v>22</v>
      </c>
      <c r="H365" t="s">
        <v>35</v>
      </c>
      <c r="I365" t="s">
        <v>887</v>
      </c>
      <c r="J365" t="s">
        <v>28</v>
      </c>
      <c r="K365">
        <v>364</v>
      </c>
      <c r="L365" t="s">
        <v>25</v>
      </c>
      <c r="M365" t="s">
        <v>888</v>
      </c>
      <c r="N365" s="2">
        <v>157</v>
      </c>
      <c r="O365" s="7">
        <f>_xlfn.MAXIFS(E:E,K:K,Sala[[#This Row],[Número de Orden]])</f>
        <v>45020.298611111109</v>
      </c>
      <c r="P365" s="8">
        <f>Sala[[#This Row],[Hora de Salida]]-Sala[[#This Row],[Hora de Llegada]]</f>
        <v>0.13888888889050577</v>
      </c>
      <c r="T365" s="19"/>
      <c r="U365" s="11"/>
    </row>
    <row r="366" spans="1:21" hidden="1" x14ac:dyDescent="0.2">
      <c r="A366" s="9">
        <v>4</v>
      </c>
      <c r="C366"/>
      <c r="N366">
        <v>108</v>
      </c>
      <c r="O366" s="7">
        <f>_xlfn.MAXIFS(E:E,K:K,Sala[[#This Row],[Número de Orden]])</f>
        <v>0</v>
      </c>
      <c r="P366" s="8">
        <f>Sala[[#This Row],[Hora de Salida]]-Sala[[#This Row],[Hora de Llegada]]</f>
        <v>0</v>
      </c>
      <c r="T366" s="18"/>
      <c r="U366" s="10"/>
    </row>
    <row r="367" spans="1:21" x14ac:dyDescent="0.2">
      <c r="A367">
        <v>17</v>
      </c>
      <c r="B367" t="s">
        <v>889</v>
      </c>
      <c r="C367" s="3">
        <v>5</v>
      </c>
      <c r="D367" s="1">
        <v>45020.064583333333</v>
      </c>
      <c r="E367" s="1">
        <v>45020.198611111111</v>
      </c>
      <c r="F367" t="s">
        <v>47</v>
      </c>
      <c r="G367" t="s">
        <v>22</v>
      </c>
      <c r="H367" t="s">
        <v>23</v>
      </c>
      <c r="I367" t="s">
        <v>890</v>
      </c>
      <c r="J367" t="s">
        <v>28</v>
      </c>
      <c r="K367">
        <v>366</v>
      </c>
      <c r="L367" t="s">
        <v>33</v>
      </c>
      <c r="M367" t="s">
        <v>891</v>
      </c>
      <c r="N367" s="2">
        <v>239</v>
      </c>
      <c r="O367" s="7">
        <f>_xlfn.MAXIFS(E:E,K:K,Sala[[#This Row],[Número de Orden]])</f>
        <v>45020.198611111111</v>
      </c>
      <c r="P367" s="8">
        <f>Sala[[#This Row],[Hora de Salida]]-Sala[[#This Row],[Hora de Llegada]]</f>
        <v>0.13402777777810115</v>
      </c>
      <c r="T367" s="19"/>
      <c r="U367" s="11"/>
    </row>
    <row r="368" spans="1:21" x14ac:dyDescent="0.2">
      <c r="A368">
        <v>12</v>
      </c>
      <c r="B368" t="s">
        <v>892</v>
      </c>
      <c r="C368" s="3">
        <v>2</v>
      </c>
      <c r="D368" s="1">
        <v>45020.036805555559</v>
      </c>
      <c r="E368" s="1">
        <v>45020.15625</v>
      </c>
      <c r="F368" t="s">
        <v>47</v>
      </c>
      <c r="G368" t="s">
        <v>15</v>
      </c>
      <c r="H368" t="s">
        <v>16</v>
      </c>
      <c r="I368" t="s">
        <v>893</v>
      </c>
      <c r="J368" t="s">
        <v>17</v>
      </c>
      <c r="K368">
        <v>367</v>
      </c>
      <c r="L368" t="s">
        <v>33</v>
      </c>
      <c r="M368" t="s">
        <v>894</v>
      </c>
      <c r="N368" s="2">
        <v>101</v>
      </c>
      <c r="O368" s="7">
        <f>_xlfn.MAXIFS(E:E,K:K,Sala[[#This Row],[Número de Orden]])</f>
        <v>45020.15625</v>
      </c>
      <c r="P368" s="8">
        <f>Sala[[#This Row],[Hora de Salida]]-Sala[[#This Row],[Hora de Llegada]]</f>
        <v>0.11944444444088731</v>
      </c>
      <c r="T368" s="18"/>
      <c r="U368" s="10"/>
    </row>
    <row r="369" spans="1:21" x14ac:dyDescent="0.2">
      <c r="A369">
        <v>13</v>
      </c>
      <c r="B369" t="s">
        <v>895</v>
      </c>
      <c r="C369" s="3">
        <v>1</v>
      </c>
      <c r="D369" s="1">
        <v>45020.14166666667</v>
      </c>
      <c r="E369" s="1">
        <v>45020.231249999997</v>
      </c>
      <c r="F369" t="s">
        <v>58</v>
      </c>
      <c r="G369" t="s">
        <v>44</v>
      </c>
      <c r="H369" t="s">
        <v>35</v>
      </c>
      <c r="I369" t="s">
        <v>896</v>
      </c>
      <c r="J369" t="s">
        <v>24</v>
      </c>
      <c r="K369">
        <v>368</v>
      </c>
      <c r="L369" t="s">
        <v>36</v>
      </c>
      <c r="M369" t="s">
        <v>897</v>
      </c>
      <c r="N369" s="2">
        <v>123</v>
      </c>
      <c r="O369" s="7">
        <f>_xlfn.MAXIFS(E:E,K:K,Sala[[#This Row],[Número de Orden]])</f>
        <v>45020.231249999997</v>
      </c>
      <c r="P369" s="8">
        <f>Sala[[#This Row],[Hora de Salida]]-Sala[[#This Row],[Hora de Llegada]]</f>
        <v>8.9583333327027503E-2</v>
      </c>
      <c r="T369" s="19"/>
      <c r="U369" s="11"/>
    </row>
    <row r="370" spans="1:21" x14ac:dyDescent="0.2">
      <c r="A370">
        <v>20</v>
      </c>
      <c r="B370" t="s">
        <v>898</v>
      </c>
      <c r="C370" s="3">
        <v>2</v>
      </c>
      <c r="D370" s="1">
        <v>45020.09097222222</v>
      </c>
      <c r="E370" s="1">
        <v>45020.245833333334</v>
      </c>
      <c r="F370" t="s">
        <v>21</v>
      </c>
      <c r="G370" t="s">
        <v>22</v>
      </c>
      <c r="H370" t="s">
        <v>16</v>
      </c>
      <c r="I370" t="s">
        <v>899</v>
      </c>
      <c r="J370" t="s">
        <v>17</v>
      </c>
      <c r="K370">
        <v>369</v>
      </c>
      <c r="L370" t="s">
        <v>49</v>
      </c>
      <c r="M370" t="s">
        <v>900</v>
      </c>
      <c r="N370" s="2">
        <v>242</v>
      </c>
      <c r="O370" s="7">
        <f>_xlfn.MAXIFS(E:E,K:K,Sala[[#This Row],[Número de Orden]])</f>
        <v>45020.245833333334</v>
      </c>
      <c r="P370" s="8">
        <f>Sala[[#This Row],[Hora de Salida]]-Sala[[#This Row],[Hora de Llegada]]</f>
        <v>0.15486111111385981</v>
      </c>
      <c r="T370" s="18"/>
      <c r="U370" s="10"/>
    </row>
    <row r="371" spans="1:21" hidden="1" x14ac:dyDescent="0.2">
      <c r="A371" s="9">
        <v>13</v>
      </c>
      <c r="C371"/>
      <c r="N371">
        <v>72</v>
      </c>
      <c r="O371" s="7">
        <f>_xlfn.MAXIFS(E:E,K:K,Sala[[#This Row],[Número de Orden]])</f>
        <v>0</v>
      </c>
      <c r="P371" s="8">
        <f>Sala[[#This Row],[Hora de Salida]]-Sala[[#This Row],[Hora de Llegada]]</f>
        <v>0</v>
      </c>
      <c r="T371" s="19"/>
      <c r="U371" s="11"/>
    </row>
    <row r="372" spans="1:21" x14ac:dyDescent="0.2">
      <c r="A372">
        <v>4</v>
      </c>
      <c r="B372" t="s">
        <v>901</v>
      </c>
      <c r="C372" s="3">
        <v>3</v>
      </c>
      <c r="D372" s="1">
        <v>45020.052777777775</v>
      </c>
      <c r="E372" s="1">
        <v>45020.188194444447</v>
      </c>
      <c r="F372" t="s">
        <v>14</v>
      </c>
      <c r="G372" t="s">
        <v>15</v>
      </c>
      <c r="H372" t="s">
        <v>16</v>
      </c>
      <c r="I372" t="s">
        <v>902</v>
      </c>
      <c r="J372" t="s">
        <v>24</v>
      </c>
      <c r="K372">
        <v>371</v>
      </c>
      <c r="L372" t="s">
        <v>53</v>
      </c>
      <c r="M372" t="s">
        <v>903</v>
      </c>
      <c r="N372" s="2">
        <v>200</v>
      </c>
      <c r="O372" s="7">
        <f>_xlfn.MAXIFS(E:E,K:K,Sala[[#This Row],[Número de Orden]])</f>
        <v>45020.188194444447</v>
      </c>
      <c r="P372" s="8">
        <f>Sala[[#This Row],[Hora de Salida]]-Sala[[#This Row],[Hora de Llegada]]</f>
        <v>0.13541666667151731</v>
      </c>
      <c r="T372" s="18"/>
      <c r="U372" s="10"/>
    </row>
    <row r="373" spans="1:21" hidden="1" x14ac:dyDescent="0.2">
      <c r="A373" s="9">
        <v>14</v>
      </c>
      <c r="C373"/>
      <c r="N373">
        <v>36</v>
      </c>
      <c r="O373" s="7">
        <f>_xlfn.MAXIFS(E:E,K:K,Sala[[#This Row],[Número de Orden]])</f>
        <v>0</v>
      </c>
      <c r="P373" s="8">
        <f>Sala[[#This Row],[Hora de Salida]]-Sala[[#This Row],[Hora de Llegada]]</f>
        <v>0</v>
      </c>
      <c r="T373" s="19"/>
      <c r="U373" s="11"/>
    </row>
    <row r="374" spans="1:21" x14ac:dyDescent="0.2">
      <c r="A374">
        <v>19</v>
      </c>
      <c r="B374" t="s">
        <v>904</v>
      </c>
      <c r="C374" s="3">
        <v>2</v>
      </c>
      <c r="D374" s="1">
        <v>45020.025694444441</v>
      </c>
      <c r="E374" s="1">
        <v>45020.132638888892</v>
      </c>
      <c r="F374" t="s">
        <v>21</v>
      </c>
      <c r="G374" t="s">
        <v>44</v>
      </c>
      <c r="H374" t="s">
        <v>35</v>
      </c>
      <c r="I374" t="s">
        <v>905</v>
      </c>
      <c r="J374" t="s">
        <v>24</v>
      </c>
      <c r="K374">
        <v>373</v>
      </c>
      <c r="L374" t="s">
        <v>45</v>
      </c>
      <c r="M374" t="s">
        <v>906</v>
      </c>
      <c r="N374" s="2">
        <v>160</v>
      </c>
      <c r="O374" s="7">
        <f>_xlfn.MAXIFS(E:E,K:K,Sala[[#This Row],[Número de Orden]])</f>
        <v>45020.132638888892</v>
      </c>
      <c r="P374" s="8">
        <f>Sala[[#This Row],[Hora de Salida]]-Sala[[#This Row],[Hora de Llegada]]</f>
        <v>0.10694444445107365</v>
      </c>
      <c r="T374" s="18"/>
      <c r="U374" s="10"/>
    </row>
    <row r="375" spans="1:21" hidden="1" x14ac:dyDescent="0.2">
      <c r="A375" s="9">
        <v>18</v>
      </c>
      <c r="C375"/>
      <c r="N375">
        <v>35</v>
      </c>
      <c r="O375" s="7">
        <f>_xlfn.MAXIFS(E:E,K:K,Sala[[#This Row],[Número de Orden]])</f>
        <v>0</v>
      </c>
      <c r="P375" s="8">
        <f>Sala[[#This Row],[Hora de Salida]]-Sala[[#This Row],[Hora de Llegada]]</f>
        <v>0</v>
      </c>
      <c r="T375" s="19"/>
      <c r="U375" s="11"/>
    </row>
    <row r="376" spans="1:21" hidden="1" x14ac:dyDescent="0.2">
      <c r="A376" s="9">
        <v>18</v>
      </c>
      <c r="C376"/>
      <c r="N376">
        <v>93</v>
      </c>
      <c r="O376" s="7">
        <f>_xlfn.MAXIFS(E:E,K:K,Sala[[#This Row],[Número de Orden]])</f>
        <v>0</v>
      </c>
      <c r="P376" s="8">
        <f>Sala[[#This Row],[Hora de Salida]]-Sala[[#This Row],[Hora de Llegada]]</f>
        <v>0</v>
      </c>
      <c r="T376" s="18"/>
      <c r="U376" s="10"/>
    </row>
    <row r="377" spans="1:21" hidden="1" x14ac:dyDescent="0.2">
      <c r="A377" s="9">
        <v>16</v>
      </c>
      <c r="C377"/>
      <c r="N377">
        <v>46</v>
      </c>
      <c r="O377" s="7">
        <f>_xlfn.MAXIFS(E:E,K:K,Sala[[#This Row],[Número de Orden]])</f>
        <v>0</v>
      </c>
      <c r="P377" s="8">
        <f>Sala[[#This Row],[Hora de Salida]]-Sala[[#This Row],[Hora de Llegada]]</f>
        <v>0</v>
      </c>
      <c r="T377" s="19"/>
      <c r="U377" s="11"/>
    </row>
    <row r="378" spans="1:21" x14ac:dyDescent="0.2">
      <c r="A378">
        <v>5</v>
      </c>
      <c r="B378" t="s">
        <v>114</v>
      </c>
      <c r="C378" s="3">
        <v>1</v>
      </c>
      <c r="D378" s="1">
        <v>45020.054166666669</v>
      </c>
      <c r="E378" s="1">
        <v>45020.198611111111</v>
      </c>
      <c r="F378" t="s">
        <v>14</v>
      </c>
      <c r="G378" t="s">
        <v>22</v>
      </c>
      <c r="H378" t="s">
        <v>16</v>
      </c>
      <c r="I378" t="s">
        <v>907</v>
      </c>
      <c r="J378" t="s">
        <v>17</v>
      </c>
      <c r="K378">
        <v>377</v>
      </c>
      <c r="L378" t="s">
        <v>56</v>
      </c>
      <c r="M378" t="s">
        <v>908</v>
      </c>
      <c r="N378" s="2">
        <v>100</v>
      </c>
      <c r="O378" s="7">
        <f>_xlfn.MAXIFS(E:E,K:K,Sala[[#This Row],[Número de Orden]])</f>
        <v>45020.198611111111</v>
      </c>
      <c r="P378" s="8">
        <f>Sala[[#This Row],[Hora de Salida]]-Sala[[#This Row],[Hora de Llegada]]</f>
        <v>0.1444444444423425</v>
      </c>
      <c r="T378" s="18"/>
      <c r="U378" s="10"/>
    </row>
    <row r="379" spans="1:21" x14ac:dyDescent="0.2">
      <c r="A379">
        <v>3</v>
      </c>
      <c r="B379" t="s">
        <v>909</v>
      </c>
      <c r="C379" s="3">
        <v>1</v>
      </c>
      <c r="D379" s="1">
        <v>45020.163194444445</v>
      </c>
      <c r="E379" s="1">
        <v>45020.220833333333</v>
      </c>
      <c r="F379" t="s">
        <v>58</v>
      </c>
      <c r="G379" t="s">
        <v>22</v>
      </c>
      <c r="H379" t="s">
        <v>23</v>
      </c>
      <c r="I379" t="s">
        <v>910</v>
      </c>
      <c r="J379" t="s">
        <v>17</v>
      </c>
      <c r="K379">
        <v>378</v>
      </c>
      <c r="L379" t="s">
        <v>18</v>
      </c>
      <c r="M379" t="s">
        <v>911</v>
      </c>
      <c r="N379" s="2">
        <v>49</v>
      </c>
      <c r="O379" s="7">
        <f>_xlfn.MAXIFS(E:E,K:K,Sala[[#This Row],[Número de Orden]])</f>
        <v>45020.220833333333</v>
      </c>
      <c r="P379" s="8">
        <f>Sala[[#This Row],[Hora de Salida]]-Sala[[#This Row],[Hora de Llegada]]</f>
        <v>5.7638888887595385E-2</v>
      </c>
      <c r="T379" s="19"/>
      <c r="U379" s="11"/>
    </row>
    <row r="380" spans="1:21" hidden="1" x14ac:dyDescent="0.2">
      <c r="A380" s="9">
        <v>4</v>
      </c>
      <c r="C380"/>
      <c r="N380">
        <v>70</v>
      </c>
      <c r="O380" s="7">
        <f>_xlfn.MAXIFS(E:E,K:K,Sala[[#This Row],[Número de Orden]])</f>
        <v>0</v>
      </c>
      <c r="P380" s="8">
        <f>Sala[[#This Row],[Hora de Salida]]-Sala[[#This Row],[Hora de Llegada]]</f>
        <v>0</v>
      </c>
      <c r="T380" s="18"/>
      <c r="U380" s="10"/>
    </row>
    <row r="381" spans="1:21" x14ac:dyDescent="0.2">
      <c r="A381">
        <v>5</v>
      </c>
      <c r="B381" t="s">
        <v>476</v>
      </c>
      <c r="C381" s="3">
        <v>1</v>
      </c>
      <c r="D381" s="1">
        <v>45020.040277777778</v>
      </c>
      <c r="E381" s="1">
        <v>45020.189583333333</v>
      </c>
      <c r="F381" t="s">
        <v>47</v>
      </c>
      <c r="G381" t="s">
        <v>15</v>
      </c>
      <c r="H381" t="s">
        <v>35</v>
      </c>
      <c r="I381" t="s">
        <v>912</v>
      </c>
      <c r="J381" t="s">
        <v>17</v>
      </c>
      <c r="K381">
        <v>380</v>
      </c>
      <c r="L381" t="s">
        <v>45</v>
      </c>
      <c r="M381" t="s">
        <v>913</v>
      </c>
      <c r="N381" s="2">
        <v>137</v>
      </c>
      <c r="O381" s="7">
        <f>_xlfn.MAXIFS(E:E,K:K,Sala[[#This Row],[Número de Orden]])</f>
        <v>45020.189583333333</v>
      </c>
      <c r="P381" s="8">
        <f>Sala[[#This Row],[Hora de Salida]]-Sala[[#This Row],[Hora de Llegada]]</f>
        <v>0.14930555555474712</v>
      </c>
      <c r="T381" s="19"/>
      <c r="U381" s="11"/>
    </row>
    <row r="382" spans="1:21" x14ac:dyDescent="0.2">
      <c r="A382">
        <v>4</v>
      </c>
      <c r="B382" t="s">
        <v>914</v>
      </c>
      <c r="C382" s="3">
        <v>1</v>
      </c>
      <c r="D382" s="1">
        <v>45020.039583333331</v>
      </c>
      <c r="E382" s="1">
        <v>45020.188888888886</v>
      </c>
      <c r="F382" t="s">
        <v>58</v>
      </c>
      <c r="G382" t="s">
        <v>44</v>
      </c>
      <c r="H382" t="s">
        <v>35</v>
      </c>
      <c r="I382" t="s">
        <v>915</v>
      </c>
      <c r="J382" t="s">
        <v>17</v>
      </c>
      <c r="K382">
        <v>381</v>
      </c>
      <c r="L382" t="s">
        <v>49</v>
      </c>
      <c r="M382" t="s">
        <v>916</v>
      </c>
      <c r="N382" s="2">
        <v>144</v>
      </c>
      <c r="O382" s="7">
        <f>_xlfn.MAXIFS(E:E,K:K,Sala[[#This Row],[Número de Orden]])</f>
        <v>45020.188888888886</v>
      </c>
      <c r="P382" s="8">
        <f>Sala[[#This Row],[Hora de Salida]]-Sala[[#This Row],[Hora de Llegada]]</f>
        <v>0.14930555555474712</v>
      </c>
      <c r="T382" s="18"/>
      <c r="U382" s="10"/>
    </row>
    <row r="383" spans="1:21" hidden="1" x14ac:dyDescent="0.2">
      <c r="A383" s="9">
        <v>20</v>
      </c>
      <c r="C383"/>
      <c r="N383">
        <v>87</v>
      </c>
      <c r="O383" s="7">
        <f>_xlfn.MAXIFS(E:E,K:K,Sala[[#This Row],[Número de Orden]])</f>
        <v>0</v>
      </c>
      <c r="P383" s="8">
        <f>Sala[[#This Row],[Hora de Salida]]-Sala[[#This Row],[Hora de Llegada]]</f>
        <v>0</v>
      </c>
      <c r="T383" s="19"/>
      <c r="U383" s="11"/>
    </row>
    <row r="384" spans="1:21" hidden="1" x14ac:dyDescent="0.2">
      <c r="A384" s="9">
        <v>6</v>
      </c>
      <c r="C384"/>
      <c r="N384">
        <v>108</v>
      </c>
      <c r="O384" s="7">
        <f>_xlfn.MAXIFS(E:E,K:K,Sala[[#This Row],[Número de Orden]])</f>
        <v>0</v>
      </c>
      <c r="P384" s="8">
        <f>Sala[[#This Row],[Hora de Salida]]-Sala[[#This Row],[Hora de Llegada]]</f>
        <v>0</v>
      </c>
      <c r="T384" s="18"/>
      <c r="U384" s="10"/>
    </row>
    <row r="385" spans="1:21" x14ac:dyDescent="0.2">
      <c r="A385">
        <v>1</v>
      </c>
      <c r="B385" t="s">
        <v>917</v>
      </c>
      <c r="C385" s="3">
        <v>5</v>
      </c>
      <c r="D385" s="1">
        <v>45020.007638888892</v>
      </c>
      <c r="E385" s="1">
        <v>45020.106249999997</v>
      </c>
      <c r="F385" t="s">
        <v>58</v>
      </c>
      <c r="G385" t="s">
        <v>44</v>
      </c>
      <c r="H385" t="s">
        <v>35</v>
      </c>
      <c r="I385" t="s">
        <v>918</v>
      </c>
      <c r="J385" t="s">
        <v>28</v>
      </c>
      <c r="K385">
        <v>384</v>
      </c>
      <c r="L385" t="s">
        <v>64</v>
      </c>
      <c r="M385" t="s">
        <v>919</v>
      </c>
      <c r="N385" s="2">
        <v>120</v>
      </c>
      <c r="O385" s="7">
        <f>_xlfn.MAXIFS(E:E,K:K,Sala[[#This Row],[Número de Orden]])</f>
        <v>45020.106249999997</v>
      </c>
      <c r="P385" s="8">
        <f>Sala[[#This Row],[Hora de Salida]]-Sala[[#This Row],[Hora de Llegada]]</f>
        <v>9.8611111105128657E-2</v>
      </c>
      <c r="T385" s="19"/>
      <c r="U385" s="11"/>
    </row>
    <row r="386" spans="1:21" hidden="1" x14ac:dyDescent="0.2">
      <c r="A386" s="9">
        <v>6</v>
      </c>
      <c r="C386"/>
      <c r="N386">
        <v>60</v>
      </c>
      <c r="O386" s="7">
        <f>_xlfn.MAXIFS(E:E,K:K,Sala[[#This Row],[Número de Orden]])</f>
        <v>0</v>
      </c>
      <c r="P386" s="8">
        <f>Sala[[#This Row],[Hora de Salida]]-Sala[[#This Row],[Hora de Llegada]]</f>
        <v>0</v>
      </c>
      <c r="T386" s="18"/>
      <c r="U386" s="10"/>
    </row>
    <row r="387" spans="1:21" hidden="1" x14ac:dyDescent="0.2">
      <c r="A387" s="9">
        <v>5</v>
      </c>
      <c r="C387"/>
      <c r="N387">
        <v>99</v>
      </c>
      <c r="O387" s="7">
        <f>_xlfn.MAXIFS(E:E,K:K,Sala[[#This Row],[Número de Orden]])</f>
        <v>0</v>
      </c>
      <c r="P387" s="8">
        <f>Sala[[#This Row],[Hora de Salida]]-Sala[[#This Row],[Hora de Llegada]]</f>
        <v>0</v>
      </c>
      <c r="T387" s="19"/>
      <c r="U387" s="11"/>
    </row>
    <row r="388" spans="1:21" hidden="1" x14ac:dyDescent="0.2">
      <c r="A388" s="9">
        <v>6</v>
      </c>
      <c r="C388"/>
      <c r="N388">
        <v>93</v>
      </c>
      <c r="O388" s="7">
        <f>_xlfn.MAXIFS(E:E,K:K,Sala[[#This Row],[Número de Orden]])</f>
        <v>0</v>
      </c>
      <c r="P388" s="8">
        <f>Sala[[#This Row],[Hora de Salida]]-Sala[[#This Row],[Hora de Llegada]]</f>
        <v>0</v>
      </c>
      <c r="T388" s="18"/>
      <c r="U388" s="10"/>
    </row>
    <row r="389" spans="1:21" x14ac:dyDescent="0.2">
      <c r="A389">
        <v>18</v>
      </c>
      <c r="B389" t="s">
        <v>62</v>
      </c>
      <c r="C389" s="3">
        <v>2</v>
      </c>
      <c r="D389" s="1">
        <v>45021.022916666669</v>
      </c>
      <c r="E389" s="1">
        <v>45021.149305555555</v>
      </c>
      <c r="F389" t="s">
        <v>32</v>
      </c>
      <c r="G389" t="s">
        <v>22</v>
      </c>
      <c r="H389" t="s">
        <v>16</v>
      </c>
      <c r="I389" t="s">
        <v>920</v>
      </c>
      <c r="J389" t="s">
        <v>17</v>
      </c>
      <c r="K389">
        <v>388</v>
      </c>
      <c r="L389" t="s">
        <v>51</v>
      </c>
      <c r="M389" t="s">
        <v>921</v>
      </c>
      <c r="N389" s="2">
        <v>291</v>
      </c>
      <c r="O389" s="7">
        <f>_xlfn.MAXIFS(E:E,K:K,Sala[[#This Row],[Número de Orden]])</f>
        <v>45021.149305555555</v>
      </c>
      <c r="P389" s="8">
        <f>Sala[[#This Row],[Hora de Salida]]-Sala[[#This Row],[Hora de Llegada]]</f>
        <v>0.12638888888614019</v>
      </c>
      <c r="T389" s="19"/>
      <c r="U389" s="11"/>
    </row>
    <row r="390" spans="1:21" hidden="1" x14ac:dyDescent="0.2">
      <c r="A390" s="9">
        <v>19</v>
      </c>
      <c r="C390"/>
      <c r="N390">
        <v>33</v>
      </c>
      <c r="O390" s="7">
        <f>_xlfn.MAXIFS(E:E,K:K,Sala[[#This Row],[Número de Orden]])</f>
        <v>0</v>
      </c>
      <c r="P390" s="8">
        <f>Sala[[#This Row],[Hora de Salida]]-Sala[[#This Row],[Hora de Llegada]]</f>
        <v>0</v>
      </c>
      <c r="T390" s="18"/>
      <c r="U390" s="10"/>
    </row>
    <row r="391" spans="1:21" x14ac:dyDescent="0.2">
      <c r="A391">
        <v>9</v>
      </c>
      <c r="B391" t="s">
        <v>38</v>
      </c>
      <c r="C391" s="3">
        <v>2</v>
      </c>
      <c r="D391" s="1">
        <v>45021.124305555553</v>
      </c>
      <c r="E391" s="1">
        <v>45021.22152777778</v>
      </c>
      <c r="F391" t="s">
        <v>47</v>
      </c>
      <c r="G391" t="s">
        <v>22</v>
      </c>
      <c r="H391" t="s">
        <v>16</v>
      </c>
      <c r="I391" t="s">
        <v>922</v>
      </c>
      <c r="J391" t="s">
        <v>28</v>
      </c>
      <c r="K391">
        <v>390</v>
      </c>
      <c r="L391" t="s">
        <v>33</v>
      </c>
      <c r="M391" t="s">
        <v>923</v>
      </c>
      <c r="N391" s="2">
        <v>143</v>
      </c>
      <c r="O391" s="7">
        <f>_xlfn.MAXIFS(E:E,K:K,Sala[[#This Row],[Número de Orden]])</f>
        <v>45021.22152777778</v>
      </c>
      <c r="P391" s="8">
        <f>Sala[[#This Row],[Hora de Salida]]-Sala[[#This Row],[Hora de Llegada]]</f>
        <v>9.7222222226264421E-2</v>
      </c>
      <c r="T391" s="19"/>
      <c r="U391" s="11"/>
    </row>
    <row r="392" spans="1:21" hidden="1" x14ac:dyDescent="0.2">
      <c r="A392" s="9">
        <v>15</v>
      </c>
      <c r="C392"/>
      <c r="N392">
        <v>22</v>
      </c>
      <c r="O392" s="7">
        <f>_xlfn.MAXIFS(E:E,K:K,Sala[[#This Row],[Número de Orden]])</f>
        <v>0</v>
      </c>
      <c r="P392" s="8">
        <f>Sala[[#This Row],[Hora de Salida]]-Sala[[#This Row],[Hora de Llegada]]</f>
        <v>0</v>
      </c>
      <c r="T392" s="18"/>
      <c r="U392" s="10"/>
    </row>
    <row r="393" spans="1:21" x14ac:dyDescent="0.2">
      <c r="A393">
        <v>14</v>
      </c>
      <c r="B393" t="s">
        <v>924</v>
      </c>
      <c r="C393" s="3">
        <v>3</v>
      </c>
      <c r="D393" s="1">
        <v>45021.022916666669</v>
      </c>
      <c r="E393" s="1">
        <v>45021.172222222223</v>
      </c>
      <c r="F393" t="s">
        <v>32</v>
      </c>
      <c r="G393" t="s">
        <v>22</v>
      </c>
      <c r="H393" t="s">
        <v>16</v>
      </c>
      <c r="I393" t="s">
        <v>925</v>
      </c>
      <c r="J393" t="s">
        <v>24</v>
      </c>
      <c r="K393">
        <v>392</v>
      </c>
      <c r="L393" t="s">
        <v>29</v>
      </c>
      <c r="M393" t="s">
        <v>515</v>
      </c>
      <c r="N393" s="2">
        <v>120</v>
      </c>
      <c r="O393" s="7">
        <f>_xlfn.MAXIFS(E:E,K:K,Sala[[#This Row],[Número de Orden]])</f>
        <v>45021.172222222223</v>
      </c>
      <c r="P393" s="8">
        <f>Sala[[#This Row],[Hora de Salida]]-Sala[[#This Row],[Hora de Llegada]]</f>
        <v>0.14930555555474712</v>
      </c>
      <c r="T393" s="19"/>
      <c r="U393" s="11"/>
    </row>
    <row r="394" spans="1:21" x14ac:dyDescent="0.2">
      <c r="A394">
        <v>13</v>
      </c>
      <c r="B394" t="s">
        <v>926</v>
      </c>
      <c r="C394" s="3">
        <v>3</v>
      </c>
      <c r="D394" s="1">
        <v>45021.106249999997</v>
      </c>
      <c r="E394" s="1">
        <v>45021.220138888886</v>
      </c>
      <c r="F394" t="s">
        <v>14</v>
      </c>
      <c r="G394" t="s">
        <v>22</v>
      </c>
      <c r="H394" t="s">
        <v>16</v>
      </c>
      <c r="I394" t="s">
        <v>927</v>
      </c>
      <c r="J394" t="s">
        <v>24</v>
      </c>
      <c r="K394">
        <v>393</v>
      </c>
      <c r="L394" t="s">
        <v>36</v>
      </c>
      <c r="M394" t="s">
        <v>928</v>
      </c>
      <c r="N394" s="2">
        <v>208</v>
      </c>
      <c r="O394" s="7">
        <f>_xlfn.MAXIFS(E:E,K:K,Sala[[#This Row],[Número de Orden]])</f>
        <v>45021.220138888886</v>
      </c>
      <c r="P394" s="8">
        <f>Sala[[#This Row],[Hora de Salida]]-Sala[[#This Row],[Hora de Llegada]]</f>
        <v>0.11388888888905058</v>
      </c>
      <c r="T394" s="18"/>
      <c r="U394" s="10"/>
    </row>
    <row r="395" spans="1:21" x14ac:dyDescent="0.2">
      <c r="A395">
        <v>17</v>
      </c>
      <c r="B395" t="s">
        <v>101</v>
      </c>
      <c r="C395" s="3">
        <v>1</v>
      </c>
      <c r="D395" s="1">
        <v>45021.143055555556</v>
      </c>
      <c r="E395" s="1">
        <v>45021.293055555558</v>
      </c>
      <c r="F395" t="s">
        <v>47</v>
      </c>
      <c r="G395" t="s">
        <v>22</v>
      </c>
      <c r="H395" t="s">
        <v>16</v>
      </c>
      <c r="I395" t="s">
        <v>929</v>
      </c>
      <c r="J395" t="s">
        <v>24</v>
      </c>
      <c r="K395">
        <v>394</v>
      </c>
      <c r="L395" t="s">
        <v>25</v>
      </c>
      <c r="M395" t="s">
        <v>778</v>
      </c>
      <c r="N395" s="2">
        <v>77</v>
      </c>
      <c r="O395" s="7">
        <f>_xlfn.MAXIFS(E:E,K:K,Sala[[#This Row],[Número de Orden]])</f>
        <v>45021.293055555558</v>
      </c>
      <c r="P395" s="8">
        <f>Sala[[#This Row],[Hora de Salida]]-Sala[[#This Row],[Hora de Llegada]]</f>
        <v>0.15000000000145519</v>
      </c>
      <c r="T395" s="19"/>
      <c r="U395" s="11"/>
    </row>
    <row r="396" spans="1:21" hidden="1" x14ac:dyDescent="0.2">
      <c r="A396" s="9">
        <v>2</v>
      </c>
      <c r="C396"/>
      <c r="N396">
        <v>38</v>
      </c>
      <c r="O396" s="7">
        <f>_xlfn.MAXIFS(E:E,K:K,Sala[[#This Row],[Número de Orden]])</f>
        <v>0</v>
      </c>
      <c r="P396" s="8">
        <f>Sala[[#This Row],[Hora de Salida]]-Sala[[#This Row],[Hora de Llegada]]</f>
        <v>0</v>
      </c>
      <c r="T396" s="18"/>
      <c r="U396" s="10"/>
    </row>
    <row r="397" spans="1:21" x14ac:dyDescent="0.2">
      <c r="A397">
        <v>11</v>
      </c>
      <c r="B397" t="s">
        <v>930</v>
      </c>
      <c r="C397" s="3">
        <v>1</v>
      </c>
      <c r="D397" s="1">
        <v>45021.022222222222</v>
      </c>
      <c r="E397" s="1">
        <v>45021.15</v>
      </c>
      <c r="F397" t="s">
        <v>32</v>
      </c>
      <c r="G397" t="s">
        <v>15</v>
      </c>
      <c r="H397" t="s">
        <v>23</v>
      </c>
      <c r="I397" t="s">
        <v>931</v>
      </c>
      <c r="J397" t="s">
        <v>17</v>
      </c>
      <c r="K397">
        <v>396</v>
      </c>
      <c r="L397" t="s">
        <v>18</v>
      </c>
      <c r="M397" t="s">
        <v>932</v>
      </c>
      <c r="N397" s="2">
        <v>83</v>
      </c>
      <c r="O397" s="7">
        <f>_xlfn.MAXIFS(E:E,K:K,Sala[[#This Row],[Número de Orden]])</f>
        <v>45021.15</v>
      </c>
      <c r="P397" s="8">
        <f>Sala[[#This Row],[Hora de Salida]]-Sala[[#This Row],[Hora de Llegada]]</f>
        <v>0.12777777777955635</v>
      </c>
      <c r="T397" s="19"/>
      <c r="U397" s="11"/>
    </row>
    <row r="398" spans="1:21" x14ac:dyDescent="0.2">
      <c r="A398">
        <v>4</v>
      </c>
      <c r="B398" t="s">
        <v>82</v>
      </c>
      <c r="C398" s="3">
        <v>2</v>
      </c>
      <c r="D398" s="1">
        <v>45021.013888888891</v>
      </c>
      <c r="E398" s="1">
        <v>45021.06527777778</v>
      </c>
      <c r="F398" t="s">
        <v>14</v>
      </c>
      <c r="G398" t="s">
        <v>44</v>
      </c>
      <c r="H398" t="s">
        <v>35</v>
      </c>
      <c r="I398" t="s">
        <v>933</v>
      </c>
      <c r="J398" t="s">
        <v>17</v>
      </c>
      <c r="K398">
        <v>397</v>
      </c>
      <c r="L398" t="s">
        <v>33</v>
      </c>
      <c r="M398" t="s">
        <v>934</v>
      </c>
      <c r="N398" s="2">
        <v>147</v>
      </c>
      <c r="O398" s="7">
        <f>_xlfn.MAXIFS(E:E,K:K,Sala[[#This Row],[Número de Orden]])</f>
        <v>45021.06527777778</v>
      </c>
      <c r="P398" s="8">
        <f>Sala[[#This Row],[Hora de Salida]]-Sala[[#This Row],[Hora de Llegada]]</f>
        <v>5.1388888889050577E-2</v>
      </c>
      <c r="T398" s="18"/>
      <c r="U398" s="10"/>
    </row>
    <row r="399" spans="1:21" x14ac:dyDescent="0.2">
      <c r="A399">
        <v>9</v>
      </c>
      <c r="B399" t="s">
        <v>935</v>
      </c>
      <c r="C399" s="3">
        <v>5</v>
      </c>
      <c r="D399" s="1">
        <v>45021.131944444445</v>
      </c>
      <c r="E399" s="1">
        <v>45021.295138888891</v>
      </c>
      <c r="F399" t="s">
        <v>58</v>
      </c>
      <c r="G399" t="s">
        <v>44</v>
      </c>
      <c r="H399" t="s">
        <v>16</v>
      </c>
      <c r="I399" t="s">
        <v>936</v>
      </c>
      <c r="J399" t="s">
        <v>17</v>
      </c>
      <c r="K399">
        <v>398</v>
      </c>
      <c r="L399" t="s">
        <v>18</v>
      </c>
      <c r="M399" t="s">
        <v>937</v>
      </c>
      <c r="N399" s="2">
        <v>122</v>
      </c>
      <c r="O399" s="7">
        <f>_xlfn.MAXIFS(E:E,K:K,Sala[[#This Row],[Número de Orden]])</f>
        <v>45021.295138888891</v>
      </c>
      <c r="P399" s="8">
        <f>Sala[[#This Row],[Hora de Salida]]-Sala[[#This Row],[Hora de Llegada]]</f>
        <v>0.16319444444525288</v>
      </c>
      <c r="T399" s="19"/>
      <c r="U399" s="11"/>
    </row>
    <row r="400" spans="1:21" x14ac:dyDescent="0.2">
      <c r="A400">
        <v>7</v>
      </c>
      <c r="B400" t="s">
        <v>938</v>
      </c>
      <c r="C400" s="3">
        <v>6</v>
      </c>
      <c r="D400" s="1">
        <v>45021.116666666669</v>
      </c>
      <c r="E400" s="1">
        <v>45021.236111111109</v>
      </c>
      <c r="F400" t="s">
        <v>21</v>
      </c>
      <c r="G400" t="s">
        <v>22</v>
      </c>
      <c r="H400" t="s">
        <v>16</v>
      </c>
      <c r="I400" t="s">
        <v>939</v>
      </c>
      <c r="J400" t="s">
        <v>17</v>
      </c>
      <c r="K400">
        <v>399</v>
      </c>
      <c r="L400" t="s">
        <v>51</v>
      </c>
      <c r="M400" t="s">
        <v>940</v>
      </c>
      <c r="N400" s="2">
        <v>207</v>
      </c>
      <c r="O400" s="7">
        <f>_xlfn.MAXIFS(E:E,K:K,Sala[[#This Row],[Número de Orden]])</f>
        <v>45021.236111111109</v>
      </c>
      <c r="P400" s="8">
        <f>Sala[[#This Row],[Hora de Salida]]-Sala[[#This Row],[Hora de Llegada]]</f>
        <v>0.11944444444088731</v>
      </c>
      <c r="T400" s="18"/>
      <c r="U400" s="10"/>
    </row>
    <row r="401" spans="1:21" x14ac:dyDescent="0.2">
      <c r="A401">
        <v>9</v>
      </c>
      <c r="B401" t="s">
        <v>941</v>
      </c>
      <c r="C401" s="3">
        <v>4</v>
      </c>
      <c r="D401" s="1">
        <v>45021.09097222222</v>
      </c>
      <c r="E401" s="1">
        <v>45021.176388888889</v>
      </c>
      <c r="F401" t="s">
        <v>14</v>
      </c>
      <c r="G401" t="s">
        <v>22</v>
      </c>
      <c r="H401" t="s">
        <v>16</v>
      </c>
      <c r="I401" t="s">
        <v>677</v>
      </c>
      <c r="J401" t="s">
        <v>28</v>
      </c>
      <c r="K401">
        <v>400</v>
      </c>
      <c r="L401" t="s">
        <v>25</v>
      </c>
      <c r="M401" t="s">
        <v>942</v>
      </c>
      <c r="N401" s="2">
        <v>198</v>
      </c>
      <c r="O401" s="7">
        <f>_xlfn.MAXIFS(E:E,K:K,Sala[[#This Row],[Número de Orden]])</f>
        <v>45021.176388888889</v>
      </c>
      <c r="P401" s="8">
        <f>Sala[[#This Row],[Hora de Salida]]-Sala[[#This Row],[Hora de Llegada]]</f>
        <v>8.5416666668606922E-2</v>
      </c>
      <c r="T401" s="19"/>
      <c r="U401" s="11"/>
    </row>
    <row r="402" spans="1:21" hidden="1" x14ac:dyDescent="0.2">
      <c r="A402" s="9">
        <v>16</v>
      </c>
      <c r="C402"/>
      <c r="N402">
        <v>42</v>
      </c>
      <c r="O402" s="7">
        <f>_xlfn.MAXIFS(E:E,K:K,Sala[[#This Row],[Número de Orden]])</f>
        <v>0</v>
      </c>
      <c r="P402" s="8">
        <f>Sala[[#This Row],[Hora de Salida]]-Sala[[#This Row],[Hora de Llegada]]</f>
        <v>0</v>
      </c>
      <c r="T402" s="18"/>
      <c r="U402" s="10"/>
    </row>
    <row r="403" spans="1:21" x14ac:dyDescent="0.2">
      <c r="A403">
        <v>18</v>
      </c>
      <c r="B403" t="s">
        <v>943</v>
      </c>
      <c r="C403" s="3">
        <v>1</v>
      </c>
      <c r="D403" s="1">
        <v>45021.111805555556</v>
      </c>
      <c r="E403" s="1">
        <v>45021.213888888888</v>
      </c>
      <c r="F403" t="s">
        <v>47</v>
      </c>
      <c r="G403" t="s">
        <v>22</v>
      </c>
      <c r="H403" t="s">
        <v>16</v>
      </c>
      <c r="I403" t="s">
        <v>944</v>
      </c>
      <c r="J403" t="s">
        <v>28</v>
      </c>
      <c r="K403">
        <v>402</v>
      </c>
      <c r="L403" t="s">
        <v>36</v>
      </c>
      <c r="M403" t="s">
        <v>945</v>
      </c>
      <c r="N403" s="2">
        <v>151</v>
      </c>
      <c r="O403" s="7">
        <f>_xlfn.MAXIFS(E:E,K:K,Sala[[#This Row],[Número de Orden]])</f>
        <v>45021.213888888888</v>
      </c>
      <c r="P403" s="8">
        <f>Sala[[#This Row],[Hora de Salida]]-Sala[[#This Row],[Hora de Llegada]]</f>
        <v>0.10208333333139308</v>
      </c>
      <c r="T403" s="19"/>
      <c r="U403" s="11"/>
    </row>
    <row r="404" spans="1:21" x14ac:dyDescent="0.2">
      <c r="A404">
        <v>14</v>
      </c>
      <c r="B404" t="s">
        <v>946</v>
      </c>
      <c r="C404" s="3">
        <v>5</v>
      </c>
      <c r="D404" s="1">
        <v>45021.09375</v>
      </c>
      <c r="E404" s="1">
        <v>45021.21875</v>
      </c>
      <c r="F404" t="s">
        <v>58</v>
      </c>
      <c r="G404" t="s">
        <v>22</v>
      </c>
      <c r="H404" t="s">
        <v>16</v>
      </c>
      <c r="I404" t="s">
        <v>947</v>
      </c>
      <c r="J404" t="s">
        <v>17</v>
      </c>
      <c r="K404">
        <v>403</v>
      </c>
      <c r="L404" t="s">
        <v>33</v>
      </c>
      <c r="M404" t="s">
        <v>948</v>
      </c>
      <c r="N404" s="2">
        <v>190</v>
      </c>
      <c r="O404" s="7">
        <f>_xlfn.MAXIFS(E:E,K:K,Sala[[#This Row],[Número de Orden]])</f>
        <v>45021.21875</v>
      </c>
      <c r="P404" s="8">
        <f>Sala[[#This Row],[Hora de Salida]]-Sala[[#This Row],[Hora de Llegada]]</f>
        <v>0.125</v>
      </c>
      <c r="T404" s="18"/>
      <c r="U404" s="10"/>
    </row>
    <row r="405" spans="1:21" x14ac:dyDescent="0.2">
      <c r="A405">
        <v>17</v>
      </c>
      <c r="B405" t="s">
        <v>847</v>
      </c>
      <c r="C405" s="3">
        <v>2</v>
      </c>
      <c r="D405" s="1">
        <v>45021.026388888888</v>
      </c>
      <c r="E405" s="1">
        <v>45021.186805555553</v>
      </c>
      <c r="F405" t="s">
        <v>21</v>
      </c>
      <c r="G405" t="s">
        <v>22</v>
      </c>
      <c r="H405" t="s">
        <v>16</v>
      </c>
      <c r="I405" t="s">
        <v>949</v>
      </c>
      <c r="J405" t="s">
        <v>17</v>
      </c>
      <c r="K405">
        <v>404</v>
      </c>
      <c r="L405" t="s">
        <v>51</v>
      </c>
      <c r="M405" t="s">
        <v>950</v>
      </c>
      <c r="N405" s="2">
        <v>182</v>
      </c>
      <c r="O405" s="7">
        <f>_xlfn.MAXIFS(E:E,K:K,Sala[[#This Row],[Número de Orden]])</f>
        <v>45021.186805555553</v>
      </c>
      <c r="P405" s="8">
        <f>Sala[[#This Row],[Hora de Salida]]-Sala[[#This Row],[Hora de Llegada]]</f>
        <v>0.16041666666569654</v>
      </c>
      <c r="T405" s="19"/>
      <c r="U405" s="11"/>
    </row>
    <row r="406" spans="1:21" x14ac:dyDescent="0.2">
      <c r="A406">
        <v>5</v>
      </c>
      <c r="B406" t="s">
        <v>126</v>
      </c>
      <c r="C406" s="3">
        <v>6</v>
      </c>
      <c r="D406" s="1">
        <v>45021.11041666667</v>
      </c>
      <c r="E406" s="1">
        <v>45021.207638888889</v>
      </c>
      <c r="F406" t="s">
        <v>32</v>
      </c>
      <c r="G406" t="s">
        <v>15</v>
      </c>
      <c r="H406" t="s">
        <v>16</v>
      </c>
      <c r="I406" t="s">
        <v>951</v>
      </c>
      <c r="J406" t="s">
        <v>28</v>
      </c>
      <c r="K406">
        <v>405</v>
      </c>
      <c r="L406" t="s">
        <v>45</v>
      </c>
      <c r="M406" t="s">
        <v>952</v>
      </c>
      <c r="N406" s="2">
        <v>106</v>
      </c>
      <c r="O406" s="7">
        <f>_xlfn.MAXIFS(E:E,K:K,Sala[[#This Row],[Número de Orden]])</f>
        <v>45021.207638888889</v>
      </c>
      <c r="P406" s="8">
        <f>Sala[[#This Row],[Hora de Salida]]-Sala[[#This Row],[Hora de Llegada]]</f>
        <v>9.7222222218988463E-2</v>
      </c>
      <c r="T406" s="18"/>
      <c r="U406" s="10"/>
    </row>
    <row r="407" spans="1:21" x14ac:dyDescent="0.2">
      <c r="A407">
        <v>14</v>
      </c>
      <c r="B407" t="s">
        <v>655</v>
      </c>
      <c r="C407" s="3">
        <v>5</v>
      </c>
      <c r="D407" s="1">
        <v>45021.020138888889</v>
      </c>
      <c r="E407" s="1">
        <v>45021.109027777777</v>
      </c>
      <c r="F407" t="s">
        <v>32</v>
      </c>
      <c r="G407" t="s">
        <v>15</v>
      </c>
      <c r="H407" t="s">
        <v>23</v>
      </c>
      <c r="I407" t="s">
        <v>953</v>
      </c>
      <c r="J407" t="s">
        <v>24</v>
      </c>
      <c r="K407">
        <v>406</v>
      </c>
      <c r="L407" t="s">
        <v>51</v>
      </c>
      <c r="M407" t="s">
        <v>954</v>
      </c>
      <c r="N407" s="2">
        <v>155</v>
      </c>
      <c r="O407" s="7">
        <f>_xlfn.MAXIFS(E:E,K:K,Sala[[#This Row],[Número de Orden]])</f>
        <v>45021.109027777777</v>
      </c>
      <c r="P407" s="8">
        <f>Sala[[#This Row],[Hora de Salida]]-Sala[[#This Row],[Hora de Llegada]]</f>
        <v>8.8888888887595385E-2</v>
      </c>
      <c r="T407" s="19"/>
      <c r="U407" s="11"/>
    </row>
    <row r="408" spans="1:21" x14ac:dyDescent="0.2">
      <c r="A408">
        <v>4</v>
      </c>
      <c r="B408" t="s">
        <v>955</v>
      </c>
      <c r="C408" s="3">
        <v>1</v>
      </c>
      <c r="D408" s="1">
        <v>45021.092361111114</v>
      </c>
      <c r="E408" s="1">
        <v>45021.20208333333</v>
      </c>
      <c r="F408" t="s">
        <v>14</v>
      </c>
      <c r="G408" t="s">
        <v>44</v>
      </c>
      <c r="H408" t="s">
        <v>35</v>
      </c>
      <c r="I408" t="s">
        <v>956</v>
      </c>
      <c r="J408" t="s">
        <v>28</v>
      </c>
      <c r="K408">
        <v>407</v>
      </c>
      <c r="L408" t="s">
        <v>53</v>
      </c>
      <c r="M408" t="s">
        <v>288</v>
      </c>
      <c r="N408" s="2">
        <v>95</v>
      </c>
      <c r="O408" s="7">
        <f>_xlfn.MAXIFS(E:E,K:K,Sala[[#This Row],[Número de Orden]])</f>
        <v>45021.20208333333</v>
      </c>
      <c r="P408" s="8">
        <f>Sala[[#This Row],[Hora de Salida]]-Sala[[#This Row],[Hora de Llegada]]</f>
        <v>0.10972222221607808</v>
      </c>
      <c r="T408" s="18"/>
      <c r="U408" s="10"/>
    </row>
    <row r="409" spans="1:21" x14ac:dyDescent="0.2">
      <c r="A409">
        <v>17</v>
      </c>
      <c r="B409" t="s">
        <v>747</v>
      </c>
      <c r="C409" s="3">
        <v>3</v>
      </c>
      <c r="D409" s="1">
        <v>45021.038888888892</v>
      </c>
      <c r="E409" s="1">
        <v>45021.170138888891</v>
      </c>
      <c r="F409" t="s">
        <v>32</v>
      </c>
      <c r="G409" t="s">
        <v>22</v>
      </c>
      <c r="H409" t="s">
        <v>16</v>
      </c>
      <c r="I409" t="s">
        <v>957</v>
      </c>
      <c r="J409" t="s">
        <v>24</v>
      </c>
      <c r="K409">
        <v>408</v>
      </c>
      <c r="L409" t="s">
        <v>33</v>
      </c>
      <c r="M409" t="s">
        <v>958</v>
      </c>
      <c r="N409" s="2">
        <v>131</v>
      </c>
      <c r="O409" s="7">
        <f>_xlfn.MAXIFS(E:E,K:K,Sala[[#This Row],[Número de Orden]])</f>
        <v>45021.170138888891</v>
      </c>
      <c r="P409" s="8">
        <f>Sala[[#This Row],[Hora de Salida]]-Sala[[#This Row],[Hora de Llegada]]</f>
        <v>0.13124999999854481</v>
      </c>
      <c r="T409" s="19"/>
      <c r="U409" s="11"/>
    </row>
    <row r="410" spans="1:21" x14ac:dyDescent="0.2">
      <c r="A410">
        <v>15</v>
      </c>
      <c r="B410" t="s">
        <v>959</v>
      </c>
      <c r="C410" s="3">
        <v>5</v>
      </c>
      <c r="D410" s="1">
        <v>45021.079861111109</v>
      </c>
      <c r="E410" s="1">
        <v>45021.125694444447</v>
      </c>
      <c r="F410" t="s">
        <v>58</v>
      </c>
      <c r="G410" t="s">
        <v>22</v>
      </c>
      <c r="H410" t="s">
        <v>16</v>
      </c>
      <c r="I410" t="s">
        <v>960</v>
      </c>
      <c r="J410" t="s">
        <v>28</v>
      </c>
      <c r="K410">
        <v>409</v>
      </c>
      <c r="L410" t="s">
        <v>33</v>
      </c>
      <c r="M410" t="s">
        <v>961</v>
      </c>
      <c r="N410" s="2">
        <v>203</v>
      </c>
      <c r="O410" s="7">
        <f>_xlfn.MAXIFS(E:E,K:K,Sala[[#This Row],[Número de Orden]])</f>
        <v>45021.125694444447</v>
      </c>
      <c r="P410" s="8">
        <f>Sala[[#This Row],[Hora de Salida]]-Sala[[#This Row],[Hora de Llegada]]</f>
        <v>4.5833333337213844E-2</v>
      </c>
      <c r="T410" s="18"/>
      <c r="U410" s="10"/>
    </row>
    <row r="411" spans="1:21" x14ac:dyDescent="0.2">
      <c r="A411">
        <v>1</v>
      </c>
      <c r="B411" t="s">
        <v>962</v>
      </c>
      <c r="C411" s="3">
        <v>3</v>
      </c>
      <c r="D411" s="1">
        <v>45021.115972222222</v>
      </c>
      <c r="E411" s="1">
        <v>45021.224305555559</v>
      </c>
      <c r="F411" t="s">
        <v>14</v>
      </c>
      <c r="G411" t="s">
        <v>15</v>
      </c>
      <c r="H411" t="s">
        <v>16</v>
      </c>
      <c r="I411" t="s">
        <v>963</v>
      </c>
      <c r="J411" t="s">
        <v>28</v>
      </c>
      <c r="K411">
        <v>410</v>
      </c>
      <c r="L411" t="s">
        <v>18</v>
      </c>
      <c r="M411" t="s">
        <v>964</v>
      </c>
      <c r="N411" s="2">
        <v>56</v>
      </c>
      <c r="O411" s="7">
        <f>_xlfn.MAXIFS(E:E,K:K,Sala[[#This Row],[Número de Orden]])</f>
        <v>45021.224305555559</v>
      </c>
      <c r="P411" s="8">
        <f>Sala[[#This Row],[Hora de Salida]]-Sala[[#This Row],[Hora de Llegada]]</f>
        <v>0.10833333333721384</v>
      </c>
      <c r="T411" s="19"/>
      <c r="U411" s="11"/>
    </row>
    <row r="412" spans="1:21" x14ac:dyDescent="0.2">
      <c r="A412">
        <v>3</v>
      </c>
      <c r="B412" t="s">
        <v>582</v>
      </c>
      <c r="C412" s="3">
        <v>3</v>
      </c>
      <c r="D412" s="1">
        <v>45021.09097222222</v>
      </c>
      <c r="E412" s="1">
        <v>45021.211111111108</v>
      </c>
      <c r="F412" t="s">
        <v>58</v>
      </c>
      <c r="G412" t="s">
        <v>22</v>
      </c>
      <c r="H412" t="s">
        <v>35</v>
      </c>
      <c r="I412" t="s">
        <v>965</v>
      </c>
      <c r="J412" t="s">
        <v>24</v>
      </c>
      <c r="K412">
        <v>411</v>
      </c>
      <c r="L412" t="s">
        <v>36</v>
      </c>
      <c r="M412" t="s">
        <v>966</v>
      </c>
      <c r="N412" s="2">
        <v>219</v>
      </c>
      <c r="O412" s="7">
        <f>_xlfn.MAXIFS(E:E,K:K,Sala[[#This Row],[Número de Orden]])</f>
        <v>45021.211111111108</v>
      </c>
      <c r="P412" s="8">
        <f>Sala[[#This Row],[Hora de Salida]]-Sala[[#This Row],[Hora de Llegada]]</f>
        <v>0.12013888888759539</v>
      </c>
      <c r="T412" s="18"/>
      <c r="U412" s="10"/>
    </row>
    <row r="413" spans="1:21" hidden="1" x14ac:dyDescent="0.2">
      <c r="A413" s="9">
        <v>11</v>
      </c>
      <c r="C413"/>
      <c r="N413">
        <v>93</v>
      </c>
      <c r="O413" s="7">
        <f>_xlfn.MAXIFS(E:E,K:K,Sala[[#This Row],[Número de Orden]])</f>
        <v>0</v>
      </c>
      <c r="P413" s="8">
        <f>Sala[[#This Row],[Hora de Salida]]-Sala[[#This Row],[Hora de Llegada]]</f>
        <v>0</v>
      </c>
      <c r="T413" s="19"/>
      <c r="U413" s="11"/>
    </row>
    <row r="414" spans="1:21" hidden="1" x14ac:dyDescent="0.2">
      <c r="A414" s="9">
        <v>13</v>
      </c>
      <c r="C414"/>
      <c r="N414">
        <v>35</v>
      </c>
      <c r="O414" s="7">
        <f>_xlfn.MAXIFS(E:E,K:K,Sala[[#This Row],[Número de Orden]])</f>
        <v>0</v>
      </c>
      <c r="P414" s="8">
        <f>Sala[[#This Row],[Hora de Salida]]-Sala[[#This Row],[Hora de Llegada]]</f>
        <v>0</v>
      </c>
      <c r="T414" s="18"/>
      <c r="U414" s="10"/>
    </row>
    <row r="415" spans="1:21" hidden="1" x14ac:dyDescent="0.2">
      <c r="A415" s="9">
        <v>14</v>
      </c>
      <c r="C415"/>
      <c r="N415">
        <v>33</v>
      </c>
      <c r="O415" s="7">
        <f>_xlfn.MAXIFS(E:E,K:K,Sala[[#This Row],[Número de Orden]])</f>
        <v>0</v>
      </c>
      <c r="P415" s="8">
        <f>Sala[[#This Row],[Hora de Salida]]-Sala[[#This Row],[Hora de Llegada]]</f>
        <v>0</v>
      </c>
      <c r="T415" s="19"/>
      <c r="U415" s="11"/>
    </row>
    <row r="416" spans="1:21" x14ac:dyDescent="0.2">
      <c r="A416">
        <v>14</v>
      </c>
      <c r="B416" t="s">
        <v>967</v>
      </c>
      <c r="C416" s="3">
        <v>4</v>
      </c>
      <c r="D416" s="1">
        <v>45021.027083333334</v>
      </c>
      <c r="E416" s="1">
        <v>45021.190972222219</v>
      </c>
      <c r="F416" t="s">
        <v>14</v>
      </c>
      <c r="G416" t="s">
        <v>15</v>
      </c>
      <c r="H416" t="s">
        <v>16</v>
      </c>
      <c r="I416" t="s">
        <v>968</v>
      </c>
      <c r="J416" t="s">
        <v>24</v>
      </c>
      <c r="K416">
        <v>415</v>
      </c>
      <c r="L416" t="s">
        <v>25</v>
      </c>
      <c r="M416" t="s">
        <v>969</v>
      </c>
      <c r="N416" s="2">
        <v>158</v>
      </c>
      <c r="O416" s="7">
        <f>_xlfn.MAXIFS(E:E,K:K,Sala[[#This Row],[Número de Orden]])</f>
        <v>45021.190972222219</v>
      </c>
      <c r="P416" s="8">
        <f>Sala[[#This Row],[Hora de Salida]]-Sala[[#This Row],[Hora de Llegada]]</f>
        <v>0.163888888884685</v>
      </c>
      <c r="T416" s="18"/>
      <c r="U416" s="10"/>
    </row>
    <row r="417" spans="1:21" hidden="1" x14ac:dyDescent="0.2">
      <c r="A417" s="9">
        <v>20</v>
      </c>
      <c r="C417"/>
      <c r="N417">
        <v>25</v>
      </c>
      <c r="O417" s="7">
        <f>_xlfn.MAXIFS(E:E,K:K,Sala[[#This Row],[Número de Orden]])</f>
        <v>0</v>
      </c>
      <c r="P417" s="8">
        <f>Sala[[#This Row],[Hora de Salida]]-Sala[[#This Row],[Hora de Llegada]]</f>
        <v>0</v>
      </c>
      <c r="T417" s="19"/>
      <c r="U417" s="11"/>
    </row>
    <row r="418" spans="1:21" x14ac:dyDescent="0.2">
      <c r="A418">
        <v>7</v>
      </c>
      <c r="B418" t="s">
        <v>970</v>
      </c>
      <c r="C418" s="3">
        <v>2</v>
      </c>
      <c r="D418" s="1">
        <v>45021.142361111109</v>
      </c>
      <c r="E418" s="1">
        <v>45021.189583333333</v>
      </c>
      <c r="F418" t="s">
        <v>32</v>
      </c>
      <c r="G418" t="s">
        <v>15</v>
      </c>
      <c r="H418" t="s">
        <v>16</v>
      </c>
      <c r="I418" t="s">
        <v>971</v>
      </c>
      <c r="J418" t="s">
        <v>17</v>
      </c>
      <c r="K418">
        <v>417</v>
      </c>
      <c r="L418" t="s">
        <v>64</v>
      </c>
      <c r="M418" t="s">
        <v>972</v>
      </c>
      <c r="N418" s="2">
        <v>142</v>
      </c>
      <c r="O418" s="7">
        <f>_xlfn.MAXIFS(E:E,K:K,Sala[[#This Row],[Número de Orden]])</f>
        <v>45021.189583333333</v>
      </c>
      <c r="P418" s="8">
        <f>Sala[[#This Row],[Hora de Salida]]-Sala[[#This Row],[Hora de Llegada]]</f>
        <v>4.7222222223354038E-2</v>
      </c>
      <c r="T418" s="18"/>
      <c r="U418" s="10"/>
    </row>
    <row r="419" spans="1:21" x14ac:dyDescent="0.2">
      <c r="A419">
        <v>17</v>
      </c>
      <c r="B419" t="s">
        <v>973</v>
      </c>
      <c r="C419" s="3">
        <v>4</v>
      </c>
      <c r="D419" s="1">
        <v>45021.036111111112</v>
      </c>
      <c r="E419" s="1">
        <v>45021.146527777775</v>
      </c>
      <c r="F419" t="s">
        <v>47</v>
      </c>
      <c r="G419" t="s">
        <v>15</v>
      </c>
      <c r="H419" t="s">
        <v>16</v>
      </c>
      <c r="I419" t="s">
        <v>974</v>
      </c>
      <c r="J419" t="s">
        <v>28</v>
      </c>
      <c r="K419">
        <v>418</v>
      </c>
      <c r="L419" t="s">
        <v>51</v>
      </c>
      <c r="M419" t="s">
        <v>975</v>
      </c>
      <c r="N419" s="2">
        <v>118</v>
      </c>
      <c r="O419" s="7">
        <f>_xlfn.MAXIFS(E:E,K:K,Sala[[#This Row],[Número de Orden]])</f>
        <v>45021.146527777775</v>
      </c>
      <c r="P419" s="8">
        <f>Sala[[#This Row],[Hora de Salida]]-Sala[[#This Row],[Hora de Llegada]]</f>
        <v>0.11041666666278616</v>
      </c>
      <c r="T419" s="19"/>
      <c r="U419" s="11"/>
    </row>
    <row r="420" spans="1:21" x14ac:dyDescent="0.2">
      <c r="A420">
        <v>11</v>
      </c>
      <c r="B420" t="s">
        <v>976</v>
      </c>
      <c r="C420" s="3">
        <v>4</v>
      </c>
      <c r="D420" s="1">
        <v>45021.134722222225</v>
      </c>
      <c r="E420" s="1">
        <v>45021.238194444442</v>
      </c>
      <c r="F420" t="s">
        <v>21</v>
      </c>
      <c r="G420" t="s">
        <v>22</v>
      </c>
      <c r="H420" t="s">
        <v>16</v>
      </c>
      <c r="I420" t="s">
        <v>977</v>
      </c>
      <c r="J420" t="s">
        <v>24</v>
      </c>
      <c r="K420">
        <v>419</v>
      </c>
      <c r="L420" t="s">
        <v>45</v>
      </c>
      <c r="M420" t="s">
        <v>978</v>
      </c>
      <c r="N420" s="2">
        <v>67</v>
      </c>
      <c r="O420" s="7">
        <f>_xlfn.MAXIFS(E:E,K:K,Sala[[#This Row],[Número de Orden]])</f>
        <v>45021.238194444442</v>
      </c>
      <c r="P420" s="8">
        <f>Sala[[#This Row],[Hora de Salida]]-Sala[[#This Row],[Hora de Llegada]]</f>
        <v>0.10347222221753327</v>
      </c>
      <c r="T420" s="18"/>
      <c r="U420" s="10"/>
    </row>
    <row r="421" spans="1:21" x14ac:dyDescent="0.2">
      <c r="A421">
        <v>18</v>
      </c>
      <c r="B421" t="s">
        <v>168</v>
      </c>
      <c r="C421" s="3">
        <v>6</v>
      </c>
      <c r="D421" s="1">
        <v>45021.095833333333</v>
      </c>
      <c r="E421" s="1">
        <v>45021.228472222225</v>
      </c>
      <c r="F421" t="s">
        <v>32</v>
      </c>
      <c r="G421" t="s">
        <v>22</v>
      </c>
      <c r="H421" t="s">
        <v>16</v>
      </c>
      <c r="I421" t="s">
        <v>304</v>
      </c>
      <c r="J421" t="s">
        <v>24</v>
      </c>
      <c r="K421">
        <v>420</v>
      </c>
      <c r="L421" t="s">
        <v>29</v>
      </c>
      <c r="M421" t="s">
        <v>979</v>
      </c>
      <c r="N421" s="2">
        <v>242</v>
      </c>
      <c r="O421" s="7">
        <f>_xlfn.MAXIFS(E:E,K:K,Sala[[#This Row],[Número de Orden]])</f>
        <v>45021.228472222225</v>
      </c>
      <c r="P421" s="8">
        <f>Sala[[#This Row],[Hora de Salida]]-Sala[[#This Row],[Hora de Llegada]]</f>
        <v>0.13263888889196096</v>
      </c>
      <c r="T421" s="19"/>
      <c r="U421" s="11"/>
    </row>
    <row r="422" spans="1:21" x14ac:dyDescent="0.2">
      <c r="A422">
        <v>10</v>
      </c>
      <c r="B422" t="s">
        <v>980</v>
      </c>
      <c r="C422" s="3">
        <v>1</v>
      </c>
      <c r="D422" s="1">
        <v>45021.067361111112</v>
      </c>
      <c r="E422" s="1">
        <v>45021.171527777777</v>
      </c>
      <c r="F422" t="s">
        <v>58</v>
      </c>
      <c r="G422" t="s">
        <v>22</v>
      </c>
      <c r="H422" t="s">
        <v>16</v>
      </c>
      <c r="I422" t="s">
        <v>981</v>
      </c>
      <c r="J422" t="s">
        <v>24</v>
      </c>
      <c r="K422">
        <v>421</v>
      </c>
      <c r="L422" t="s">
        <v>33</v>
      </c>
      <c r="M422" t="s">
        <v>982</v>
      </c>
      <c r="N422" s="2">
        <v>85</v>
      </c>
      <c r="O422" s="7">
        <f>_xlfn.MAXIFS(E:E,K:K,Sala[[#This Row],[Número de Orden]])</f>
        <v>45021.171527777777</v>
      </c>
      <c r="P422" s="8">
        <f>Sala[[#This Row],[Hora de Salida]]-Sala[[#This Row],[Hora de Llegada]]</f>
        <v>0.10416666666424135</v>
      </c>
      <c r="T422" s="18"/>
      <c r="U422" s="10"/>
    </row>
    <row r="423" spans="1:21" x14ac:dyDescent="0.2">
      <c r="A423">
        <v>12</v>
      </c>
      <c r="B423" t="s">
        <v>983</v>
      </c>
      <c r="C423" s="3">
        <v>6</v>
      </c>
      <c r="D423" s="1">
        <v>45021.025000000001</v>
      </c>
      <c r="E423" s="1">
        <v>45021.131249999999</v>
      </c>
      <c r="F423" t="s">
        <v>32</v>
      </c>
      <c r="G423" t="s">
        <v>22</v>
      </c>
      <c r="H423" t="s">
        <v>16</v>
      </c>
      <c r="I423" t="s">
        <v>984</v>
      </c>
      <c r="J423" t="s">
        <v>28</v>
      </c>
      <c r="K423">
        <v>422</v>
      </c>
      <c r="L423" t="s">
        <v>51</v>
      </c>
      <c r="M423" t="s">
        <v>985</v>
      </c>
      <c r="N423" s="2">
        <v>88</v>
      </c>
      <c r="O423" s="7">
        <f>_xlfn.MAXIFS(E:E,K:K,Sala[[#This Row],[Número de Orden]])</f>
        <v>45021.131249999999</v>
      </c>
      <c r="P423" s="8">
        <f>Sala[[#This Row],[Hora de Salida]]-Sala[[#This Row],[Hora de Llegada]]</f>
        <v>0.10624999999708962</v>
      </c>
      <c r="T423" s="19"/>
      <c r="U423" s="11"/>
    </row>
    <row r="424" spans="1:21" x14ac:dyDescent="0.2">
      <c r="A424">
        <v>4</v>
      </c>
      <c r="B424" t="s">
        <v>71</v>
      </c>
      <c r="C424" s="3">
        <v>2</v>
      </c>
      <c r="D424" s="1">
        <v>45021.106944444444</v>
      </c>
      <c r="E424" s="1">
        <v>45021.206250000003</v>
      </c>
      <c r="F424" t="s">
        <v>58</v>
      </c>
      <c r="G424" t="s">
        <v>22</v>
      </c>
      <c r="H424" t="s">
        <v>23</v>
      </c>
      <c r="I424" t="s">
        <v>986</v>
      </c>
      <c r="J424" t="s">
        <v>17</v>
      </c>
      <c r="K424">
        <v>423</v>
      </c>
      <c r="L424" t="s">
        <v>53</v>
      </c>
      <c r="M424" t="s">
        <v>987</v>
      </c>
      <c r="N424" s="2">
        <v>152</v>
      </c>
      <c r="O424" s="7">
        <f>_xlfn.MAXIFS(E:E,K:K,Sala[[#This Row],[Número de Orden]])</f>
        <v>45021.206250000003</v>
      </c>
      <c r="P424" s="8">
        <f>Sala[[#This Row],[Hora de Salida]]-Sala[[#This Row],[Hora de Llegada]]</f>
        <v>9.930555555911269E-2</v>
      </c>
      <c r="T424" s="18"/>
      <c r="U424" s="10"/>
    </row>
    <row r="425" spans="1:21" x14ac:dyDescent="0.2">
      <c r="A425">
        <v>13</v>
      </c>
      <c r="B425" t="s">
        <v>988</v>
      </c>
      <c r="C425" s="3">
        <v>3</v>
      </c>
      <c r="D425" s="1">
        <v>45021.047222222223</v>
      </c>
      <c r="E425" s="1">
        <v>45021.136805555558</v>
      </c>
      <c r="F425" t="s">
        <v>32</v>
      </c>
      <c r="G425" t="s">
        <v>15</v>
      </c>
      <c r="H425" t="s">
        <v>23</v>
      </c>
      <c r="I425" t="s">
        <v>989</v>
      </c>
      <c r="J425" t="s">
        <v>28</v>
      </c>
      <c r="K425">
        <v>424</v>
      </c>
      <c r="L425" t="s">
        <v>36</v>
      </c>
      <c r="M425" t="s">
        <v>990</v>
      </c>
      <c r="N425" s="2">
        <v>147</v>
      </c>
      <c r="O425" s="7">
        <f>_xlfn.MAXIFS(E:E,K:K,Sala[[#This Row],[Número de Orden]])</f>
        <v>45021.136805555558</v>
      </c>
      <c r="P425" s="8">
        <f>Sala[[#This Row],[Hora de Salida]]-Sala[[#This Row],[Hora de Llegada]]</f>
        <v>8.9583333334303461E-2</v>
      </c>
      <c r="T425" s="19"/>
      <c r="U425" s="11"/>
    </row>
    <row r="426" spans="1:21" hidden="1" x14ac:dyDescent="0.2">
      <c r="A426" s="9">
        <v>18</v>
      </c>
      <c r="C426"/>
      <c r="N426">
        <v>19</v>
      </c>
      <c r="O426" s="7">
        <f>_xlfn.MAXIFS(E:E,K:K,Sala[[#This Row],[Número de Orden]])</f>
        <v>0</v>
      </c>
      <c r="P426" s="8">
        <f>Sala[[#This Row],[Hora de Salida]]-Sala[[#This Row],[Hora de Llegada]]</f>
        <v>0</v>
      </c>
      <c r="T426" s="18"/>
      <c r="U426" s="10"/>
    </row>
    <row r="427" spans="1:21" x14ac:dyDescent="0.2">
      <c r="A427">
        <v>5</v>
      </c>
      <c r="B427" t="s">
        <v>991</v>
      </c>
      <c r="C427" s="3">
        <v>2</v>
      </c>
      <c r="D427" s="1">
        <v>45021.132638888892</v>
      </c>
      <c r="E427" s="1">
        <v>45021.209722222222</v>
      </c>
      <c r="F427" t="s">
        <v>14</v>
      </c>
      <c r="G427" t="s">
        <v>22</v>
      </c>
      <c r="H427" t="s">
        <v>16</v>
      </c>
      <c r="I427" t="s">
        <v>992</v>
      </c>
      <c r="J427" t="s">
        <v>28</v>
      </c>
      <c r="K427">
        <v>426</v>
      </c>
      <c r="L427" t="s">
        <v>25</v>
      </c>
      <c r="M427" t="s">
        <v>993</v>
      </c>
      <c r="N427" s="2">
        <v>247</v>
      </c>
      <c r="O427" s="7">
        <f>_xlfn.MAXIFS(E:E,K:K,Sala[[#This Row],[Número de Orden]])</f>
        <v>45021.209722222222</v>
      </c>
      <c r="P427" s="8">
        <f>Sala[[#This Row],[Hora de Salida]]-Sala[[#This Row],[Hora de Llegada]]</f>
        <v>7.7083333329937886E-2</v>
      </c>
      <c r="T427" s="19"/>
      <c r="U427" s="11"/>
    </row>
    <row r="428" spans="1:21" x14ac:dyDescent="0.2">
      <c r="A428">
        <v>2</v>
      </c>
      <c r="B428" t="s">
        <v>471</v>
      </c>
      <c r="C428" s="3">
        <v>4</v>
      </c>
      <c r="D428" s="1">
        <v>45021.106944444444</v>
      </c>
      <c r="E428" s="1">
        <v>45021.154861111114</v>
      </c>
      <c r="F428" t="s">
        <v>32</v>
      </c>
      <c r="G428" t="s">
        <v>22</v>
      </c>
      <c r="H428" t="s">
        <v>23</v>
      </c>
      <c r="I428" t="s">
        <v>994</v>
      </c>
      <c r="J428" t="s">
        <v>17</v>
      </c>
      <c r="K428">
        <v>427</v>
      </c>
      <c r="L428" t="s">
        <v>29</v>
      </c>
      <c r="M428" t="s">
        <v>995</v>
      </c>
      <c r="N428" s="2">
        <v>206</v>
      </c>
      <c r="O428" s="7">
        <f>_xlfn.MAXIFS(E:E,K:K,Sala[[#This Row],[Número de Orden]])</f>
        <v>45021.154861111114</v>
      </c>
      <c r="P428" s="8">
        <f>Sala[[#This Row],[Hora de Salida]]-Sala[[#This Row],[Hora de Llegada]]</f>
        <v>4.7916666670062114E-2</v>
      </c>
      <c r="T428" s="18"/>
      <c r="U428" s="10"/>
    </row>
    <row r="429" spans="1:21" x14ac:dyDescent="0.2">
      <c r="A429">
        <v>7</v>
      </c>
      <c r="B429" t="s">
        <v>996</v>
      </c>
      <c r="C429" s="3">
        <v>5</v>
      </c>
      <c r="D429" s="1">
        <v>45021.137499999997</v>
      </c>
      <c r="E429" s="1">
        <v>45021.252083333333</v>
      </c>
      <c r="F429" t="s">
        <v>14</v>
      </c>
      <c r="G429" t="s">
        <v>44</v>
      </c>
      <c r="H429" t="s">
        <v>16</v>
      </c>
      <c r="I429" t="s">
        <v>997</v>
      </c>
      <c r="J429" t="s">
        <v>28</v>
      </c>
      <c r="K429">
        <v>428</v>
      </c>
      <c r="L429" t="s">
        <v>53</v>
      </c>
      <c r="M429" t="s">
        <v>998</v>
      </c>
      <c r="N429" s="2">
        <v>175</v>
      </c>
      <c r="O429" s="7">
        <f>_xlfn.MAXIFS(E:E,K:K,Sala[[#This Row],[Número de Orden]])</f>
        <v>45021.252083333333</v>
      </c>
      <c r="P429" s="8">
        <f>Sala[[#This Row],[Hora de Salida]]-Sala[[#This Row],[Hora de Llegada]]</f>
        <v>0.11458333333575865</v>
      </c>
      <c r="T429" s="19"/>
      <c r="U429" s="11"/>
    </row>
    <row r="430" spans="1:21" hidden="1" x14ac:dyDescent="0.2">
      <c r="A430" s="9">
        <v>8</v>
      </c>
      <c r="C430"/>
      <c r="N430">
        <v>78</v>
      </c>
      <c r="O430" s="7">
        <f>_xlfn.MAXIFS(E:E,K:K,Sala[[#This Row],[Número de Orden]])</f>
        <v>0</v>
      </c>
      <c r="P430" s="8">
        <f>Sala[[#This Row],[Hora de Salida]]-Sala[[#This Row],[Hora de Llegada]]</f>
        <v>0</v>
      </c>
      <c r="T430" s="18"/>
      <c r="U430" s="10"/>
    </row>
    <row r="431" spans="1:21" hidden="1" x14ac:dyDescent="0.2">
      <c r="A431" s="9">
        <v>7</v>
      </c>
      <c r="C431"/>
      <c r="N431">
        <v>25</v>
      </c>
      <c r="O431" s="7">
        <f>_xlfn.MAXIFS(E:E,K:K,Sala[[#This Row],[Número de Orden]])</f>
        <v>0</v>
      </c>
      <c r="P431" s="8">
        <f>Sala[[#This Row],[Hora de Salida]]-Sala[[#This Row],[Hora de Llegada]]</f>
        <v>0</v>
      </c>
      <c r="T431" s="19"/>
      <c r="U431" s="11"/>
    </row>
    <row r="432" spans="1:21" hidden="1" x14ac:dyDescent="0.2">
      <c r="A432" s="9">
        <v>15</v>
      </c>
      <c r="C432"/>
      <c r="N432">
        <v>60</v>
      </c>
      <c r="O432" s="7">
        <f>_xlfn.MAXIFS(E:E,K:K,Sala[[#This Row],[Número de Orden]])</f>
        <v>0</v>
      </c>
      <c r="P432" s="8">
        <f>Sala[[#This Row],[Hora de Salida]]-Sala[[#This Row],[Hora de Llegada]]</f>
        <v>0</v>
      </c>
      <c r="T432" s="18"/>
      <c r="U432" s="10"/>
    </row>
    <row r="433" spans="1:21" x14ac:dyDescent="0.2">
      <c r="A433">
        <v>10</v>
      </c>
      <c r="B433" t="s">
        <v>999</v>
      </c>
      <c r="C433" s="3">
        <v>2</v>
      </c>
      <c r="D433" s="1">
        <v>45021.146527777775</v>
      </c>
      <c r="E433" s="1">
        <v>45021.245833333334</v>
      </c>
      <c r="F433" t="s">
        <v>14</v>
      </c>
      <c r="G433" t="s">
        <v>15</v>
      </c>
      <c r="H433" t="s">
        <v>16</v>
      </c>
      <c r="I433" t="s">
        <v>1000</v>
      </c>
      <c r="J433" t="s">
        <v>17</v>
      </c>
      <c r="K433">
        <v>432</v>
      </c>
      <c r="L433" t="s">
        <v>36</v>
      </c>
      <c r="M433" t="s">
        <v>1001</v>
      </c>
      <c r="N433" s="2">
        <v>109</v>
      </c>
      <c r="O433" s="7">
        <f>_xlfn.MAXIFS(E:E,K:K,Sala[[#This Row],[Número de Orden]])</f>
        <v>45021.245833333334</v>
      </c>
      <c r="P433" s="8">
        <f>Sala[[#This Row],[Hora de Salida]]-Sala[[#This Row],[Hora de Llegada]]</f>
        <v>9.930555555911269E-2</v>
      </c>
      <c r="T433" s="19"/>
      <c r="U433" s="11"/>
    </row>
    <row r="434" spans="1:21" x14ac:dyDescent="0.2">
      <c r="A434">
        <v>10</v>
      </c>
      <c r="B434" t="s">
        <v>160</v>
      </c>
      <c r="C434" s="3">
        <v>4</v>
      </c>
      <c r="D434" s="1">
        <v>45021.051388888889</v>
      </c>
      <c r="E434" s="1">
        <v>45021.131249999999</v>
      </c>
      <c r="F434" t="s">
        <v>14</v>
      </c>
      <c r="G434" t="s">
        <v>22</v>
      </c>
      <c r="H434" t="s">
        <v>16</v>
      </c>
      <c r="I434" t="s">
        <v>1002</v>
      </c>
      <c r="J434" t="s">
        <v>28</v>
      </c>
      <c r="K434">
        <v>433</v>
      </c>
      <c r="L434" t="s">
        <v>29</v>
      </c>
      <c r="M434" t="s">
        <v>1003</v>
      </c>
      <c r="N434" s="2">
        <v>102</v>
      </c>
      <c r="O434" s="7">
        <f>_xlfn.MAXIFS(E:E,K:K,Sala[[#This Row],[Número de Orden]])</f>
        <v>45021.131249999999</v>
      </c>
      <c r="P434" s="8">
        <f>Sala[[#This Row],[Hora de Salida]]-Sala[[#This Row],[Hora de Llegada]]</f>
        <v>7.9861111109494232E-2</v>
      </c>
      <c r="T434" s="18"/>
      <c r="U434" s="10"/>
    </row>
    <row r="435" spans="1:21" x14ac:dyDescent="0.2">
      <c r="A435">
        <v>15</v>
      </c>
      <c r="B435" t="s">
        <v>1004</v>
      </c>
      <c r="C435" s="3">
        <v>4</v>
      </c>
      <c r="D435" s="1">
        <v>45021.010416666664</v>
      </c>
      <c r="E435" s="1">
        <v>45021.163194444445</v>
      </c>
      <c r="F435" t="s">
        <v>14</v>
      </c>
      <c r="G435" t="s">
        <v>22</v>
      </c>
      <c r="H435" t="s">
        <v>16</v>
      </c>
      <c r="I435" t="s">
        <v>1005</v>
      </c>
      <c r="J435" t="s">
        <v>28</v>
      </c>
      <c r="K435">
        <v>434</v>
      </c>
      <c r="L435" t="s">
        <v>29</v>
      </c>
      <c r="M435" t="s">
        <v>1006</v>
      </c>
      <c r="N435" s="2">
        <v>96</v>
      </c>
      <c r="O435" s="7">
        <f>_xlfn.MAXIFS(E:E,K:K,Sala[[#This Row],[Número de Orden]])</f>
        <v>45021.163194444445</v>
      </c>
      <c r="P435" s="8">
        <f>Sala[[#This Row],[Hora de Salida]]-Sala[[#This Row],[Hora de Llegada]]</f>
        <v>0.15277777778101154</v>
      </c>
      <c r="T435" s="19"/>
      <c r="U435" s="11"/>
    </row>
    <row r="436" spans="1:21" x14ac:dyDescent="0.2">
      <c r="A436">
        <v>17</v>
      </c>
      <c r="B436" t="s">
        <v>1007</v>
      </c>
      <c r="C436" s="3">
        <v>6</v>
      </c>
      <c r="D436" s="1">
        <v>45021.161805555559</v>
      </c>
      <c r="E436" s="1">
        <v>45021.250694444447</v>
      </c>
      <c r="F436" t="s">
        <v>21</v>
      </c>
      <c r="G436" t="s">
        <v>22</v>
      </c>
      <c r="H436" t="s">
        <v>16</v>
      </c>
      <c r="I436" t="s">
        <v>1008</v>
      </c>
      <c r="J436" t="s">
        <v>24</v>
      </c>
      <c r="K436">
        <v>435</v>
      </c>
      <c r="L436" t="s">
        <v>51</v>
      </c>
      <c r="M436" t="s">
        <v>1009</v>
      </c>
      <c r="N436" s="2">
        <v>154</v>
      </c>
      <c r="O436" s="7">
        <f>_xlfn.MAXIFS(E:E,K:K,Sala[[#This Row],[Número de Orden]])</f>
        <v>45021.250694444447</v>
      </c>
      <c r="P436" s="8">
        <f>Sala[[#This Row],[Hora de Salida]]-Sala[[#This Row],[Hora de Llegada]]</f>
        <v>8.8888888887595385E-2</v>
      </c>
      <c r="T436" s="18"/>
      <c r="U436" s="10"/>
    </row>
    <row r="437" spans="1:21" hidden="1" x14ac:dyDescent="0.2">
      <c r="A437" s="9">
        <v>10</v>
      </c>
      <c r="C437"/>
      <c r="N437">
        <v>56</v>
      </c>
      <c r="O437" s="7">
        <f>_xlfn.MAXIFS(E:E,K:K,Sala[[#This Row],[Número de Orden]])</f>
        <v>0</v>
      </c>
      <c r="P437" s="8">
        <f>Sala[[#This Row],[Hora de Salida]]-Sala[[#This Row],[Hora de Llegada]]</f>
        <v>0</v>
      </c>
      <c r="T437" s="19"/>
      <c r="U437" s="11"/>
    </row>
    <row r="438" spans="1:21" hidden="1" x14ac:dyDescent="0.2">
      <c r="A438" s="9">
        <v>16</v>
      </c>
      <c r="C438"/>
      <c r="N438">
        <v>70</v>
      </c>
      <c r="O438" s="7">
        <f>_xlfn.MAXIFS(E:E,K:K,Sala[[#This Row],[Número de Orden]])</f>
        <v>0</v>
      </c>
      <c r="P438" s="8">
        <f>Sala[[#This Row],[Hora de Salida]]-Sala[[#This Row],[Hora de Llegada]]</f>
        <v>0</v>
      </c>
      <c r="T438" s="18"/>
      <c r="U438" s="10"/>
    </row>
    <row r="439" spans="1:21" hidden="1" x14ac:dyDescent="0.2">
      <c r="A439" s="9">
        <v>2</v>
      </c>
      <c r="C439"/>
      <c r="N439">
        <v>33</v>
      </c>
      <c r="O439" s="7">
        <f>_xlfn.MAXIFS(E:E,K:K,Sala[[#This Row],[Número de Orden]])</f>
        <v>0</v>
      </c>
      <c r="P439" s="8">
        <f>Sala[[#This Row],[Hora de Salida]]-Sala[[#This Row],[Hora de Llegada]]</f>
        <v>0</v>
      </c>
      <c r="T439" s="19"/>
      <c r="U439" s="11"/>
    </row>
    <row r="440" spans="1:21" x14ac:dyDescent="0.2">
      <c r="A440">
        <v>15</v>
      </c>
      <c r="B440" t="s">
        <v>1010</v>
      </c>
      <c r="C440" s="3">
        <v>1</v>
      </c>
      <c r="D440" s="1">
        <v>45021</v>
      </c>
      <c r="E440" s="1">
        <v>45021.057638888888</v>
      </c>
      <c r="F440" t="s">
        <v>47</v>
      </c>
      <c r="G440" t="s">
        <v>15</v>
      </c>
      <c r="H440" t="s">
        <v>16</v>
      </c>
      <c r="I440" t="s">
        <v>1011</v>
      </c>
      <c r="J440" t="s">
        <v>17</v>
      </c>
      <c r="K440">
        <v>439</v>
      </c>
      <c r="L440" t="s">
        <v>29</v>
      </c>
      <c r="M440" t="s">
        <v>1012</v>
      </c>
      <c r="N440" s="2">
        <v>177</v>
      </c>
      <c r="O440" s="7">
        <f>_xlfn.MAXIFS(E:E,K:K,Sala[[#This Row],[Número de Orden]])</f>
        <v>45021.057638888888</v>
      </c>
      <c r="P440" s="8">
        <f>Sala[[#This Row],[Hora de Salida]]-Sala[[#This Row],[Hora de Llegada]]</f>
        <v>5.7638888887595385E-2</v>
      </c>
      <c r="T440" s="18"/>
      <c r="U440" s="10"/>
    </row>
    <row r="441" spans="1:21" x14ac:dyDescent="0.2">
      <c r="A441">
        <v>13</v>
      </c>
      <c r="B441" t="s">
        <v>1013</v>
      </c>
      <c r="C441" s="3">
        <v>1</v>
      </c>
      <c r="D441" s="1">
        <v>45021.082638888889</v>
      </c>
      <c r="E441" s="1">
        <v>45021.241666666669</v>
      </c>
      <c r="F441" t="s">
        <v>32</v>
      </c>
      <c r="G441" t="s">
        <v>22</v>
      </c>
      <c r="H441" t="s">
        <v>16</v>
      </c>
      <c r="I441" t="s">
        <v>1014</v>
      </c>
      <c r="J441" t="s">
        <v>24</v>
      </c>
      <c r="K441">
        <v>440</v>
      </c>
      <c r="L441" t="s">
        <v>45</v>
      </c>
      <c r="M441" t="s">
        <v>1015</v>
      </c>
      <c r="N441" s="2">
        <v>84</v>
      </c>
      <c r="O441" s="7">
        <f>_xlfn.MAXIFS(E:E,K:K,Sala[[#This Row],[Número de Orden]])</f>
        <v>45021.241666666669</v>
      </c>
      <c r="P441" s="8">
        <f>Sala[[#This Row],[Hora de Salida]]-Sala[[#This Row],[Hora de Llegada]]</f>
        <v>0.15902777777955635</v>
      </c>
      <c r="T441" s="19"/>
      <c r="U441" s="11"/>
    </row>
    <row r="442" spans="1:21" x14ac:dyDescent="0.2">
      <c r="A442">
        <v>13</v>
      </c>
      <c r="B442" t="s">
        <v>122</v>
      </c>
      <c r="C442" s="3">
        <v>6</v>
      </c>
      <c r="D442" s="1">
        <v>45021.044444444444</v>
      </c>
      <c r="E442" s="1">
        <v>45021.140972222223</v>
      </c>
      <c r="F442" t="s">
        <v>32</v>
      </c>
      <c r="G442" t="s">
        <v>22</v>
      </c>
      <c r="H442" t="s">
        <v>23</v>
      </c>
      <c r="I442" t="s">
        <v>1016</v>
      </c>
      <c r="J442" t="s">
        <v>24</v>
      </c>
      <c r="K442">
        <v>441</v>
      </c>
      <c r="L442" t="s">
        <v>51</v>
      </c>
      <c r="M442" t="s">
        <v>204</v>
      </c>
      <c r="N442" s="2">
        <v>183</v>
      </c>
      <c r="O442" s="7">
        <f>_xlfn.MAXIFS(E:E,K:K,Sala[[#This Row],[Número de Orden]])</f>
        <v>45021.140972222223</v>
      </c>
      <c r="P442" s="8">
        <f>Sala[[#This Row],[Hora de Salida]]-Sala[[#This Row],[Hora de Llegada]]</f>
        <v>9.6527777779556345E-2</v>
      </c>
      <c r="T442" s="18"/>
      <c r="U442" s="10"/>
    </row>
    <row r="443" spans="1:21" x14ac:dyDescent="0.2">
      <c r="A443">
        <v>15</v>
      </c>
      <c r="B443" t="s">
        <v>1017</v>
      </c>
      <c r="C443" s="3">
        <v>3</v>
      </c>
      <c r="D443" s="1">
        <v>45021.086111111108</v>
      </c>
      <c r="E443" s="1">
        <v>45021.137499999997</v>
      </c>
      <c r="F443" t="s">
        <v>14</v>
      </c>
      <c r="G443" t="s">
        <v>15</v>
      </c>
      <c r="H443" t="s">
        <v>16</v>
      </c>
      <c r="I443" t="s">
        <v>1018</v>
      </c>
      <c r="J443" t="s">
        <v>24</v>
      </c>
      <c r="K443">
        <v>442</v>
      </c>
      <c r="L443" t="s">
        <v>49</v>
      </c>
      <c r="M443" t="s">
        <v>1019</v>
      </c>
      <c r="N443" s="2">
        <v>235</v>
      </c>
      <c r="O443" s="7">
        <f>_xlfn.MAXIFS(E:E,K:K,Sala[[#This Row],[Número de Orden]])</f>
        <v>45021.137499999997</v>
      </c>
      <c r="P443" s="8">
        <f>Sala[[#This Row],[Hora de Salida]]-Sala[[#This Row],[Hora de Llegada]]</f>
        <v>5.1388888889050577E-2</v>
      </c>
      <c r="T443" s="19"/>
      <c r="U443" s="11"/>
    </row>
    <row r="444" spans="1:21" x14ac:dyDescent="0.2">
      <c r="A444">
        <v>4</v>
      </c>
      <c r="B444" t="s">
        <v>91</v>
      </c>
      <c r="C444" s="3">
        <v>2</v>
      </c>
      <c r="D444" s="1">
        <v>45021.052083333336</v>
      </c>
      <c r="E444" s="1">
        <v>45021.134722222225</v>
      </c>
      <c r="F444" t="s">
        <v>32</v>
      </c>
      <c r="G444" t="s">
        <v>22</v>
      </c>
      <c r="H444" t="s">
        <v>35</v>
      </c>
      <c r="I444" t="s">
        <v>1020</v>
      </c>
      <c r="J444" t="s">
        <v>17</v>
      </c>
      <c r="K444">
        <v>443</v>
      </c>
      <c r="L444" t="s">
        <v>64</v>
      </c>
      <c r="M444" t="s">
        <v>1021</v>
      </c>
      <c r="N444" s="2">
        <v>217</v>
      </c>
      <c r="O444" s="7">
        <f>_xlfn.MAXIFS(E:E,K:K,Sala[[#This Row],[Número de Orden]])</f>
        <v>45021.134722222225</v>
      </c>
      <c r="P444" s="8">
        <f>Sala[[#This Row],[Hora de Salida]]-Sala[[#This Row],[Hora de Llegada]]</f>
        <v>8.2638888889050577E-2</v>
      </c>
      <c r="T444" s="18"/>
      <c r="U444" s="10"/>
    </row>
    <row r="445" spans="1:21" x14ac:dyDescent="0.2">
      <c r="A445">
        <v>8</v>
      </c>
      <c r="B445" t="s">
        <v>258</v>
      </c>
      <c r="C445" s="3">
        <v>5</v>
      </c>
      <c r="D445" s="1">
        <v>45021.140972222223</v>
      </c>
      <c r="E445" s="1">
        <v>45021.255555555559</v>
      </c>
      <c r="F445" t="s">
        <v>58</v>
      </c>
      <c r="G445" t="s">
        <v>22</v>
      </c>
      <c r="H445" t="s">
        <v>16</v>
      </c>
      <c r="I445" t="s">
        <v>1022</v>
      </c>
      <c r="J445" t="s">
        <v>17</v>
      </c>
      <c r="K445">
        <v>444</v>
      </c>
      <c r="L445" t="s">
        <v>45</v>
      </c>
      <c r="M445" t="s">
        <v>1023</v>
      </c>
      <c r="N445" s="2">
        <v>95</v>
      </c>
      <c r="O445" s="7">
        <f>_xlfn.MAXIFS(E:E,K:K,Sala[[#This Row],[Número de Orden]])</f>
        <v>45021.255555555559</v>
      </c>
      <c r="P445" s="8">
        <f>Sala[[#This Row],[Hora de Salida]]-Sala[[#This Row],[Hora de Llegada]]</f>
        <v>0.11458333333575865</v>
      </c>
      <c r="T445" s="19"/>
      <c r="U445" s="11"/>
    </row>
    <row r="446" spans="1:21" hidden="1" x14ac:dyDescent="0.2">
      <c r="A446" s="9">
        <v>6</v>
      </c>
      <c r="C446"/>
      <c r="N446">
        <v>81</v>
      </c>
      <c r="O446" s="7">
        <f>_xlfn.MAXIFS(E:E,K:K,Sala[[#This Row],[Número de Orden]])</f>
        <v>0</v>
      </c>
      <c r="P446" s="8">
        <f>Sala[[#This Row],[Hora de Salida]]-Sala[[#This Row],[Hora de Llegada]]</f>
        <v>0</v>
      </c>
      <c r="T446" s="18"/>
      <c r="U446" s="10"/>
    </row>
    <row r="447" spans="1:21" hidden="1" x14ac:dyDescent="0.2">
      <c r="A447" s="9">
        <v>12</v>
      </c>
      <c r="C447"/>
      <c r="N447">
        <v>21</v>
      </c>
      <c r="O447" s="7">
        <f>_xlfn.MAXIFS(E:E,K:K,Sala[[#This Row],[Número de Orden]])</f>
        <v>0</v>
      </c>
      <c r="P447" s="8">
        <f>Sala[[#This Row],[Hora de Salida]]-Sala[[#This Row],[Hora de Llegada]]</f>
        <v>0</v>
      </c>
      <c r="T447" s="19"/>
      <c r="U447" s="11"/>
    </row>
    <row r="448" spans="1:21" x14ac:dyDescent="0.2">
      <c r="A448">
        <v>8</v>
      </c>
      <c r="B448" t="s">
        <v>1024</v>
      </c>
      <c r="C448" s="3">
        <v>2</v>
      </c>
      <c r="D448" s="1">
        <v>45021.161805555559</v>
      </c>
      <c r="E448" s="1">
        <v>45021.308333333334</v>
      </c>
      <c r="F448" t="s">
        <v>14</v>
      </c>
      <c r="G448" t="s">
        <v>15</v>
      </c>
      <c r="H448" t="s">
        <v>16</v>
      </c>
      <c r="I448" t="s">
        <v>1025</v>
      </c>
      <c r="J448" t="s">
        <v>17</v>
      </c>
      <c r="K448">
        <v>447</v>
      </c>
      <c r="L448" t="s">
        <v>51</v>
      </c>
      <c r="M448" t="s">
        <v>1026</v>
      </c>
      <c r="N448" s="2">
        <v>181</v>
      </c>
      <c r="O448" s="7">
        <f>_xlfn.MAXIFS(E:E,K:K,Sala[[#This Row],[Número de Orden]])</f>
        <v>45021.308333333334</v>
      </c>
      <c r="P448" s="8">
        <f>Sala[[#This Row],[Hora de Salida]]-Sala[[#This Row],[Hora de Llegada]]</f>
        <v>0.14652777777519077</v>
      </c>
      <c r="T448" s="18"/>
      <c r="U448" s="10"/>
    </row>
    <row r="449" spans="1:21" x14ac:dyDescent="0.2">
      <c r="A449">
        <v>4</v>
      </c>
      <c r="B449" t="s">
        <v>823</v>
      </c>
      <c r="C449" s="3">
        <v>5</v>
      </c>
      <c r="D449" s="1">
        <v>45021.004861111112</v>
      </c>
      <c r="E449" s="1">
        <v>45021.149305555555</v>
      </c>
      <c r="F449" t="s">
        <v>14</v>
      </c>
      <c r="G449" t="s">
        <v>15</v>
      </c>
      <c r="H449" t="s">
        <v>16</v>
      </c>
      <c r="I449" t="s">
        <v>1027</v>
      </c>
      <c r="J449" t="s">
        <v>24</v>
      </c>
      <c r="K449">
        <v>448</v>
      </c>
      <c r="L449" t="s">
        <v>64</v>
      </c>
      <c r="M449" t="s">
        <v>1028</v>
      </c>
      <c r="N449" s="2">
        <v>137</v>
      </c>
      <c r="O449" s="7">
        <f>_xlfn.MAXIFS(E:E,K:K,Sala[[#This Row],[Número de Orden]])</f>
        <v>45021.149305555555</v>
      </c>
      <c r="P449" s="8">
        <f>Sala[[#This Row],[Hora de Salida]]-Sala[[#This Row],[Hora de Llegada]]</f>
        <v>0.1444444444423425</v>
      </c>
      <c r="T449" s="19"/>
      <c r="U449" s="11"/>
    </row>
    <row r="450" spans="1:21" hidden="1" x14ac:dyDescent="0.2">
      <c r="A450" s="9">
        <v>3</v>
      </c>
      <c r="C450"/>
      <c r="N450">
        <v>64</v>
      </c>
      <c r="O450" s="7">
        <f>_xlfn.MAXIFS(E:E,K:K,Sala[[#This Row],[Número de Orden]])</f>
        <v>0</v>
      </c>
      <c r="P450" s="8">
        <f>Sala[[#This Row],[Hora de Salida]]-Sala[[#This Row],[Hora de Llegada]]</f>
        <v>0</v>
      </c>
      <c r="T450" s="18"/>
      <c r="U450" s="10"/>
    </row>
    <row r="451" spans="1:21" x14ac:dyDescent="0.2">
      <c r="A451">
        <v>9</v>
      </c>
      <c r="B451" t="s">
        <v>1029</v>
      </c>
      <c r="C451" s="3">
        <v>6</v>
      </c>
      <c r="D451" s="1">
        <v>45021.160416666666</v>
      </c>
      <c r="E451" s="1">
        <v>45021.209027777775</v>
      </c>
      <c r="F451" t="s">
        <v>47</v>
      </c>
      <c r="G451" t="s">
        <v>22</v>
      </c>
      <c r="H451" t="s">
        <v>16</v>
      </c>
      <c r="I451" t="s">
        <v>1030</v>
      </c>
      <c r="J451" t="s">
        <v>24</v>
      </c>
      <c r="K451">
        <v>450</v>
      </c>
      <c r="L451" t="s">
        <v>29</v>
      </c>
      <c r="M451" t="s">
        <v>1031</v>
      </c>
      <c r="N451" s="2">
        <v>72</v>
      </c>
      <c r="O451" s="7">
        <f>_xlfn.MAXIFS(E:E,K:K,Sala[[#This Row],[Número de Orden]])</f>
        <v>45021.209027777775</v>
      </c>
      <c r="P451" s="8">
        <f>Sala[[#This Row],[Hora de Salida]]-Sala[[#This Row],[Hora de Llegada]]</f>
        <v>4.8611111109494232E-2</v>
      </c>
      <c r="T451" s="19"/>
      <c r="U451" s="11"/>
    </row>
    <row r="452" spans="1:21" x14ac:dyDescent="0.2">
      <c r="A452">
        <v>3</v>
      </c>
      <c r="B452" t="s">
        <v>596</v>
      </c>
      <c r="C452" s="3">
        <v>1</v>
      </c>
      <c r="D452" s="1">
        <v>45021.053472222222</v>
      </c>
      <c r="E452" s="1">
        <v>45021.101388888892</v>
      </c>
      <c r="F452" t="s">
        <v>21</v>
      </c>
      <c r="G452" t="s">
        <v>44</v>
      </c>
      <c r="H452" t="s">
        <v>16</v>
      </c>
      <c r="I452" t="s">
        <v>1032</v>
      </c>
      <c r="J452" t="s">
        <v>17</v>
      </c>
      <c r="K452">
        <v>451</v>
      </c>
      <c r="L452" t="s">
        <v>29</v>
      </c>
      <c r="M452" t="s">
        <v>1033</v>
      </c>
      <c r="N452" s="2">
        <v>92</v>
      </c>
      <c r="O452" s="7">
        <f>_xlfn.MAXIFS(E:E,K:K,Sala[[#This Row],[Número de Orden]])</f>
        <v>45021.101388888892</v>
      </c>
      <c r="P452" s="8">
        <f>Sala[[#This Row],[Hora de Salida]]-Sala[[#This Row],[Hora de Llegada]]</f>
        <v>4.7916666670062114E-2</v>
      </c>
      <c r="T452" s="18"/>
      <c r="U452" s="10"/>
    </row>
    <row r="453" spans="1:21" x14ac:dyDescent="0.2">
      <c r="A453">
        <v>9</v>
      </c>
      <c r="B453" t="s">
        <v>1034</v>
      </c>
      <c r="C453" s="3">
        <v>1</v>
      </c>
      <c r="D453" s="1">
        <v>45021.120138888888</v>
      </c>
      <c r="E453" s="1">
        <v>45021.22152777778</v>
      </c>
      <c r="F453" t="s">
        <v>14</v>
      </c>
      <c r="G453" t="s">
        <v>22</v>
      </c>
      <c r="H453" t="s">
        <v>16</v>
      </c>
      <c r="I453" t="s">
        <v>1035</v>
      </c>
      <c r="J453" t="s">
        <v>28</v>
      </c>
      <c r="K453">
        <v>452</v>
      </c>
      <c r="L453" t="s">
        <v>49</v>
      </c>
      <c r="M453" t="s">
        <v>1036</v>
      </c>
      <c r="N453" s="2">
        <v>158</v>
      </c>
      <c r="O453" s="7">
        <f>_xlfn.MAXIFS(E:E,K:K,Sala[[#This Row],[Número de Orden]])</f>
        <v>45021.22152777778</v>
      </c>
      <c r="P453" s="8">
        <f>Sala[[#This Row],[Hora de Salida]]-Sala[[#This Row],[Hora de Llegada]]</f>
        <v>0.10138888889196096</v>
      </c>
      <c r="T453" s="19"/>
      <c r="U453" s="11"/>
    </row>
    <row r="454" spans="1:21" x14ac:dyDescent="0.2">
      <c r="A454">
        <v>6</v>
      </c>
      <c r="B454" t="s">
        <v>1037</v>
      </c>
      <c r="C454" s="3">
        <v>1</v>
      </c>
      <c r="D454" s="1">
        <v>45021.154166666667</v>
      </c>
      <c r="E454" s="1">
        <v>45021.213194444441</v>
      </c>
      <c r="F454" t="s">
        <v>32</v>
      </c>
      <c r="G454" t="s">
        <v>44</v>
      </c>
      <c r="H454" t="s">
        <v>16</v>
      </c>
      <c r="I454" t="s">
        <v>1038</v>
      </c>
      <c r="J454" t="s">
        <v>17</v>
      </c>
      <c r="K454">
        <v>453</v>
      </c>
      <c r="L454" t="s">
        <v>33</v>
      </c>
      <c r="M454" t="s">
        <v>908</v>
      </c>
      <c r="N454" s="2">
        <v>130</v>
      </c>
      <c r="O454" s="7">
        <f>_xlfn.MAXIFS(E:E,K:K,Sala[[#This Row],[Número de Orden]])</f>
        <v>45021.213194444441</v>
      </c>
      <c r="P454" s="8">
        <f>Sala[[#This Row],[Hora de Salida]]-Sala[[#This Row],[Hora de Llegada]]</f>
        <v>5.9027777773735579E-2</v>
      </c>
      <c r="T454" s="18"/>
      <c r="U454" s="10"/>
    </row>
    <row r="455" spans="1:21" x14ac:dyDescent="0.2">
      <c r="A455">
        <v>1</v>
      </c>
      <c r="B455" t="s">
        <v>988</v>
      </c>
      <c r="C455" s="3">
        <v>3</v>
      </c>
      <c r="D455" s="1">
        <v>45021.143055555556</v>
      </c>
      <c r="E455" s="1">
        <v>45021.203472222223</v>
      </c>
      <c r="F455" t="s">
        <v>58</v>
      </c>
      <c r="G455" t="s">
        <v>22</v>
      </c>
      <c r="H455" t="s">
        <v>16</v>
      </c>
      <c r="I455" t="s">
        <v>1039</v>
      </c>
      <c r="J455" t="s">
        <v>17</v>
      </c>
      <c r="K455">
        <v>454</v>
      </c>
      <c r="L455" t="s">
        <v>36</v>
      </c>
      <c r="M455" t="s">
        <v>1040</v>
      </c>
      <c r="N455" s="2">
        <v>233</v>
      </c>
      <c r="O455" s="7">
        <f>_xlfn.MAXIFS(E:E,K:K,Sala[[#This Row],[Número de Orden]])</f>
        <v>45021.203472222223</v>
      </c>
      <c r="P455" s="8">
        <f>Sala[[#This Row],[Hora de Salida]]-Sala[[#This Row],[Hora de Llegada]]</f>
        <v>6.0416666667151731E-2</v>
      </c>
      <c r="T455" s="19"/>
      <c r="U455" s="11"/>
    </row>
    <row r="456" spans="1:21" hidden="1" x14ac:dyDescent="0.2">
      <c r="A456" s="9">
        <v>12</v>
      </c>
      <c r="C456"/>
      <c r="N456">
        <v>48</v>
      </c>
      <c r="O456" s="7">
        <f>_xlfn.MAXIFS(E:E,K:K,Sala[[#This Row],[Número de Orden]])</f>
        <v>0</v>
      </c>
      <c r="P456" s="8">
        <f>Sala[[#This Row],[Hora de Salida]]-Sala[[#This Row],[Hora de Llegada]]</f>
        <v>0</v>
      </c>
      <c r="T456" s="18"/>
      <c r="U456" s="10"/>
    </row>
    <row r="457" spans="1:21" x14ac:dyDescent="0.2">
      <c r="A457">
        <v>13</v>
      </c>
      <c r="B457" t="s">
        <v>1041</v>
      </c>
      <c r="C457" s="3">
        <v>6</v>
      </c>
      <c r="D457" s="1">
        <v>45021.091666666667</v>
      </c>
      <c r="E457" s="1">
        <v>45021.21875</v>
      </c>
      <c r="F457" t="s">
        <v>14</v>
      </c>
      <c r="G457" t="s">
        <v>22</v>
      </c>
      <c r="H457" t="s">
        <v>16</v>
      </c>
      <c r="I457" t="s">
        <v>1042</v>
      </c>
      <c r="J457" t="s">
        <v>17</v>
      </c>
      <c r="K457">
        <v>456</v>
      </c>
      <c r="L457" t="s">
        <v>45</v>
      </c>
      <c r="M457" t="s">
        <v>1043</v>
      </c>
      <c r="N457" s="2">
        <v>148</v>
      </c>
      <c r="O457" s="7">
        <f>_xlfn.MAXIFS(E:E,K:K,Sala[[#This Row],[Número de Orden]])</f>
        <v>45021.21875</v>
      </c>
      <c r="P457" s="8">
        <f>Sala[[#This Row],[Hora de Salida]]-Sala[[#This Row],[Hora de Llegada]]</f>
        <v>0.12708333333284827</v>
      </c>
      <c r="T457" s="19"/>
      <c r="U457" s="11"/>
    </row>
    <row r="458" spans="1:21" x14ac:dyDescent="0.2">
      <c r="A458">
        <v>18</v>
      </c>
      <c r="B458" t="s">
        <v>1044</v>
      </c>
      <c r="C458" s="3">
        <v>6</v>
      </c>
      <c r="D458" s="1">
        <v>45021.158333333333</v>
      </c>
      <c r="E458" s="1">
        <v>45021.313888888886</v>
      </c>
      <c r="F458" t="s">
        <v>32</v>
      </c>
      <c r="G458" t="s">
        <v>22</v>
      </c>
      <c r="H458" t="s">
        <v>23</v>
      </c>
      <c r="I458" t="s">
        <v>1045</v>
      </c>
      <c r="J458" t="s">
        <v>28</v>
      </c>
      <c r="K458">
        <v>457</v>
      </c>
      <c r="L458" t="s">
        <v>29</v>
      </c>
      <c r="M458" t="s">
        <v>913</v>
      </c>
      <c r="N458" s="2">
        <v>137</v>
      </c>
      <c r="O458" s="7">
        <f>_xlfn.MAXIFS(E:E,K:K,Sala[[#This Row],[Número de Orden]])</f>
        <v>45021.313888888886</v>
      </c>
      <c r="P458" s="8">
        <f>Sala[[#This Row],[Hora de Salida]]-Sala[[#This Row],[Hora de Llegada]]</f>
        <v>0.15555555555329192</v>
      </c>
      <c r="T458" s="18"/>
      <c r="U458" s="10"/>
    </row>
    <row r="459" spans="1:21" x14ac:dyDescent="0.2">
      <c r="A459">
        <v>4</v>
      </c>
      <c r="B459" t="s">
        <v>1046</v>
      </c>
      <c r="C459" s="3">
        <v>3</v>
      </c>
      <c r="D459" s="1">
        <v>45021.111805555556</v>
      </c>
      <c r="E459" s="1">
        <v>45021.181250000001</v>
      </c>
      <c r="F459" t="s">
        <v>14</v>
      </c>
      <c r="G459" t="s">
        <v>22</v>
      </c>
      <c r="H459" t="s">
        <v>16</v>
      </c>
      <c r="I459" t="s">
        <v>1047</v>
      </c>
      <c r="J459" t="s">
        <v>24</v>
      </c>
      <c r="K459">
        <v>458</v>
      </c>
      <c r="L459" t="s">
        <v>29</v>
      </c>
      <c r="M459" t="s">
        <v>1048</v>
      </c>
      <c r="N459" s="2">
        <v>268</v>
      </c>
      <c r="O459" s="7">
        <f>_xlfn.MAXIFS(E:E,K:K,Sala[[#This Row],[Número de Orden]])</f>
        <v>45021.181250000001</v>
      </c>
      <c r="P459" s="8">
        <f>Sala[[#This Row],[Hora de Salida]]-Sala[[#This Row],[Hora de Llegada]]</f>
        <v>6.9444444445252884E-2</v>
      </c>
      <c r="T459" s="19"/>
      <c r="U459" s="11"/>
    </row>
    <row r="460" spans="1:21" hidden="1" x14ac:dyDescent="0.2">
      <c r="A460" s="9">
        <v>20</v>
      </c>
      <c r="C460"/>
      <c r="N460">
        <v>84</v>
      </c>
      <c r="O460" s="7">
        <f>_xlfn.MAXIFS(E:E,K:K,Sala[[#This Row],[Número de Orden]])</f>
        <v>0</v>
      </c>
      <c r="P460" s="8">
        <f>Sala[[#This Row],[Hora de Salida]]-Sala[[#This Row],[Hora de Llegada]]</f>
        <v>0</v>
      </c>
      <c r="T460" s="18"/>
      <c r="U460" s="10"/>
    </row>
    <row r="461" spans="1:21" x14ac:dyDescent="0.2">
      <c r="A461">
        <v>19</v>
      </c>
      <c r="B461" t="s">
        <v>476</v>
      </c>
      <c r="C461" s="3">
        <v>6</v>
      </c>
      <c r="D461" s="1">
        <v>45021.143750000003</v>
      </c>
      <c r="E461" s="1">
        <v>45021.288888888892</v>
      </c>
      <c r="F461" t="s">
        <v>14</v>
      </c>
      <c r="G461" t="s">
        <v>15</v>
      </c>
      <c r="H461" t="s">
        <v>16</v>
      </c>
      <c r="I461" t="s">
        <v>1049</v>
      </c>
      <c r="J461" t="s">
        <v>17</v>
      </c>
      <c r="K461">
        <v>460</v>
      </c>
      <c r="L461" t="s">
        <v>53</v>
      </c>
      <c r="M461" t="s">
        <v>1050</v>
      </c>
      <c r="N461" s="2">
        <v>176</v>
      </c>
      <c r="O461" s="7">
        <f>_xlfn.MAXIFS(E:E,K:K,Sala[[#This Row],[Número de Orden]])</f>
        <v>45021.288888888892</v>
      </c>
      <c r="P461" s="8">
        <f>Sala[[#This Row],[Hora de Salida]]-Sala[[#This Row],[Hora de Llegada]]</f>
        <v>0.14513888888905058</v>
      </c>
      <c r="T461" s="19"/>
      <c r="U461" s="11"/>
    </row>
    <row r="462" spans="1:21" x14ac:dyDescent="0.2">
      <c r="A462">
        <v>4</v>
      </c>
      <c r="B462" t="s">
        <v>1051</v>
      </c>
      <c r="C462" s="3">
        <v>3</v>
      </c>
      <c r="D462" s="1">
        <v>45021.113194444442</v>
      </c>
      <c r="E462" s="1">
        <v>45021.246527777781</v>
      </c>
      <c r="F462" t="s">
        <v>21</v>
      </c>
      <c r="G462" t="s">
        <v>15</v>
      </c>
      <c r="H462" t="s">
        <v>23</v>
      </c>
      <c r="I462" t="s">
        <v>1052</v>
      </c>
      <c r="J462" t="s">
        <v>17</v>
      </c>
      <c r="K462">
        <v>461</v>
      </c>
      <c r="L462" t="s">
        <v>18</v>
      </c>
      <c r="M462" t="s">
        <v>1053</v>
      </c>
      <c r="N462" s="2">
        <v>99</v>
      </c>
      <c r="O462" s="7">
        <f>_xlfn.MAXIFS(E:E,K:K,Sala[[#This Row],[Número de Orden]])</f>
        <v>45021.246527777781</v>
      </c>
      <c r="P462" s="8">
        <f>Sala[[#This Row],[Hora de Salida]]-Sala[[#This Row],[Hora de Llegada]]</f>
        <v>0.13333333333866904</v>
      </c>
      <c r="T462" s="18"/>
      <c r="U462" s="10"/>
    </row>
    <row r="463" spans="1:21" hidden="1" x14ac:dyDescent="0.2">
      <c r="A463" s="9">
        <v>9</v>
      </c>
      <c r="C463"/>
      <c r="N463">
        <v>99</v>
      </c>
      <c r="O463" s="7">
        <f>_xlfn.MAXIFS(E:E,K:K,Sala[[#This Row],[Número de Orden]])</f>
        <v>0</v>
      </c>
      <c r="P463" s="8">
        <f>Sala[[#This Row],[Hora de Salida]]-Sala[[#This Row],[Hora de Llegada]]</f>
        <v>0</v>
      </c>
      <c r="T463" s="19"/>
      <c r="U463" s="11"/>
    </row>
    <row r="464" spans="1:21" hidden="1" x14ac:dyDescent="0.2">
      <c r="A464" s="9">
        <v>7</v>
      </c>
      <c r="C464"/>
      <c r="N464">
        <v>93</v>
      </c>
      <c r="O464" s="7">
        <f>_xlfn.MAXIFS(E:E,K:K,Sala[[#This Row],[Número de Orden]])</f>
        <v>0</v>
      </c>
      <c r="P464" s="8">
        <f>Sala[[#This Row],[Hora de Salida]]-Sala[[#This Row],[Hora de Llegada]]</f>
        <v>0</v>
      </c>
      <c r="T464" s="18"/>
      <c r="U464" s="10"/>
    </row>
    <row r="465" spans="1:21" x14ac:dyDescent="0.2">
      <c r="A465">
        <v>16</v>
      </c>
      <c r="B465" t="s">
        <v>309</v>
      </c>
      <c r="C465" s="3">
        <v>1</v>
      </c>
      <c r="D465" s="1">
        <v>45021.056250000001</v>
      </c>
      <c r="E465" s="1">
        <v>45021.193749999999</v>
      </c>
      <c r="F465" t="s">
        <v>14</v>
      </c>
      <c r="G465" t="s">
        <v>22</v>
      </c>
      <c r="H465" t="s">
        <v>16</v>
      </c>
      <c r="I465" t="s">
        <v>1054</v>
      </c>
      <c r="J465" t="s">
        <v>28</v>
      </c>
      <c r="K465">
        <v>464</v>
      </c>
      <c r="L465" t="s">
        <v>33</v>
      </c>
      <c r="M465" t="s">
        <v>1055</v>
      </c>
      <c r="N465" s="2">
        <v>154</v>
      </c>
      <c r="O465" s="7">
        <f>_xlfn.MAXIFS(E:E,K:K,Sala[[#This Row],[Número de Orden]])</f>
        <v>45021.193749999999</v>
      </c>
      <c r="P465" s="8">
        <f>Sala[[#This Row],[Hora de Salida]]-Sala[[#This Row],[Hora de Llegada]]</f>
        <v>0.13749999999708962</v>
      </c>
      <c r="T465" s="19"/>
      <c r="U465" s="11"/>
    </row>
    <row r="466" spans="1:21" x14ac:dyDescent="0.2">
      <c r="A466">
        <v>4</v>
      </c>
      <c r="B466" t="s">
        <v>1056</v>
      </c>
      <c r="C466" s="3">
        <v>2</v>
      </c>
      <c r="D466" s="1">
        <v>45021.049305555556</v>
      </c>
      <c r="E466" s="1">
        <v>45021.151388888888</v>
      </c>
      <c r="F466" t="s">
        <v>58</v>
      </c>
      <c r="G466" t="s">
        <v>22</v>
      </c>
      <c r="H466" t="s">
        <v>16</v>
      </c>
      <c r="I466" t="s">
        <v>1057</v>
      </c>
      <c r="J466" t="s">
        <v>24</v>
      </c>
      <c r="K466">
        <v>465</v>
      </c>
      <c r="L466" t="s">
        <v>49</v>
      </c>
      <c r="M466" t="s">
        <v>1058</v>
      </c>
      <c r="N466" s="2">
        <v>121</v>
      </c>
      <c r="O466" s="7">
        <f>_xlfn.MAXIFS(E:E,K:K,Sala[[#This Row],[Número de Orden]])</f>
        <v>45021.151388888888</v>
      </c>
      <c r="P466" s="8">
        <f>Sala[[#This Row],[Hora de Salida]]-Sala[[#This Row],[Hora de Llegada]]</f>
        <v>0.10208333333139308</v>
      </c>
      <c r="T466" s="18"/>
      <c r="U466" s="10"/>
    </row>
    <row r="467" spans="1:21" x14ac:dyDescent="0.2">
      <c r="A467">
        <v>4</v>
      </c>
      <c r="B467" t="s">
        <v>1059</v>
      </c>
      <c r="C467" s="3">
        <v>1</v>
      </c>
      <c r="D467" s="1">
        <v>45021.07916666667</v>
      </c>
      <c r="E467" s="1">
        <v>45021.180555555555</v>
      </c>
      <c r="F467" t="s">
        <v>58</v>
      </c>
      <c r="G467" t="s">
        <v>22</v>
      </c>
      <c r="H467" t="s">
        <v>16</v>
      </c>
      <c r="I467" t="s">
        <v>1060</v>
      </c>
      <c r="J467" t="s">
        <v>17</v>
      </c>
      <c r="K467">
        <v>466</v>
      </c>
      <c r="L467" t="s">
        <v>29</v>
      </c>
      <c r="M467" t="s">
        <v>1061</v>
      </c>
      <c r="N467" s="2">
        <v>140</v>
      </c>
      <c r="O467" s="7">
        <f>_xlfn.MAXIFS(E:E,K:K,Sala[[#This Row],[Número de Orden]])</f>
        <v>45021.180555555555</v>
      </c>
      <c r="P467" s="8">
        <f>Sala[[#This Row],[Hora de Salida]]-Sala[[#This Row],[Hora de Llegada]]</f>
        <v>0.101388888884685</v>
      </c>
      <c r="T467" s="19"/>
      <c r="U467" s="11"/>
    </row>
    <row r="468" spans="1:21" x14ac:dyDescent="0.2">
      <c r="A468">
        <v>15</v>
      </c>
      <c r="B468" t="s">
        <v>1062</v>
      </c>
      <c r="C468" s="3">
        <v>3</v>
      </c>
      <c r="D468" s="1">
        <v>45021.112500000003</v>
      </c>
      <c r="E468" s="1">
        <v>45021.176388888889</v>
      </c>
      <c r="F468" t="s">
        <v>58</v>
      </c>
      <c r="G468" t="s">
        <v>22</v>
      </c>
      <c r="H468" t="s">
        <v>35</v>
      </c>
      <c r="I468" t="s">
        <v>1063</v>
      </c>
      <c r="J468" t="s">
        <v>28</v>
      </c>
      <c r="K468">
        <v>467</v>
      </c>
      <c r="L468" t="s">
        <v>18</v>
      </c>
      <c r="M468" t="s">
        <v>1064</v>
      </c>
      <c r="N468" s="2">
        <v>143</v>
      </c>
      <c r="O468" s="7">
        <f>_xlfn.MAXIFS(E:E,K:K,Sala[[#This Row],[Número de Orden]])</f>
        <v>45021.176388888889</v>
      </c>
      <c r="P468" s="8">
        <f>Sala[[#This Row],[Hora de Salida]]-Sala[[#This Row],[Hora de Llegada]]</f>
        <v>6.3888888886140194E-2</v>
      </c>
      <c r="T468" s="18"/>
      <c r="U468" s="10"/>
    </row>
    <row r="469" spans="1:21" x14ac:dyDescent="0.2">
      <c r="A469">
        <v>14</v>
      </c>
      <c r="B469" t="s">
        <v>1065</v>
      </c>
      <c r="C469" s="3">
        <v>6</v>
      </c>
      <c r="D469" s="1">
        <v>45021.124305555553</v>
      </c>
      <c r="E469" s="1">
        <v>45021.239583333336</v>
      </c>
      <c r="F469" t="s">
        <v>32</v>
      </c>
      <c r="G469" t="s">
        <v>44</v>
      </c>
      <c r="H469" t="s">
        <v>16</v>
      </c>
      <c r="I469" t="s">
        <v>1066</v>
      </c>
      <c r="J469" t="s">
        <v>28</v>
      </c>
      <c r="K469">
        <v>468</v>
      </c>
      <c r="L469" t="s">
        <v>45</v>
      </c>
      <c r="M469" t="s">
        <v>1067</v>
      </c>
      <c r="N469" s="2">
        <v>106</v>
      </c>
      <c r="O469" s="7">
        <f>_xlfn.MAXIFS(E:E,K:K,Sala[[#This Row],[Número de Orden]])</f>
        <v>45021.239583333336</v>
      </c>
      <c r="P469" s="8">
        <f>Sala[[#This Row],[Hora de Salida]]-Sala[[#This Row],[Hora de Llegada]]</f>
        <v>0.11527777778246673</v>
      </c>
      <c r="T469" s="19"/>
      <c r="U469" s="11"/>
    </row>
    <row r="470" spans="1:21" x14ac:dyDescent="0.2">
      <c r="A470">
        <v>1</v>
      </c>
      <c r="B470" t="s">
        <v>1068</v>
      </c>
      <c r="C470" s="3">
        <v>2</v>
      </c>
      <c r="D470" s="1">
        <v>45021.122916666667</v>
      </c>
      <c r="E470" s="1">
        <v>45021.223611111112</v>
      </c>
      <c r="F470" t="s">
        <v>58</v>
      </c>
      <c r="G470" t="s">
        <v>15</v>
      </c>
      <c r="H470" t="s">
        <v>16</v>
      </c>
      <c r="I470" t="s">
        <v>1022</v>
      </c>
      <c r="J470" t="s">
        <v>28</v>
      </c>
      <c r="K470">
        <v>469</v>
      </c>
      <c r="L470" t="s">
        <v>36</v>
      </c>
      <c r="M470" t="s">
        <v>1069</v>
      </c>
      <c r="N470" s="2">
        <v>137</v>
      </c>
      <c r="O470" s="7">
        <f>_xlfn.MAXIFS(E:E,K:K,Sala[[#This Row],[Número de Orden]])</f>
        <v>45021.223611111112</v>
      </c>
      <c r="P470" s="8">
        <f>Sala[[#This Row],[Hora de Salida]]-Sala[[#This Row],[Hora de Llegada]]</f>
        <v>0.10069444444525288</v>
      </c>
      <c r="T470" s="18"/>
      <c r="U470" s="10"/>
    </row>
    <row r="471" spans="1:21" x14ac:dyDescent="0.2">
      <c r="A471">
        <v>17</v>
      </c>
      <c r="B471" t="s">
        <v>1070</v>
      </c>
      <c r="C471" s="3">
        <v>3</v>
      </c>
      <c r="D471" s="1">
        <v>45021.070138888892</v>
      </c>
      <c r="E471" s="1">
        <v>45021.178472222222</v>
      </c>
      <c r="F471" t="s">
        <v>14</v>
      </c>
      <c r="G471" t="s">
        <v>22</v>
      </c>
      <c r="H471" t="s">
        <v>16</v>
      </c>
      <c r="I471" t="s">
        <v>1071</v>
      </c>
      <c r="J471" t="s">
        <v>24</v>
      </c>
      <c r="K471">
        <v>470</v>
      </c>
      <c r="L471" t="s">
        <v>49</v>
      </c>
      <c r="M471" t="s">
        <v>1072</v>
      </c>
      <c r="N471" s="2">
        <v>78</v>
      </c>
      <c r="O471" s="7">
        <f>_xlfn.MAXIFS(E:E,K:K,Sala[[#This Row],[Número de Orden]])</f>
        <v>45021.178472222222</v>
      </c>
      <c r="P471" s="8">
        <f>Sala[[#This Row],[Hora de Salida]]-Sala[[#This Row],[Hora de Llegada]]</f>
        <v>0.10833333332993789</v>
      </c>
      <c r="T471" s="19"/>
      <c r="U471" s="11"/>
    </row>
    <row r="472" spans="1:21" hidden="1" x14ac:dyDescent="0.2">
      <c r="A472" s="9">
        <v>7</v>
      </c>
      <c r="C472"/>
      <c r="N472">
        <v>105</v>
      </c>
      <c r="O472" s="7">
        <f>_xlfn.MAXIFS(E:E,K:K,Sala[[#This Row],[Número de Orden]])</f>
        <v>0</v>
      </c>
      <c r="P472" s="8">
        <f>Sala[[#This Row],[Hora de Salida]]-Sala[[#This Row],[Hora de Llegada]]</f>
        <v>0</v>
      </c>
      <c r="T472" s="18"/>
      <c r="U472" s="10"/>
    </row>
    <row r="473" spans="1:21" x14ac:dyDescent="0.2">
      <c r="A473">
        <v>20</v>
      </c>
      <c r="B473" t="s">
        <v>1073</v>
      </c>
      <c r="C473" s="3">
        <v>2</v>
      </c>
      <c r="D473" s="1">
        <v>45021.164583333331</v>
      </c>
      <c r="E473" s="1">
        <v>45021.286111111112</v>
      </c>
      <c r="F473" t="s">
        <v>32</v>
      </c>
      <c r="G473" t="s">
        <v>22</v>
      </c>
      <c r="H473" t="s">
        <v>23</v>
      </c>
      <c r="I473" t="s">
        <v>1074</v>
      </c>
      <c r="J473" t="s">
        <v>24</v>
      </c>
      <c r="K473">
        <v>472</v>
      </c>
      <c r="L473" t="s">
        <v>49</v>
      </c>
      <c r="M473" t="s">
        <v>1075</v>
      </c>
      <c r="N473" s="2">
        <v>114</v>
      </c>
      <c r="O473" s="7">
        <f>_xlfn.MAXIFS(E:E,K:K,Sala[[#This Row],[Número de Orden]])</f>
        <v>45021.286111111112</v>
      </c>
      <c r="P473" s="8">
        <f>Sala[[#This Row],[Hora de Salida]]-Sala[[#This Row],[Hora de Llegada]]</f>
        <v>0.12152777778101154</v>
      </c>
      <c r="T473" s="19"/>
      <c r="U473" s="11"/>
    </row>
    <row r="474" spans="1:21" x14ac:dyDescent="0.2">
      <c r="A474">
        <v>13</v>
      </c>
      <c r="B474" t="s">
        <v>1076</v>
      </c>
      <c r="C474" s="3">
        <v>4</v>
      </c>
      <c r="D474" s="1">
        <v>45022.15</v>
      </c>
      <c r="E474" s="1">
        <v>45022.294444444444</v>
      </c>
      <c r="F474" t="s">
        <v>32</v>
      </c>
      <c r="G474" t="s">
        <v>22</v>
      </c>
      <c r="H474" t="s">
        <v>35</v>
      </c>
      <c r="I474" t="s">
        <v>1077</v>
      </c>
      <c r="J474" t="s">
        <v>24</v>
      </c>
      <c r="K474">
        <v>473</v>
      </c>
      <c r="L474" t="s">
        <v>56</v>
      </c>
      <c r="M474" t="s">
        <v>1078</v>
      </c>
      <c r="N474" s="2">
        <v>79</v>
      </c>
      <c r="O474" s="7">
        <f>_xlfn.MAXIFS(E:E,K:K,Sala[[#This Row],[Número de Orden]])</f>
        <v>45022.294444444444</v>
      </c>
      <c r="P474" s="8">
        <f>Sala[[#This Row],[Hora de Salida]]-Sala[[#This Row],[Hora de Llegada]]</f>
        <v>0.1444444444423425</v>
      </c>
      <c r="T474" s="18"/>
      <c r="U474" s="10"/>
    </row>
    <row r="475" spans="1:21" x14ac:dyDescent="0.2">
      <c r="A475">
        <v>2</v>
      </c>
      <c r="B475" t="s">
        <v>1079</v>
      </c>
      <c r="C475" s="3">
        <v>6</v>
      </c>
      <c r="D475" s="1">
        <v>45022.077777777777</v>
      </c>
      <c r="E475" s="1">
        <v>45022.147222222222</v>
      </c>
      <c r="F475" t="s">
        <v>14</v>
      </c>
      <c r="G475" t="s">
        <v>22</v>
      </c>
      <c r="H475" t="s">
        <v>16</v>
      </c>
      <c r="I475" t="s">
        <v>1080</v>
      </c>
      <c r="J475" t="s">
        <v>17</v>
      </c>
      <c r="K475">
        <v>474</v>
      </c>
      <c r="L475" t="s">
        <v>18</v>
      </c>
      <c r="M475" t="s">
        <v>1081</v>
      </c>
      <c r="N475" s="2">
        <v>178</v>
      </c>
      <c r="O475" s="7">
        <f>_xlfn.MAXIFS(E:E,K:K,Sala[[#This Row],[Número de Orden]])</f>
        <v>45022.147222222222</v>
      </c>
      <c r="P475" s="8">
        <f>Sala[[#This Row],[Hora de Salida]]-Sala[[#This Row],[Hora de Llegada]]</f>
        <v>6.9444444445252884E-2</v>
      </c>
      <c r="T475" s="19"/>
      <c r="U475" s="11"/>
    </row>
    <row r="476" spans="1:21" x14ac:dyDescent="0.2">
      <c r="A476">
        <v>18</v>
      </c>
      <c r="B476" t="s">
        <v>82</v>
      </c>
      <c r="C476" s="3">
        <v>4</v>
      </c>
      <c r="D476" s="1">
        <v>45022.136805555558</v>
      </c>
      <c r="E476" s="1">
        <v>45022.243055555555</v>
      </c>
      <c r="F476" t="s">
        <v>21</v>
      </c>
      <c r="G476" t="s">
        <v>15</v>
      </c>
      <c r="H476" t="s">
        <v>35</v>
      </c>
      <c r="I476" t="s">
        <v>1082</v>
      </c>
      <c r="J476" t="s">
        <v>24</v>
      </c>
      <c r="K476">
        <v>475</v>
      </c>
      <c r="L476" t="s">
        <v>56</v>
      </c>
      <c r="M476" t="s">
        <v>1083</v>
      </c>
      <c r="N476" s="2">
        <v>174</v>
      </c>
      <c r="O476" s="7">
        <f>_xlfn.MAXIFS(E:E,K:K,Sala[[#This Row],[Número de Orden]])</f>
        <v>45022.243055555555</v>
      </c>
      <c r="P476" s="8">
        <f>Sala[[#This Row],[Hora de Salida]]-Sala[[#This Row],[Hora de Llegada]]</f>
        <v>0.10624999999708962</v>
      </c>
      <c r="T476" s="18"/>
      <c r="U476" s="10"/>
    </row>
    <row r="477" spans="1:21" x14ac:dyDescent="0.2">
      <c r="A477">
        <v>13</v>
      </c>
      <c r="B477" t="s">
        <v>1084</v>
      </c>
      <c r="C477" s="3">
        <v>2</v>
      </c>
      <c r="D477" s="1">
        <v>45022.002083333333</v>
      </c>
      <c r="E477" s="1">
        <v>45022.074305555558</v>
      </c>
      <c r="F477" t="s">
        <v>47</v>
      </c>
      <c r="G477" t="s">
        <v>44</v>
      </c>
      <c r="H477" t="s">
        <v>35</v>
      </c>
      <c r="I477" t="s">
        <v>712</v>
      </c>
      <c r="J477" t="s">
        <v>24</v>
      </c>
      <c r="K477">
        <v>476</v>
      </c>
      <c r="L477" t="s">
        <v>56</v>
      </c>
      <c r="M477" t="s">
        <v>1085</v>
      </c>
      <c r="N477" s="2">
        <v>218</v>
      </c>
      <c r="O477" s="7">
        <f>_xlfn.MAXIFS(E:E,K:K,Sala[[#This Row],[Número de Orden]])</f>
        <v>45022.074305555558</v>
      </c>
      <c r="P477" s="8">
        <f>Sala[[#This Row],[Hora de Salida]]-Sala[[#This Row],[Hora de Llegada]]</f>
        <v>7.2222222224809229E-2</v>
      </c>
      <c r="T477" s="19"/>
      <c r="U477" s="11"/>
    </row>
    <row r="478" spans="1:21" x14ac:dyDescent="0.2">
      <c r="A478">
        <v>8</v>
      </c>
      <c r="B478" t="s">
        <v>1086</v>
      </c>
      <c r="C478" s="3">
        <v>6</v>
      </c>
      <c r="D478" s="1">
        <v>45022.068749999999</v>
      </c>
      <c r="E478" s="1">
        <v>45022.123611111114</v>
      </c>
      <c r="F478" t="s">
        <v>14</v>
      </c>
      <c r="G478" t="s">
        <v>44</v>
      </c>
      <c r="H478" t="s">
        <v>16</v>
      </c>
      <c r="I478" t="s">
        <v>1087</v>
      </c>
      <c r="J478" t="s">
        <v>28</v>
      </c>
      <c r="K478">
        <v>477</v>
      </c>
      <c r="L478" t="s">
        <v>36</v>
      </c>
      <c r="M478" t="s">
        <v>1088</v>
      </c>
      <c r="N478" s="2">
        <v>204</v>
      </c>
      <c r="O478" s="7">
        <f>_xlfn.MAXIFS(E:E,K:K,Sala[[#This Row],[Número de Orden]])</f>
        <v>45022.123611111114</v>
      </c>
      <c r="P478" s="8">
        <f>Sala[[#This Row],[Hora de Salida]]-Sala[[#This Row],[Hora de Llegada]]</f>
        <v>5.4861111115314998E-2</v>
      </c>
      <c r="T478" s="18"/>
      <c r="U478" s="10"/>
    </row>
    <row r="479" spans="1:21" x14ac:dyDescent="0.2">
      <c r="A479">
        <v>7</v>
      </c>
      <c r="B479" t="s">
        <v>365</v>
      </c>
      <c r="C479" s="3">
        <v>5</v>
      </c>
      <c r="D479" s="1">
        <v>45022.000694444447</v>
      </c>
      <c r="E479" s="1">
        <v>45022.144444444442</v>
      </c>
      <c r="F479" t="s">
        <v>58</v>
      </c>
      <c r="G479" t="s">
        <v>22</v>
      </c>
      <c r="H479" t="s">
        <v>23</v>
      </c>
      <c r="I479" t="s">
        <v>1089</v>
      </c>
      <c r="J479" t="s">
        <v>24</v>
      </c>
      <c r="K479">
        <v>478</v>
      </c>
      <c r="L479" t="s">
        <v>29</v>
      </c>
      <c r="M479" t="s">
        <v>1090</v>
      </c>
      <c r="N479" s="2">
        <v>118</v>
      </c>
      <c r="O479" s="7">
        <f>_xlfn.MAXIFS(E:E,K:K,Sala[[#This Row],[Número de Orden]])</f>
        <v>45022.144444444442</v>
      </c>
      <c r="P479" s="8">
        <f>Sala[[#This Row],[Hora de Salida]]-Sala[[#This Row],[Hora de Llegada]]</f>
        <v>0.14374999999563443</v>
      </c>
      <c r="T479" s="19"/>
      <c r="U479" s="11"/>
    </row>
    <row r="480" spans="1:21" x14ac:dyDescent="0.2">
      <c r="A480">
        <v>1</v>
      </c>
      <c r="B480" t="s">
        <v>252</v>
      </c>
      <c r="C480" s="3">
        <v>3</v>
      </c>
      <c r="D480" s="1">
        <v>45022.029166666667</v>
      </c>
      <c r="E480" s="1">
        <v>45022.1875</v>
      </c>
      <c r="F480" t="s">
        <v>47</v>
      </c>
      <c r="G480" t="s">
        <v>22</v>
      </c>
      <c r="H480" t="s">
        <v>35</v>
      </c>
      <c r="I480" t="s">
        <v>1091</v>
      </c>
      <c r="J480" t="s">
        <v>28</v>
      </c>
      <c r="K480">
        <v>479</v>
      </c>
      <c r="L480" t="s">
        <v>45</v>
      </c>
      <c r="M480" t="s">
        <v>1092</v>
      </c>
      <c r="N480" s="2">
        <v>52</v>
      </c>
      <c r="O480" s="7">
        <f>_xlfn.MAXIFS(E:E,K:K,Sala[[#This Row],[Número de Orden]])</f>
        <v>45022.1875</v>
      </c>
      <c r="P480" s="8">
        <f>Sala[[#This Row],[Hora de Salida]]-Sala[[#This Row],[Hora de Llegada]]</f>
        <v>0.15833333333284827</v>
      </c>
      <c r="T480" s="18"/>
      <c r="U480" s="10"/>
    </row>
    <row r="481" spans="1:21" x14ac:dyDescent="0.2">
      <c r="A481">
        <v>1</v>
      </c>
      <c r="B481" t="s">
        <v>1093</v>
      </c>
      <c r="C481" s="3">
        <v>5</v>
      </c>
      <c r="D481" s="1">
        <v>45022.143055555556</v>
      </c>
      <c r="E481" s="1">
        <v>45022.304861111108</v>
      </c>
      <c r="F481" t="s">
        <v>21</v>
      </c>
      <c r="G481" t="s">
        <v>44</v>
      </c>
      <c r="H481" t="s">
        <v>23</v>
      </c>
      <c r="I481" t="s">
        <v>1094</v>
      </c>
      <c r="J481" t="s">
        <v>28</v>
      </c>
      <c r="K481">
        <v>480</v>
      </c>
      <c r="L481" t="s">
        <v>49</v>
      </c>
      <c r="M481" t="s">
        <v>1095</v>
      </c>
      <c r="N481" s="2">
        <v>159</v>
      </c>
      <c r="O481" s="7">
        <f>_xlfn.MAXIFS(E:E,K:K,Sala[[#This Row],[Número de Orden]])</f>
        <v>45022.304861111108</v>
      </c>
      <c r="P481" s="8">
        <f>Sala[[#This Row],[Hora de Salida]]-Sala[[#This Row],[Hora de Llegada]]</f>
        <v>0.16180555555183673</v>
      </c>
      <c r="T481" s="19"/>
      <c r="U481" s="11"/>
    </row>
    <row r="482" spans="1:21" hidden="1" x14ac:dyDescent="0.2">
      <c r="A482" s="9">
        <v>9</v>
      </c>
      <c r="C482"/>
      <c r="N482">
        <v>52</v>
      </c>
      <c r="O482" s="7">
        <f>_xlfn.MAXIFS(E:E,K:K,Sala[[#This Row],[Número de Orden]])</f>
        <v>0</v>
      </c>
      <c r="P482" s="8">
        <f>Sala[[#This Row],[Hora de Salida]]-Sala[[#This Row],[Hora de Llegada]]</f>
        <v>0</v>
      </c>
      <c r="T482" s="18"/>
      <c r="U482" s="10"/>
    </row>
    <row r="483" spans="1:21" hidden="1" x14ac:dyDescent="0.2">
      <c r="A483" s="9">
        <v>9</v>
      </c>
      <c r="C483"/>
      <c r="N483">
        <v>63</v>
      </c>
      <c r="O483" s="7">
        <f>_xlfn.MAXIFS(E:E,K:K,Sala[[#This Row],[Número de Orden]])</f>
        <v>0</v>
      </c>
      <c r="P483" s="8">
        <f>Sala[[#This Row],[Hora de Salida]]-Sala[[#This Row],[Hora de Llegada]]</f>
        <v>0</v>
      </c>
      <c r="T483" s="19"/>
      <c r="U483" s="11"/>
    </row>
    <row r="484" spans="1:21" hidden="1" x14ac:dyDescent="0.2">
      <c r="A484" s="9">
        <v>2</v>
      </c>
      <c r="C484"/>
      <c r="N484">
        <v>81</v>
      </c>
      <c r="O484" s="7">
        <f>_xlfn.MAXIFS(E:E,K:K,Sala[[#This Row],[Número de Orden]])</f>
        <v>0</v>
      </c>
      <c r="P484" s="8">
        <f>Sala[[#This Row],[Hora de Salida]]-Sala[[#This Row],[Hora de Llegada]]</f>
        <v>0</v>
      </c>
      <c r="T484" s="18"/>
      <c r="U484" s="10"/>
    </row>
    <row r="485" spans="1:21" hidden="1" x14ac:dyDescent="0.2">
      <c r="A485" s="9">
        <v>18</v>
      </c>
      <c r="C485"/>
      <c r="N485">
        <v>75</v>
      </c>
      <c r="O485" s="7">
        <f>_xlfn.MAXIFS(E:E,K:K,Sala[[#This Row],[Número de Orden]])</f>
        <v>0</v>
      </c>
      <c r="P485" s="8">
        <f>Sala[[#This Row],[Hora de Salida]]-Sala[[#This Row],[Hora de Llegada]]</f>
        <v>0</v>
      </c>
      <c r="T485" s="19"/>
      <c r="U485" s="11"/>
    </row>
    <row r="486" spans="1:21" x14ac:dyDescent="0.2">
      <c r="A486">
        <v>6</v>
      </c>
      <c r="B486" t="s">
        <v>829</v>
      </c>
      <c r="C486" s="3">
        <v>5</v>
      </c>
      <c r="D486" s="1">
        <v>45022.041666666664</v>
      </c>
      <c r="E486" s="1">
        <v>45022.119444444441</v>
      </c>
      <c r="F486" t="s">
        <v>21</v>
      </c>
      <c r="G486" t="s">
        <v>15</v>
      </c>
      <c r="H486" t="s">
        <v>16</v>
      </c>
      <c r="I486" t="s">
        <v>1096</v>
      </c>
      <c r="J486" t="s">
        <v>28</v>
      </c>
      <c r="K486">
        <v>485</v>
      </c>
      <c r="L486" t="s">
        <v>29</v>
      </c>
      <c r="M486" t="s">
        <v>1097</v>
      </c>
      <c r="N486" s="2">
        <v>144</v>
      </c>
      <c r="O486" s="7">
        <f>_xlfn.MAXIFS(E:E,K:K,Sala[[#This Row],[Número de Orden]])</f>
        <v>45022.119444444441</v>
      </c>
      <c r="P486" s="8">
        <f>Sala[[#This Row],[Hora de Salida]]-Sala[[#This Row],[Hora de Llegada]]</f>
        <v>7.7777777776645962E-2</v>
      </c>
      <c r="T486" s="18"/>
      <c r="U486" s="10"/>
    </row>
    <row r="487" spans="1:21" x14ac:dyDescent="0.2">
      <c r="A487">
        <v>15</v>
      </c>
      <c r="B487" t="s">
        <v>1098</v>
      </c>
      <c r="C487" s="3">
        <v>3</v>
      </c>
      <c r="D487" s="1">
        <v>45022.115972222222</v>
      </c>
      <c r="E487" s="1">
        <v>45022.258333333331</v>
      </c>
      <c r="F487" t="s">
        <v>58</v>
      </c>
      <c r="G487" t="s">
        <v>44</v>
      </c>
      <c r="H487" t="s">
        <v>35</v>
      </c>
      <c r="I487" t="s">
        <v>1099</v>
      </c>
      <c r="J487" t="s">
        <v>24</v>
      </c>
      <c r="K487">
        <v>486</v>
      </c>
      <c r="L487" t="s">
        <v>36</v>
      </c>
      <c r="M487" t="s">
        <v>1100</v>
      </c>
      <c r="N487" s="2">
        <v>150</v>
      </c>
      <c r="O487" s="7">
        <f>_xlfn.MAXIFS(E:E,K:K,Sala[[#This Row],[Número de Orden]])</f>
        <v>45022.258333333331</v>
      </c>
      <c r="P487" s="8">
        <f>Sala[[#This Row],[Hora de Salida]]-Sala[[#This Row],[Hora de Llegada]]</f>
        <v>0.14236111110949423</v>
      </c>
      <c r="T487" s="19"/>
      <c r="U487" s="11"/>
    </row>
    <row r="488" spans="1:21" x14ac:dyDescent="0.2">
      <c r="A488">
        <v>17</v>
      </c>
      <c r="B488" t="s">
        <v>116</v>
      </c>
      <c r="C488" s="3">
        <v>1</v>
      </c>
      <c r="D488" s="1">
        <v>45022.06527777778</v>
      </c>
      <c r="E488" s="1">
        <v>45022.159722222219</v>
      </c>
      <c r="F488" t="s">
        <v>58</v>
      </c>
      <c r="G488" t="s">
        <v>22</v>
      </c>
      <c r="H488" t="s">
        <v>16</v>
      </c>
      <c r="I488" t="s">
        <v>1101</v>
      </c>
      <c r="J488" t="s">
        <v>24</v>
      </c>
      <c r="K488">
        <v>487</v>
      </c>
      <c r="L488" t="s">
        <v>56</v>
      </c>
      <c r="M488" t="s">
        <v>1102</v>
      </c>
      <c r="N488" s="2">
        <v>152</v>
      </c>
      <c r="O488" s="7">
        <f>_xlfn.MAXIFS(E:E,K:K,Sala[[#This Row],[Número de Orden]])</f>
        <v>45022.159722222219</v>
      </c>
      <c r="P488" s="8">
        <f>Sala[[#This Row],[Hora de Salida]]-Sala[[#This Row],[Hora de Llegada]]</f>
        <v>9.4444444439432118E-2</v>
      </c>
      <c r="T488" s="18"/>
      <c r="U488" s="10"/>
    </row>
    <row r="489" spans="1:21" x14ac:dyDescent="0.2">
      <c r="A489">
        <v>10</v>
      </c>
      <c r="B489" t="s">
        <v>1103</v>
      </c>
      <c r="C489" s="3">
        <v>4</v>
      </c>
      <c r="D489" s="1">
        <v>45022</v>
      </c>
      <c r="E489" s="1">
        <v>45022.081944444442</v>
      </c>
      <c r="F489" t="s">
        <v>47</v>
      </c>
      <c r="G489" t="s">
        <v>22</v>
      </c>
      <c r="H489" t="s">
        <v>35</v>
      </c>
      <c r="I489" t="s">
        <v>1104</v>
      </c>
      <c r="J489" t="s">
        <v>17</v>
      </c>
      <c r="K489">
        <v>488</v>
      </c>
      <c r="L489" t="s">
        <v>45</v>
      </c>
      <c r="M489" t="s">
        <v>1105</v>
      </c>
      <c r="N489" s="2">
        <v>185</v>
      </c>
      <c r="O489" s="7">
        <f>_xlfn.MAXIFS(E:E,K:K,Sala[[#This Row],[Número de Orden]])</f>
        <v>45022.081944444442</v>
      </c>
      <c r="P489" s="8">
        <f>Sala[[#This Row],[Hora de Salida]]-Sala[[#This Row],[Hora de Llegada]]</f>
        <v>8.1944444442342501E-2</v>
      </c>
      <c r="T489" s="19"/>
      <c r="U489" s="11"/>
    </row>
    <row r="490" spans="1:21" x14ac:dyDescent="0.2">
      <c r="A490">
        <v>3</v>
      </c>
      <c r="B490" t="s">
        <v>1106</v>
      </c>
      <c r="C490" s="3">
        <v>1</v>
      </c>
      <c r="D490" s="1">
        <v>45022.122916666667</v>
      </c>
      <c r="E490" s="1">
        <v>45022.227083333331</v>
      </c>
      <c r="F490" t="s">
        <v>47</v>
      </c>
      <c r="G490" t="s">
        <v>44</v>
      </c>
      <c r="H490" t="s">
        <v>16</v>
      </c>
      <c r="I490" t="s">
        <v>1107</v>
      </c>
      <c r="J490" t="s">
        <v>24</v>
      </c>
      <c r="K490">
        <v>489</v>
      </c>
      <c r="L490" t="s">
        <v>45</v>
      </c>
      <c r="M490" t="s">
        <v>319</v>
      </c>
      <c r="N490" s="2">
        <v>149</v>
      </c>
      <c r="O490" s="7">
        <f>_xlfn.MAXIFS(E:E,K:K,Sala[[#This Row],[Número de Orden]])</f>
        <v>45022.227083333331</v>
      </c>
      <c r="P490" s="8">
        <f>Sala[[#This Row],[Hora de Salida]]-Sala[[#This Row],[Hora de Llegada]]</f>
        <v>0.10416666666424135</v>
      </c>
      <c r="T490" s="18"/>
      <c r="U490" s="10"/>
    </row>
    <row r="491" spans="1:21" x14ac:dyDescent="0.2">
      <c r="A491">
        <v>1</v>
      </c>
      <c r="B491" t="s">
        <v>96</v>
      </c>
      <c r="C491" s="3">
        <v>2</v>
      </c>
      <c r="D491" s="1">
        <v>45022.138888888891</v>
      </c>
      <c r="E491" s="1">
        <v>45022.206250000003</v>
      </c>
      <c r="F491" t="s">
        <v>21</v>
      </c>
      <c r="G491" t="s">
        <v>22</v>
      </c>
      <c r="H491" t="s">
        <v>16</v>
      </c>
      <c r="I491" t="s">
        <v>1108</v>
      </c>
      <c r="J491" t="s">
        <v>17</v>
      </c>
      <c r="K491">
        <v>490</v>
      </c>
      <c r="L491" t="s">
        <v>36</v>
      </c>
      <c r="M491" t="s">
        <v>1109</v>
      </c>
      <c r="N491" s="2">
        <v>212</v>
      </c>
      <c r="O491" s="7">
        <f>_xlfn.MAXIFS(E:E,K:K,Sala[[#This Row],[Número de Orden]])</f>
        <v>45022.206250000003</v>
      </c>
      <c r="P491" s="8">
        <f>Sala[[#This Row],[Hora de Salida]]-Sala[[#This Row],[Hora de Llegada]]</f>
        <v>6.7361111112404615E-2</v>
      </c>
      <c r="T491" s="19"/>
      <c r="U491" s="11"/>
    </row>
    <row r="492" spans="1:21" x14ac:dyDescent="0.2">
      <c r="A492">
        <v>7</v>
      </c>
      <c r="B492" t="s">
        <v>980</v>
      </c>
      <c r="C492" s="3">
        <v>4</v>
      </c>
      <c r="D492" s="1">
        <v>45022.004861111112</v>
      </c>
      <c r="E492" s="1">
        <v>45022.109027777777</v>
      </c>
      <c r="F492" t="s">
        <v>14</v>
      </c>
      <c r="G492" t="s">
        <v>44</v>
      </c>
      <c r="H492" t="s">
        <v>16</v>
      </c>
      <c r="I492" t="s">
        <v>155</v>
      </c>
      <c r="J492" t="s">
        <v>24</v>
      </c>
      <c r="K492">
        <v>491</v>
      </c>
      <c r="L492" t="s">
        <v>51</v>
      </c>
      <c r="M492" t="s">
        <v>1110</v>
      </c>
      <c r="N492" s="2">
        <v>118</v>
      </c>
      <c r="O492" s="7">
        <f>_xlfn.MAXIFS(E:E,K:K,Sala[[#This Row],[Número de Orden]])</f>
        <v>45022.109027777777</v>
      </c>
      <c r="P492" s="8">
        <f>Sala[[#This Row],[Hora de Salida]]-Sala[[#This Row],[Hora de Llegada]]</f>
        <v>0.10416666666424135</v>
      </c>
      <c r="T492" s="18"/>
      <c r="U492" s="10"/>
    </row>
    <row r="493" spans="1:21" x14ac:dyDescent="0.2">
      <c r="A493">
        <v>4</v>
      </c>
      <c r="B493" t="s">
        <v>1111</v>
      </c>
      <c r="C493" s="3">
        <v>4</v>
      </c>
      <c r="D493" s="1">
        <v>45022.043749999997</v>
      </c>
      <c r="E493" s="1">
        <v>45022.191666666666</v>
      </c>
      <c r="F493" t="s">
        <v>58</v>
      </c>
      <c r="G493" t="s">
        <v>22</v>
      </c>
      <c r="H493" t="s">
        <v>16</v>
      </c>
      <c r="I493" t="s">
        <v>504</v>
      </c>
      <c r="J493" t="s">
        <v>28</v>
      </c>
      <c r="K493">
        <v>492</v>
      </c>
      <c r="L493" t="s">
        <v>36</v>
      </c>
      <c r="M493" t="s">
        <v>1112</v>
      </c>
      <c r="N493" s="2">
        <v>210</v>
      </c>
      <c r="O493" s="7">
        <f>_xlfn.MAXIFS(E:E,K:K,Sala[[#This Row],[Número de Orden]])</f>
        <v>45022.191666666666</v>
      </c>
      <c r="P493" s="8">
        <f>Sala[[#This Row],[Hora de Salida]]-Sala[[#This Row],[Hora de Llegada]]</f>
        <v>0.14791666666860692</v>
      </c>
      <c r="T493" s="19"/>
      <c r="U493" s="11"/>
    </row>
    <row r="494" spans="1:21" hidden="1" x14ac:dyDescent="0.2">
      <c r="A494" s="9">
        <v>2</v>
      </c>
      <c r="C494"/>
      <c r="N494">
        <v>54</v>
      </c>
      <c r="O494" s="7">
        <f>_xlfn.MAXIFS(E:E,K:K,Sala[[#This Row],[Número de Orden]])</f>
        <v>0</v>
      </c>
      <c r="P494" s="8">
        <f>Sala[[#This Row],[Hora de Salida]]-Sala[[#This Row],[Hora de Llegada]]</f>
        <v>0</v>
      </c>
      <c r="T494" s="18"/>
      <c r="U494" s="10"/>
    </row>
    <row r="495" spans="1:21" x14ac:dyDescent="0.2">
      <c r="A495">
        <v>20</v>
      </c>
      <c r="B495" t="s">
        <v>826</v>
      </c>
      <c r="C495" s="3">
        <v>5</v>
      </c>
      <c r="D495" s="1">
        <v>45022.061111111114</v>
      </c>
      <c r="E495" s="1">
        <v>45022.200694444444</v>
      </c>
      <c r="F495" t="s">
        <v>58</v>
      </c>
      <c r="G495" t="s">
        <v>44</v>
      </c>
      <c r="H495" t="s">
        <v>16</v>
      </c>
      <c r="I495" t="s">
        <v>1113</v>
      </c>
      <c r="J495" t="s">
        <v>28</v>
      </c>
      <c r="K495">
        <v>494</v>
      </c>
      <c r="L495" t="s">
        <v>56</v>
      </c>
      <c r="M495" t="s">
        <v>162</v>
      </c>
      <c r="N495" s="2">
        <v>172</v>
      </c>
      <c r="O495" s="7">
        <f>_xlfn.MAXIFS(E:E,K:K,Sala[[#This Row],[Número de Orden]])</f>
        <v>45022.200694444444</v>
      </c>
      <c r="P495" s="8">
        <f>Sala[[#This Row],[Hora de Salida]]-Sala[[#This Row],[Hora de Llegada]]</f>
        <v>0.13958333332993789</v>
      </c>
      <c r="T495" s="19"/>
      <c r="U495" s="11"/>
    </row>
    <row r="496" spans="1:21" x14ac:dyDescent="0.2">
      <c r="A496">
        <v>11</v>
      </c>
      <c r="B496" t="s">
        <v>119</v>
      </c>
      <c r="C496" s="3">
        <v>6</v>
      </c>
      <c r="D496" s="1">
        <v>45022.125694444447</v>
      </c>
      <c r="E496" s="1">
        <v>45022.284722222219</v>
      </c>
      <c r="F496" t="s">
        <v>32</v>
      </c>
      <c r="G496" t="s">
        <v>44</v>
      </c>
      <c r="H496" t="s">
        <v>16</v>
      </c>
      <c r="I496" t="s">
        <v>1114</v>
      </c>
      <c r="J496" t="s">
        <v>17</v>
      </c>
      <c r="K496">
        <v>495</v>
      </c>
      <c r="L496" t="s">
        <v>64</v>
      </c>
      <c r="M496" t="s">
        <v>1115</v>
      </c>
      <c r="N496" s="2">
        <v>263</v>
      </c>
      <c r="O496" s="7">
        <f>_xlfn.MAXIFS(E:E,K:K,Sala[[#This Row],[Número de Orden]])</f>
        <v>45022.284722222219</v>
      </c>
      <c r="P496" s="8">
        <f>Sala[[#This Row],[Hora de Salida]]-Sala[[#This Row],[Hora de Llegada]]</f>
        <v>0.15902777777228039</v>
      </c>
      <c r="T496" s="18"/>
      <c r="U496" s="10"/>
    </row>
    <row r="497" spans="1:21" x14ac:dyDescent="0.2">
      <c r="A497">
        <v>1</v>
      </c>
      <c r="B497" t="s">
        <v>462</v>
      </c>
      <c r="C497" s="3">
        <v>3</v>
      </c>
      <c r="D497" s="1">
        <v>45022.106944444444</v>
      </c>
      <c r="E497" s="1">
        <v>45022.265277777777</v>
      </c>
      <c r="F497" t="s">
        <v>58</v>
      </c>
      <c r="G497" t="s">
        <v>22</v>
      </c>
      <c r="H497" t="s">
        <v>16</v>
      </c>
      <c r="I497" t="s">
        <v>1116</v>
      </c>
      <c r="J497" t="s">
        <v>28</v>
      </c>
      <c r="K497">
        <v>496</v>
      </c>
      <c r="L497" t="s">
        <v>45</v>
      </c>
      <c r="M497" t="s">
        <v>1117</v>
      </c>
      <c r="N497" s="2">
        <v>223</v>
      </c>
      <c r="O497" s="7">
        <f>_xlfn.MAXIFS(E:E,K:K,Sala[[#This Row],[Número de Orden]])</f>
        <v>45022.265277777777</v>
      </c>
      <c r="P497" s="8">
        <f>Sala[[#This Row],[Hora de Salida]]-Sala[[#This Row],[Hora de Llegada]]</f>
        <v>0.15833333333284827</v>
      </c>
      <c r="T497" s="19"/>
      <c r="U497" s="11"/>
    </row>
    <row r="498" spans="1:21" x14ac:dyDescent="0.2">
      <c r="A498">
        <v>13</v>
      </c>
      <c r="B498" t="s">
        <v>300</v>
      </c>
      <c r="C498" s="3">
        <v>6</v>
      </c>
      <c r="D498" s="1">
        <v>45022.145833333336</v>
      </c>
      <c r="E498" s="1">
        <v>45022.290277777778</v>
      </c>
      <c r="F498" t="s">
        <v>47</v>
      </c>
      <c r="G498" t="s">
        <v>22</v>
      </c>
      <c r="H498" t="s">
        <v>35</v>
      </c>
      <c r="I498" t="s">
        <v>1118</v>
      </c>
      <c r="J498" t="s">
        <v>28</v>
      </c>
      <c r="K498">
        <v>497</v>
      </c>
      <c r="L498" t="s">
        <v>45</v>
      </c>
      <c r="M498" t="s">
        <v>1119</v>
      </c>
      <c r="N498" s="2">
        <v>150</v>
      </c>
      <c r="O498" s="7">
        <f>_xlfn.MAXIFS(E:E,K:K,Sala[[#This Row],[Número de Orden]])</f>
        <v>45022.290277777778</v>
      </c>
      <c r="P498" s="8">
        <f>Sala[[#This Row],[Hora de Salida]]-Sala[[#This Row],[Hora de Llegada]]</f>
        <v>0.1444444444423425</v>
      </c>
      <c r="T498" s="18"/>
      <c r="U498" s="10"/>
    </row>
    <row r="499" spans="1:21" hidden="1" x14ac:dyDescent="0.2">
      <c r="A499" s="9">
        <v>20</v>
      </c>
      <c r="C499"/>
      <c r="N499">
        <v>19</v>
      </c>
      <c r="O499" s="7">
        <f>_xlfn.MAXIFS(E:E,K:K,Sala[[#This Row],[Número de Orden]])</f>
        <v>0</v>
      </c>
      <c r="P499" s="8">
        <f>Sala[[#This Row],[Hora de Salida]]-Sala[[#This Row],[Hora de Llegada]]</f>
        <v>0</v>
      </c>
      <c r="T499" s="19"/>
      <c r="U499" s="11"/>
    </row>
    <row r="500" spans="1:21" x14ac:dyDescent="0.2">
      <c r="A500">
        <v>5</v>
      </c>
      <c r="B500" t="s">
        <v>967</v>
      </c>
      <c r="C500" s="3">
        <v>5</v>
      </c>
      <c r="D500" s="1">
        <v>45022.056250000001</v>
      </c>
      <c r="E500" s="1">
        <v>45022.186111111114</v>
      </c>
      <c r="F500" t="s">
        <v>32</v>
      </c>
      <c r="G500" t="s">
        <v>15</v>
      </c>
      <c r="H500" t="s">
        <v>35</v>
      </c>
      <c r="I500" t="s">
        <v>1120</v>
      </c>
      <c r="J500" t="s">
        <v>28</v>
      </c>
      <c r="K500">
        <v>499</v>
      </c>
      <c r="L500" t="s">
        <v>25</v>
      </c>
      <c r="M500" t="s">
        <v>1121</v>
      </c>
      <c r="N500" s="2">
        <v>158</v>
      </c>
      <c r="O500" s="7">
        <f>_xlfn.MAXIFS(E:E,K:K,Sala[[#This Row],[Número de Orden]])</f>
        <v>45022.186111111114</v>
      </c>
      <c r="P500" s="8">
        <f>Sala[[#This Row],[Hora de Salida]]-Sala[[#This Row],[Hora de Llegada]]</f>
        <v>0.12986111111240461</v>
      </c>
      <c r="T500" s="18"/>
      <c r="U500" s="10"/>
    </row>
    <row r="501" spans="1:21" x14ac:dyDescent="0.2">
      <c r="A501">
        <v>4</v>
      </c>
      <c r="B501" t="s">
        <v>1106</v>
      </c>
      <c r="C501" s="3">
        <v>5</v>
      </c>
      <c r="D501" s="1">
        <v>45022.053472222222</v>
      </c>
      <c r="E501" s="1">
        <v>45022.21875</v>
      </c>
      <c r="F501" t="s">
        <v>14</v>
      </c>
      <c r="G501" t="s">
        <v>44</v>
      </c>
      <c r="H501" t="s">
        <v>35</v>
      </c>
      <c r="I501" t="s">
        <v>1122</v>
      </c>
      <c r="J501" t="s">
        <v>24</v>
      </c>
      <c r="K501">
        <v>500</v>
      </c>
      <c r="L501" t="s">
        <v>45</v>
      </c>
      <c r="M501" t="s">
        <v>1123</v>
      </c>
      <c r="N501" s="2">
        <v>93</v>
      </c>
      <c r="O501" s="7">
        <f>_xlfn.MAXIFS(E:E,K:K,Sala[[#This Row],[Número de Orden]])</f>
        <v>45022.21875</v>
      </c>
      <c r="P501" s="8">
        <f>Sala[[#This Row],[Hora de Salida]]-Sala[[#This Row],[Hora de Llegada]]</f>
        <v>0.16527777777810115</v>
      </c>
      <c r="T501" s="19"/>
      <c r="U501" s="11"/>
    </row>
    <row r="502" spans="1:21" x14ac:dyDescent="0.2">
      <c r="A502">
        <v>7</v>
      </c>
      <c r="B502" t="s">
        <v>1124</v>
      </c>
      <c r="C502" s="3">
        <v>1</v>
      </c>
      <c r="D502" s="1">
        <v>45022.155555555553</v>
      </c>
      <c r="E502" s="1">
        <v>45022.271527777775</v>
      </c>
      <c r="F502" t="s">
        <v>58</v>
      </c>
      <c r="G502" t="s">
        <v>15</v>
      </c>
      <c r="H502" t="s">
        <v>16</v>
      </c>
      <c r="I502" t="s">
        <v>1125</v>
      </c>
      <c r="J502" t="s">
        <v>24</v>
      </c>
      <c r="K502">
        <v>501</v>
      </c>
      <c r="L502" t="s">
        <v>64</v>
      </c>
      <c r="M502" t="s">
        <v>1126</v>
      </c>
      <c r="N502" s="2">
        <v>138</v>
      </c>
      <c r="O502" s="7">
        <f>_xlfn.MAXIFS(E:E,K:K,Sala[[#This Row],[Número de Orden]])</f>
        <v>45022.271527777775</v>
      </c>
      <c r="P502" s="8">
        <f>Sala[[#This Row],[Hora de Salida]]-Sala[[#This Row],[Hora de Llegada]]</f>
        <v>0.11597222222189885</v>
      </c>
      <c r="T502" s="18"/>
      <c r="U502" s="10"/>
    </row>
    <row r="503" spans="1:21" x14ac:dyDescent="0.2">
      <c r="A503">
        <v>5</v>
      </c>
      <c r="B503" t="s">
        <v>599</v>
      </c>
      <c r="C503" s="3">
        <v>2</v>
      </c>
      <c r="D503" s="1">
        <v>45022.03125</v>
      </c>
      <c r="E503" s="1">
        <v>45022.081250000003</v>
      </c>
      <c r="F503" t="s">
        <v>21</v>
      </c>
      <c r="G503" t="s">
        <v>22</v>
      </c>
      <c r="H503" t="s">
        <v>16</v>
      </c>
      <c r="I503" t="s">
        <v>1127</v>
      </c>
      <c r="J503" t="s">
        <v>28</v>
      </c>
      <c r="K503">
        <v>502</v>
      </c>
      <c r="L503" t="s">
        <v>29</v>
      </c>
      <c r="M503" t="s">
        <v>1128</v>
      </c>
      <c r="N503" s="2">
        <v>139</v>
      </c>
      <c r="O503" s="7">
        <f>_xlfn.MAXIFS(E:E,K:K,Sala[[#This Row],[Número de Orden]])</f>
        <v>45022.081250000003</v>
      </c>
      <c r="P503" s="8">
        <f>Sala[[#This Row],[Hora de Salida]]-Sala[[#This Row],[Hora de Llegada]]</f>
        <v>5.0000000002910383E-2</v>
      </c>
      <c r="T503" s="19"/>
      <c r="U503" s="11"/>
    </row>
    <row r="504" spans="1:21" x14ac:dyDescent="0.2">
      <c r="A504">
        <v>3</v>
      </c>
      <c r="B504" t="s">
        <v>1129</v>
      </c>
      <c r="C504" s="3">
        <v>1</v>
      </c>
      <c r="D504" s="1">
        <v>45022.097222222219</v>
      </c>
      <c r="E504" s="1">
        <v>45022.168055555558</v>
      </c>
      <c r="F504" t="s">
        <v>47</v>
      </c>
      <c r="G504" t="s">
        <v>22</v>
      </c>
      <c r="H504" t="s">
        <v>16</v>
      </c>
      <c r="I504" t="s">
        <v>1130</v>
      </c>
      <c r="J504" t="s">
        <v>28</v>
      </c>
      <c r="K504">
        <v>503</v>
      </c>
      <c r="L504" t="s">
        <v>51</v>
      </c>
      <c r="M504" t="s">
        <v>646</v>
      </c>
      <c r="N504" s="2">
        <v>137</v>
      </c>
      <c r="O504" s="7">
        <f>_xlfn.MAXIFS(E:E,K:K,Sala[[#This Row],[Número de Orden]])</f>
        <v>45022.168055555558</v>
      </c>
      <c r="P504" s="8">
        <f>Sala[[#This Row],[Hora de Salida]]-Sala[[#This Row],[Hora de Llegada]]</f>
        <v>7.0833333338669036E-2</v>
      </c>
      <c r="T504" s="18"/>
      <c r="U504" s="10"/>
    </row>
    <row r="505" spans="1:21" hidden="1" x14ac:dyDescent="0.2">
      <c r="A505" s="9">
        <v>2</v>
      </c>
      <c r="C505"/>
      <c r="N505">
        <v>54</v>
      </c>
      <c r="O505" s="7">
        <f>_xlfn.MAXIFS(E:E,K:K,Sala[[#This Row],[Número de Orden]])</f>
        <v>0</v>
      </c>
      <c r="P505" s="8">
        <f>Sala[[#This Row],[Hora de Salida]]-Sala[[#This Row],[Hora de Llegada]]</f>
        <v>0</v>
      </c>
      <c r="T505" s="19"/>
      <c r="U505" s="11"/>
    </row>
    <row r="506" spans="1:21" x14ac:dyDescent="0.2">
      <c r="A506">
        <v>5</v>
      </c>
      <c r="B506" t="s">
        <v>1131</v>
      </c>
      <c r="C506" s="3">
        <v>1</v>
      </c>
      <c r="D506" s="1">
        <v>45022.109722222223</v>
      </c>
      <c r="E506" s="1">
        <v>45022.254861111112</v>
      </c>
      <c r="F506" t="s">
        <v>32</v>
      </c>
      <c r="G506" t="s">
        <v>15</v>
      </c>
      <c r="H506" t="s">
        <v>16</v>
      </c>
      <c r="I506" t="s">
        <v>1132</v>
      </c>
      <c r="J506" t="s">
        <v>28</v>
      </c>
      <c r="K506">
        <v>505</v>
      </c>
      <c r="L506" t="s">
        <v>36</v>
      </c>
      <c r="M506" t="s">
        <v>1133</v>
      </c>
      <c r="N506" s="2">
        <v>155</v>
      </c>
      <c r="O506" s="7">
        <f>_xlfn.MAXIFS(E:E,K:K,Sala[[#This Row],[Número de Orden]])</f>
        <v>45022.254861111112</v>
      </c>
      <c r="P506" s="8">
        <f>Sala[[#This Row],[Hora de Salida]]-Sala[[#This Row],[Hora de Llegada]]</f>
        <v>0.14513888888905058</v>
      </c>
      <c r="T506" s="18"/>
      <c r="U506" s="10"/>
    </row>
    <row r="507" spans="1:21" hidden="1" x14ac:dyDescent="0.2">
      <c r="A507" s="9">
        <v>18</v>
      </c>
      <c r="C507"/>
      <c r="N507">
        <v>70</v>
      </c>
      <c r="O507" s="7">
        <f>_xlfn.MAXIFS(E:E,K:K,Sala[[#This Row],[Número de Orden]])</f>
        <v>0</v>
      </c>
      <c r="P507" s="8">
        <f>Sala[[#This Row],[Hora de Salida]]-Sala[[#This Row],[Hora de Llegada]]</f>
        <v>0</v>
      </c>
      <c r="T507" s="19"/>
      <c r="U507" s="11"/>
    </row>
    <row r="508" spans="1:21" x14ac:dyDescent="0.2">
      <c r="A508">
        <v>18</v>
      </c>
      <c r="B508" t="s">
        <v>94</v>
      </c>
      <c r="C508" s="3">
        <v>4</v>
      </c>
      <c r="D508" s="1">
        <v>45022.143055555556</v>
      </c>
      <c r="E508" s="1">
        <v>45022.1875</v>
      </c>
      <c r="F508" t="s">
        <v>32</v>
      </c>
      <c r="G508" t="s">
        <v>44</v>
      </c>
      <c r="H508" t="s">
        <v>16</v>
      </c>
      <c r="I508" t="s">
        <v>1134</v>
      </c>
      <c r="J508" t="s">
        <v>17</v>
      </c>
      <c r="K508">
        <v>507</v>
      </c>
      <c r="L508" t="s">
        <v>29</v>
      </c>
      <c r="M508" t="s">
        <v>1135</v>
      </c>
      <c r="N508" s="2">
        <v>210</v>
      </c>
      <c r="O508" s="7">
        <f>_xlfn.MAXIFS(E:E,K:K,Sala[[#This Row],[Número de Orden]])</f>
        <v>45022.1875</v>
      </c>
      <c r="P508" s="8">
        <f>Sala[[#This Row],[Hora de Salida]]-Sala[[#This Row],[Hora de Llegada]]</f>
        <v>4.4444444443797693E-2</v>
      </c>
      <c r="T508" s="18"/>
      <c r="U508" s="10"/>
    </row>
    <row r="509" spans="1:21" hidden="1" x14ac:dyDescent="0.2">
      <c r="A509" s="9">
        <v>6</v>
      </c>
      <c r="C509"/>
      <c r="N509">
        <v>32</v>
      </c>
      <c r="O509" s="7">
        <f>_xlfn.MAXIFS(E:E,K:K,Sala[[#This Row],[Número de Orden]])</f>
        <v>0</v>
      </c>
      <c r="P509" s="8">
        <f>Sala[[#This Row],[Hora de Salida]]-Sala[[#This Row],[Hora de Llegada]]</f>
        <v>0</v>
      </c>
      <c r="T509" s="19"/>
      <c r="U509" s="11"/>
    </row>
    <row r="510" spans="1:21" hidden="1" x14ac:dyDescent="0.2">
      <c r="A510" s="9">
        <v>5</v>
      </c>
      <c r="C510"/>
      <c r="N510">
        <v>80</v>
      </c>
      <c r="O510" s="7">
        <f>_xlfn.MAXIFS(E:E,K:K,Sala[[#This Row],[Número de Orden]])</f>
        <v>0</v>
      </c>
      <c r="P510" s="8">
        <f>Sala[[#This Row],[Hora de Salida]]-Sala[[#This Row],[Hora de Llegada]]</f>
        <v>0</v>
      </c>
      <c r="T510" s="18"/>
      <c r="U510" s="10"/>
    </row>
    <row r="511" spans="1:21" hidden="1" x14ac:dyDescent="0.2">
      <c r="A511" s="9">
        <v>6</v>
      </c>
      <c r="C511"/>
      <c r="N511">
        <v>36</v>
      </c>
      <c r="O511" s="7">
        <f>_xlfn.MAXIFS(E:E,K:K,Sala[[#This Row],[Número de Orden]])</f>
        <v>0</v>
      </c>
      <c r="P511" s="8">
        <f>Sala[[#This Row],[Hora de Salida]]-Sala[[#This Row],[Hora de Llegada]]</f>
        <v>0</v>
      </c>
      <c r="T511" s="19"/>
      <c r="U511" s="11"/>
    </row>
    <row r="512" spans="1:21" x14ac:dyDescent="0.2">
      <c r="A512">
        <v>2</v>
      </c>
      <c r="B512" t="s">
        <v>1136</v>
      </c>
      <c r="C512" s="3">
        <v>1</v>
      </c>
      <c r="D512" s="1">
        <v>45022.068055555559</v>
      </c>
      <c r="E512" s="1">
        <v>45022.140972222223</v>
      </c>
      <c r="F512" t="s">
        <v>58</v>
      </c>
      <c r="G512" t="s">
        <v>22</v>
      </c>
      <c r="H512" t="s">
        <v>16</v>
      </c>
      <c r="I512" t="s">
        <v>1137</v>
      </c>
      <c r="J512" t="s">
        <v>17</v>
      </c>
      <c r="K512">
        <v>511</v>
      </c>
      <c r="L512" t="s">
        <v>45</v>
      </c>
      <c r="M512" t="s">
        <v>1138</v>
      </c>
      <c r="N512" s="2">
        <v>137</v>
      </c>
      <c r="O512" s="7">
        <f>_xlfn.MAXIFS(E:E,K:K,Sala[[#This Row],[Número de Orden]])</f>
        <v>45022.140972222223</v>
      </c>
      <c r="P512" s="8">
        <f>Sala[[#This Row],[Hora de Salida]]-Sala[[#This Row],[Hora de Llegada]]</f>
        <v>7.2916666664241347E-2</v>
      </c>
      <c r="T512" s="18"/>
      <c r="U512" s="10"/>
    </row>
    <row r="513" spans="1:21" x14ac:dyDescent="0.2">
      <c r="A513">
        <v>2</v>
      </c>
      <c r="B513" t="s">
        <v>941</v>
      </c>
      <c r="C513" s="3">
        <v>1</v>
      </c>
      <c r="D513" s="1">
        <v>45022.054861111108</v>
      </c>
      <c r="E513" s="1">
        <v>45022.101388888892</v>
      </c>
      <c r="F513" t="s">
        <v>21</v>
      </c>
      <c r="G513" t="s">
        <v>22</v>
      </c>
      <c r="H513" t="s">
        <v>16</v>
      </c>
      <c r="I513" t="s">
        <v>1139</v>
      </c>
      <c r="J513" t="s">
        <v>24</v>
      </c>
      <c r="K513">
        <v>512</v>
      </c>
      <c r="L513" t="s">
        <v>51</v>
      </c>
      <c r="M513" t="s">
        <v>964</v>
      </c>
      <c r="N513" s="2">
        <v>128</v>
      </c>
      <c r="O513" s="7">
        <f>_xlfn.MAXIFS(E:E,K:K,Sala[[#This Row],[Número de Orden]])</f>
        <v>45022.101388888892</v>
      </c>
      <c r="P513" s="8">
        <f>Sala[[#This Row],[Hora de Salida]]-Sala[[#This Row],[Hora de Llegada]]</f>
        <v>4.652777778392192E-2</v>
      </c>
      <c r="T513" s="19"/>
      <c r="U513" s="11"/>
    </row>
    <row r="514" spans="1:21" hidden="1" x14ac:dyDescent="0.2">
      <c r="A514" s="9">
        <v>8</v>
      </c>
      <c r="C514"/>
      <c r="N514">
        <v>54</v>
      </c>
      <c r="O514" s="7">
        <f>_xlfn.MAXIFS(E:E,K:K,Sala[[#This Row],[Número de Orden]])</f>
        <v>0</v>
      </c>
      <c r="P514" s="8">
        <f>Sala[[#This Row],[Hora de Salida]]-Sala[[#This Row],[Hora de Llegada]]</f>
        <v>0</v>
      </c>
      <c r="T514" s="18"/>
      <c r="U514" s="10"/>
    </row>
    <row r="515" spans="1:21" x14ac:dyDescent="0.2">
      <c r="A515">
        <v>18</v>
      </c>
      <c r="B515" t="s">
        <v>1140</v>
      </c>
      <c r="C515" s="3">
        <v>5</v>
      </c>
      <c r="D515" s="1">
        <v>45022.054861111108</v>
      </c>
      <c r="E515" s="1">
        <v>45022.191666666666</v>
      </c>
      <c r="F515" t="s">
        <v>14</v>
      </c>
      <c r="G515" t="s">
        <v>22</v>
      </c>
      <c r="H515" t="s">
        <v>16</v>
      </c>
      <c r="I515" t="s">
        <v>1141</v>
      </c>
      <c r="J515" t="s">
        <v>17</v>
      </c>
      <c r="K515">
        <v>514</v>
      </c>
      <c r="L515" t="s">
        <v>33</v>
      </c>
      <c r="M515" t="s">
        <v>1142</v>
      </c>
      <c r="N515" s="2">
        <v>174</v>
      </c>
      <c r="O515" s="7">
        <f>_xlfn.MAXIFS(E:E,K:K,Sala[[#This Row],[Número de Orden]])</f>
        <v>45022.191666666666</v>
      </c>
      <c r="P515" s="8">
        <f>Sala[[#This Row],[Hora de Salida]]-Sala[[#This Row],[Hora de Llegada]]</f>
        <v>0.1368055555576575</v>
      </c>
      <c r="T515" s="19"/>
      <c r="U515" s="11"/>
    </row>
    <row r="516" spans="1:21" hidden="1" x14ac:dyDescent="0.2">
      <c r="A516" s="9">
        <v>19</v>
      </c>
      <c r="C516"/>
      <c r="N516">
        <v>18</v>
      </c>
      <c r="O516" s="7">
        <f>_xlfn.MAXIFS(E:E,K:K,Sala[[#This Row],[Número de Orden]])</f>
        <v>0</v>
      </c>
      <c r="P516" s="8">
        <f>Sala[[#This Row],[Hora de Salida]]-Sala[[#This Row],[Hora de Llegada]]</f>
        <v>0</v>
      </c>
      <c r="T516" s="18"/>
      <c r="U516" s="10"/>
    </row>
    <row r="517" spans="1:21" x14ac:dyDescent="0.2">
      <c r="A517">
        <v>7</v>
      </c>
      <c r="B517" t="s">
        <v>1143</v>
      </c>
      <c r="C517" s="3">
        <v>2</v>
      </c>
      <c r="D517" s="1">
        <v>45022.163194444445</v>
      </c>
      <c r="E517" s="1">
        <v>45022.207638888889</v>
      </c>
      <c r="F517" t="s">
        <v>14</v>
      </c>
      <c r="G517" t="s">
        <v>22</v>
      </c>
      <c r="H517" t="s">
        <v>16</v>
      </c>
      <c r="I517" t="s">
        <v>1144</v>
      </c>
      <c r="J517" t="s">
        <v>28</v>
      </c>
      <c r="K517">
        <v>516</v>
      </c>
      <c r="L517" t="s">
        <v>56</v>
      </c>
      <c r="M517" t="s">
        <v>1145</v>
      </c>
      <c r="N517" s="2">
        <v>146</v>
      </c>
      <c r="O517" s="7">
        <f>_xlfn.MAXIFS(E:E,K:K,Sala[[#This Row],[Número de Orden]])</f>
        <v>45022.207638888889</v>
      </c>
      <c r="P517" s="8">
        <f>Sala[[#This Row],[Hora de Salida]]-Sala[[#This Row],[Hora de Llegada]]</f>
        <v>4.4444444443797693E-2</v>
      </c>
      <c r="T517" s="19"/>
      <c r="U517" s="11"/>
    </row>
    <row r="518" spans="1:21" x14ac:dyDescent="0.2">
      <c r="A518">
        <v>4</v>
      </c>
      <c r="B518" t="s">
        <v>88</v>
      </c>
      <c r="C518" s="3">
        <v>5</v>
      </c>
      <c r="D518" s="1">
        <v>45022.065972222219</v>
      </c>
      <c r="E518" s="1">
        <v>45022.229166666664</v>
      </c>
      <c r="F518" t="s">
        <v>14</v>
      </c>
      <c r="G518" t="s">
        <v>22</v>
      </c>
      <c r="H518" t="s">
        <v>23</v>
      </c>
      <c r="I518" t="s">
        <v>1146</v>
      </c>
      <c r="J518" t="s">
        <v>28</v>
      </c>
      <c r="K518">
        <v>517</v>
      </c>
      <c r="L518" t="s">
        <v>53</v>
      </c>
      <c r="M518" t="s">
        <v>1147</v>
      </c>
      <c r="N518" s="2">
        <v>103</v>
      </c>
      <c r="O518" s="7">
        <f>_xlfn.MAXIFS(E:E,K:K,Sala[[#This Row],[Número de Orden]])</f>
        <v>45022.229166666664</v>
      </c>
      <c r="P518" s="8">
        <f>Sala[[#This Row],[Hora de Salida]]-Sala[[#This Row],[Hora de Llegada]]</f>
        <v>0.16319444444525288</v>
      </c>
      <c r="T518" s="18"/>
      <c r="U518" s="10"/>
    </row>
    <row r="519" spans="1:21" x14ac:dyDescent="0.2">
      <c r="A519">
        <v>5</v>
      </c>
      <c r="B519" t="s">
        <v>426</v>
      </c>
      <c r="C519" s="3">
        <v>6</v>
      </c>
      <c r="D519" s="1">
        <v>45022.088888888888</v>
      </c>
      <c r="E519" s="1">
        <v>45022.251388888886</v>
      </c>
      <c r="F519" t="s">
        <v>14</v>
      </c>
      <c r="G519" t="s">
        <v>44</v>
      </c>
      <c r="H519" t="s">
        <v>16</v>
      </c>
      <c r="I519" t="s">
        <v>1148</v>
      </c>
      <c r="J519" t="s">
        <v>24</v>
      </c>
      <c r="K519">
        <v>518</v>
      </c>
      <c r="L519" t="s">
        <v>36</v>
      </c>
      <c r="M519" t="s">
        <v>1064</v>
      </c>
      <c r="N519" s="2">
        <v>77</v>
      </c>
      <c r="O519" s="7">
        <f>_xlfn.MAXIFS(E:E,K:K,Sala[[#This Row],[Número de Orden]])</f>
        <v>45022.251388888886</v>
      </c>
      <c r="P519" s="8">
        <f>Sala[[#This Row],[Hora de Salida]]-Sala[[#This Row],[Hora de Llegada]]</f>
        <v>0.16249999999854481</v>
      </c>
      <c r="T519" s="19"/>
      <c r="U519" s="11"/>
    </row>
    <row r="520" spans="1:21" x14ac:dyDescent="0.2">
      <c r="A520">
        <v>6</v>
      </c>
      <c r="B520" t="s">
        <v>1149</v>
      </c>
      <c r="C520" s="3">
        <v>2</v>
      </c>
      <c r="D520" s="1">
        <v>45022.033333333333</v>
      </c>
      <c r="E520" s="1">
        <v>45022.15902777778</v>
      </c>
      <c r="F520" t="s">
        <v>21</v>
      </c>
      <c r="G520" t="s">
        <v>22</v>
      </c>
      <c r="H520" t="s">
        <v>16</v>
      </c>
      <c r="I520" t="s">
        <v>1150</v>
      </c>
      <c r="J520" t="s">
        <v>17</v>
      </c>
      <c r="K520">
        <v>519</v>
      </c>
      <c r="L520" t="s">
        <v>56</v>
      </c>
      <c r="M520" t="s">
        <v>1151</v>
      </c>
      <c r="N520" s="2">
        <v>245</v>
      </c>
      <c r="O520" s="7">
        <f>_xlfn.MAXIFS(E:E,K:K,Sala[[#This Row],[Número de Orden]])</f>
        <v>45022.15902777778</v>
      </c>
      <c r="P520" s="8">
        <f>Sala[[#This Row],[Hora de Salida]]-Sala[[#This Row],[Hora de Llegada]]</f>
        <v>0.12569444444670808</v>
      </c>
      <c r="T520" s="18"/>
      <c r="U520" s="10"/>
    </row>
    <row r="521" spans="1:21" x14ac:dyDescent="0.2">
      <c r="A521">
        <v>4</v>
      </c>
      <c r="B521" t="s">
        <v>1152</v>
      </c>
      <c r="C521" s="3">
        <v>4</v>
      </c>
      <c r="D521" s="1">
        <v>45022.149305555555</v>
      </c>
      <c r="E521" s="1">
        <v>45022.265972222223</v>
      </c>
      <c r="F521" t="s">
        <v>14</v>
      </c>
      <c r="G521" t="s">
        <v>15</v>
      </c>
      <c r="H521" t="s">
        <v>16</v>
      </c>
      <c r="I521" t="s">
        <v>1153</v>
      </c>
      <c r="J521" t="s">
        <v>17</v>
      </c>
      <c r="K521">
        <v>520</v>
      </c>
      <c r="L521" t="s">
        <v>36</v>
      </c>
      <c r="M521" t="s">
        <v>1154</v>
      </c>
      <c r="N521" s="2">
        <v>280</v>
      </c>
      <c r="O521" s="7">
        <f>_xlfn.MAXIFS(E:E,K:K,Sala[[#This Row],[Número de Orden]])</f>
        <v>45022.265972222223</v>
      </c>
      <c r="P521" s="8">
        <f>Sala[[#This Row],[Hora de Salida]]-Sala[[#This Row],[Hora de Llegada]]</f>
        <v>0.11666666666860692</v>
      </c>
      <c r="T521" s="19"/>
      <c r="U521" s="11"/>
    </row>
    <row r="522" spans="1:21" x14ac:dyDescent="0.2">
      <c r="A522">
        <v>18</v>
      </c>
      <c r="B522" t="s">
        <v>1155</v>
      </c>
      <c r="C522" s="3">
        <v>2</v>
      </c>
      <c r="D522" s="1">
        <v>45022.029861111114</v>
      </c>
      <c r="E522" s="1">
        <v>45022.120833333334</v>
      </c>
      <c r="F522" t="s">
        <v>14</v>
      </c>
      <c r="G522" t="s">
        <v>22</v>
      </c>
      <c r="H522" t="s">
        <v>16</v>
      </c>
      <c r="I522" t="s">
        <v>1156</v>
      </c>
      <c r="J522" t="s">
        <v>17</v>
      </c>
      <c r="K522">
        <v>521</v>
      </c>
      <c r="L522" t="s">
        <v>29</v>
      </c>
      <c r="M522" t="s">
        <v>1157</v>
      </c>
      <c r="N522" s="2">
        <v>210</v>
      </c>
      <c r="O522" s="7">
        <f>_xlfn.MAXIFS(E:E,K:K,Sala[[#This Row],[Número de Orden]])</f>
        <v>45022.120833333334</v>
      </c>
      <c r="P522" s="8">
        <f>Sala[[#This Row],[Hora de Salida]]-Sala[[#This Row],[Hora de Llegada]]</f>
        <v>9.0972222220443655E-2</v>
      </c>
      <c r="T522" s="18"/>
      <c r="U522" s="10"/>
    </row>
    <row r="523" spans="1:21" hidden="1" x14ac:dyDescent="0.2">
      <c r="A523" s="9">
        <v>2</v>
      </c>
      <c r="C523"/>
      <c r="N523">
        <v>84</v>
      </c>
      <c r="O523" s="7">
        <f>_xlfn.MAXIFS(E:E,K:K,Sala[[#This Row],[Número de Orden]])</f>
        <v>0</v>
      </c>
      <c r="P523" s="8">
        <f>Sala[[#This Row],[Hora de Salida]]-Sala[[#This Row],[Hora de Llegada]]</f>
        <v>0</v>
      </c>
      <c r="T523" s="19"/>
      <c r="U523" s="11"/>
    </row>
    <row r="524" spans="1:21" hidden="1" x14ac:dyDescent="0.2">
      <c r="A524" s="9">
        <v>4</v>
      </c>
      <c r="C524"/>
      <c r="N524">
        <v>81</v>
      </c>
      <c r="O524" s="7">
        <f>_xlfn.MAXIFS(E:E,K:K,Sala[[#This Row],[Número de Orden]])</f>
        <v>0</v>
      </c>
      <c r="P524" s="8">
        <f>Sala[[#This Row],[Hora de Salida]]-Sala[[#This Row],[Hora de Llegada]]</f>
        <v>0</v>
      </c>
      <c r="T524" s="18"/>
      <c r="U524" s="10"/>
    </row>
    <row r="525" spans="1:21" x14ac:dyDescent="0.2">
      <c r="A525">
        <v>16</v>
      </c>
      <c r="B525" t="s">
        <v>1158</v>
      </c>
      <c r="C525" s="3">
        <v>4</v>
      </c>
      <c r="D525" s="1">
        <v>45022.002083333333</v>
      </c>
      <c r="E525" s="1">
        <v>45022.105555555558</v>
      </c>
      <c r="F525" t="s">
        <v>47</v>
      </c>
      <c r="G525" t="s">
        <v>22</v>
      </c>
      <c r="H525" t="s">
        <v>16</v>
      </c>
      <c r="I525" t="s">
        <v>1159</v>
      </c>
      <c r="J525" t="s">
        <v>24</v>
      </c>
      <c r="K525">
        <v>524</v>
      </c>
      <c r="L525" t="s">
        <v>18</v>
      </c>
      <c r="M525" t="s">
        <v>990</v>
      </c>
      <c r="N525" s="2">
        <v>76</v>
      </c>
      <c r="O525" s="7">
        <f>_xlfn.MAXIFS(E:E,K:K,Sala[[#This Row],[Número de Orden]])</f>
        <v>45022.105555555558</v>
      </c>
      <c r="P525" s="8">
        <f>Sala[[#This Row],[Hora de Salida]]-Sala[[#This Row],[Hora de Llegada]]</f>
        <v>0.10347222222480923</v>
      </c>
      <c r="T525" s="19"/>
      <c r="U525" s="11"/>
    </row>
    <row r="526" spans="1:21" x14ac:dyDescent="0.2">
      <c r="A526">
        <v>16</v>
      </c>
      <c r="B526" t="s">
        <v>67</v>
      </c>
      <c r="C526" s="3">
        <v>3</v>
      </c>
      <c r="D526" s="1">
        <v>45022.143750000003</v>
      </c>
      <c r="E526" s="1">
        <v>45022.301388888889</v>
      </c>
      <c r="F526" t="s">
        <v>47</v>
      </c>
      <c r="G526" t="s">
        <v>22</v>
      </c>
      <c r="H526" t="s">
        <v>16</v>
      </c>
      <c r="I526" t="s">
        <v>1160</v>
      </c>
      <c r="J526" t="s">
        <v>24</v>
      </c>
      <c r="K526">
        <v>525</v>
      </c>
      <c r="L526" t="s">
        <v>64</v>
      </c>
      <c r="M526" t="s">
        <v>1161</v>
      </c>
      <c r="N526" s="2">
        <v>197</v>
      </c>
      <c r="O526" s="7">
        <f>_xlfn.MAXIFS(E:E,K:K,Sala[[#This Row],[Número de Orden]])</f>
        <v>45022.301388888889</v>
      </c>
      <c r="P526" s="8">
        <f>Sala[[#This Row],[Hora de Salida]]-Sala[[#This Row],[Hora de Llegada]]</f>
        <v>0.15763888888614019</v>
      </c>
      <c r="T526" s="18"/>
      <c r="U526" s="10"/>
    </row>
    <row r="527" spans="1:21" hidden="1" x14ac:dyDescent="0.2">
      <c r="A527" s="9">
        <v>4</v>
      </c>
      <c r="C527"/>
      <c r="N527">
        <v>33</v>
      </c>
      <c r="O527" s="7">
        <f>_xlfn.MAXIFS(E:E,K:K,Sala[[#This Row],[Número de Orden]])</f>
        <v>0</v>
      </c>
      <c r="P527" s="8">
        <f>Sala[[#This Row],[Hora de Salida]]-Sala[[#This Row],[Hora de Llegada]]</f>
        <v>0</v>
      </c>
      <c r="T527" s="19"/>
      <c r="U527" s="11"/>
    </row>
    <row r="528" spans="1:21" hidden="1" x14ac:dyDescent="0.2">
      <c r="A528" s="9">
        <v>19</v>
      </c>
      <c r="C528"/>
      <c r="N528">
        <v>54</v>
      </c>
      <c r="O528" s="7">
        <f>_xlfn.MAXIFS(E:E,K:K,Sala[[#This Row],[Número de Orden]])</f>
        <v>0</v>
      </c>
      <c r="P528" s="8">
        <f>Sala[[#This Row],[Hora de Salida]]-Sala[[#This Row],[Hora de Llegada]]</f>
        <v>0</v>
      </c>
      <c r="T528" s="18"/>
      <c r="U528" s="10"/>
    </row>
    <row r="529" spans="1:21" x14ac:dyDescent="0.2">
      <c r="A529">
        <v>14</v>
      </c>
      <c r="B529" t="s">
        <v>1162</v>
      </c>
      <c r="C529" s="3">
        <v>2</v>
      </c>
      <c r="D529" s="1">
        <v>45022.074305555558</v>
      </c>
      <c r="E529" s="1">
        <v>45022.158333333333</v>
      </c>
      <c r="F529" t="s">
        <v>32</v>
      </c>
      <c r="G529" t="s">
        <v>22</v>
      </c>
      <c r="H529" t="s">
        <v>35</v>
      </c>
      <c r="I529" t="s">
        <v>1163</v>
      </c>
      <c r="J529" t="s">
        <v>28</v>
      </c>
      <c r="K529">
        <v>528</v>
      </c>
      <c r="L529" t="s">
        <v>29</v>
      </c>
      <c r="M529" t="s">
        <v>1164</v>
      </c>
      <c r="N529" s="2">
        <v>78</v>
      </c>
      <c r="O529" s="7">
        <f>_xlfn.MAXIFS(E:E,K:K,Sala[[#This Row],[Número de Orden]])</f>
        <v>45022.158333333333</v>
      </c>
      <c r="P529" s="8">
        <f>Sala[[#This Row],[Hora de Salida]]-Sala[[#This Row],[Hora de Llegada]]</f>
        <v>8.4027777775190771E-2</v>
      </c>
      <c r="T529" s="19"/>
      <c r="U529" s="11"/>
    </row>
    <row r="530" spans="1:21" x14ac:dyDescent="0.2">
      <c r="A530">
        <v>1</v>
      </c>
      <c r="B530" t="s">
        <v>1165</v>
      </c>
      <c r="C530" s="3">
        <v>2</v>
      </c>
      <c r="D530" s="1">
        <v>45022.081944444442</v>
      </c>
      <c r="E530" s="1">
        <v>45022.195833333331</v>
      </c>
      <c r="F530" t="s">
        <v>47</v>
      </c>
      <c r="G530" t="s">
        <v>22</v>
      </c>
      <c r="H530" t="s">
        <v>16</v>
      </c>
      <c r="I530" t="s">
        <v>1166</v>
      </c>
      <c r="J530" t="s">
        <v>24</v>
      </c>
      <c r="K530">
        <v>529</v>
      </c>
      <c r="L530" t="s">
        <v>51</v>
      </c>
      <c r="M530" t="s">
        <v>1167</v>
      </c>
      <c r="N530" s="2">
        <v>208</v>
      </c>
      <c r="O530" s="7">
        <f>_xlfn.MAXIFS(E:E,K:K,Sala[[#This Row],[Número de Orden]])</f>
        <v>45022.195833333331</v>
      </c>
      <c r="P530" s="8">
        <f>Sala[[#This Row],[Hora de Salida]]-Sala[[#This Row],[Hora de Llegada]]</f>
        <v>0.11388888888905058</v>
      </c>
      <c r="T530" s="18"/>
      <c r="U530" s="10"/>
    </row>
    <row r="531" spans="1:21" x14ac:dyDescent="0.2">
      <c r="A531">
        <v>7</v>
      </c>
      <c r="B531" t="s">
        <v>1168</v>
      </c>
      <c r="C531" s="3">
        <v>5</v>
      </c>
      <c r="D531" s="1">
        <v>45022.092361111114</v>
      </c>
      <c r="E531" s="1">
        <v>45022.254861111112</v>
      </c>
      <c r="F531" t="s">
        <v>21</v>
      </c>
      <c r="G531" t="s">
        <v>22</v>
      </c>
      <c r="H531" t="s">
        <v>16</v>
      </c>
      <c r="I531" t="s">
        <v>1169</v>
      </c>
      <c r="J531" t="s">
        <v>24</v>
      </c>
      <c r="K531">
        <v>530</v>
      </c>
      <c r="L531" t="s">
        <v>56</v>
      </c>
      <c r="M531" t="s">
        <v>1170</v>
      </c>
      <c r="N531" s="2">
        <v>160</v>
      </c>
      <c r="O531" s="7">
        <f>_xlfn.MAXIFS(E:E,K:K,Sala[[#This Row],[Número de Orden]])</f>
        <v>45022.254861111112</v>
      </c>
      <c r="P531" s="8">
        <f>Sala[[#This Row],[Hora de Salida]]-Sala[[#This Row],[Hora de Llegada]]</f>
        <v>0.16249999999854481</v>
      </c>
      <c r="T531" s="19"/>
      <c r="U531" s="11"/>
    </row>
    <row r="532" spans="1:21" x14ac:dyDescent="0.2">
      <c r="A532">
        <v>9</v>
      </c>
      <c r="B532" t="s">
        <v>904</v>
      </c>
      <c r="C532" s="3">
        <v>6</v>
      </c>
      <c r="D532" s="1">
        <v>45022.127083333333</v>
      </c>
      <c r="E532" s="1">
        <v>45022.211111111108</v>
      </c>
      <c r="F532" t="s">
        <v>32</v>
      </c>
      <c r="G532" t="s">
        <v>15</v>
      </c>
      <c r="H532" t="s">
        <v>23</v>
      </c>
      <c r="I532" t="s">
        <v>1171</v>
      </c>
      <c r="J532" t="s">
        <v>17</v>
      </c>
      <c r="K532">
        <v>531</v>
      </c>
      <c r="L532" t="s">
        <v>56</v>
      </c>
      <c r="M532" t="s">
        <v>1172</v>
      </c>
      <c r="N532" s="2">
        <v>244</v>
      </c>
      <c r="O532" s="7">
        <f>_xlfn.MAXIFS(E:E,K:K,Sala[[#This Row],[Número de Orden]])</f>
        <v>45022.211111111108</v>
      </c>
      <c r="P532" s="8">
        <f>Sala[[#This Row],[Hora de Salida]]-Sala[[#This Row],[Hora de Llegada]]</f>
        <v>8.4027777775190771E-2</v>
      </c>
      <c r="T532" s="18"/>
      <c r="U532" s="10"/>
    </row>
    <row r="533" spans="1:21" x14ac:dyDescent="0.2">
      <c r="A533">
        <v>13</v>
      </c>
      <c r="B533" t="s">
        <v>261</v>
      </c>
      <c r="C533" s="3">
        <v>3</v>
      </c>
      <c r="D533" s="1">
        <v>45022.074999999997</v>
      </c>
      <c r="E533" s="1">
        <v>45022.226388888892</v>
      </c>
      <c r="F533" t="s">
        <v>47</v>
      </c>
      <c r="G533" t="s">
        <v>44</v>
      </c>
      <c r="H533" t="s">
        <v>35</v>
      </c>
      <c r="I533" t="s">
        <v>1173</v>
      </c>
      <c r="J533" t="s">
        <v>28</v>
      </c>
      <c r="K533">
        <v>532</v>
      </c>
      <c r="L533" t="s">
        <v>45</v>
      </c>
      <c r="M533" t="s">
        <v>1174</v>
      </c>
      <c r="N533" s="2">
        <v>137</v>
      </c>
      <c r="O533" s="7">
        <f>_xlfn.MAXIFS(E:E,K:K,Sala[[#This Row],[Número de Orden]])</f>
        <v>45022.226388888892</v>
      </c>
      <c r="P533" s="8">
        <f>Sala[[#This Row],[Hora de Salida]]-Sala[[#This Row],[Hora de Llegada]]</f>
        <v>0.15138888889487134</v>
      </c>
      <c r="T533" s="19"/>
      <c r="U533" s="11"/>
    </row>
    <row r="534" spans="1:21" x14ac:dyDescent="0.2">
      <c r="A534">
        <v>1</v>
      </c>
      <c r="B534" t="s">
        <v>113</v>
      </c>
      <c r="C534" s="3">
        <v>3</v>
      </c>
      <c r="D534" s="1">
        <v>45022.134722222225</v>
      </c>
      <c r="E534" s="1">
        <v>45022.222222222219</v>
      </c>
      <c r="F534" t="s">
        <v>21</v>
      </c>
      <c r="G534" t="s">
        <v>15</v>
      </c>
      <c r="H534" t="s">
        <v>35</v>
      </c>
      <c r="I534" t="s">
        <v>1175</v>
      </c>
      <c r="J534" t="s">
        <v>17</v>
      </c>
      <c r="K534">
        <v>533</v>
      </c>
      <c r="L534" t="s">
        <v>53</v>
      </c>
      <c r="M534" t="s">
        <v>932</v>
      </c>
      <c r="N534" s="2">
        <v>41</v>
      </c>
      <c r="O534" s="7">
        <f>_xlfn.MAXIFS(E:E,K:K,Sala[[#This Row],[Número de Orden]])</f>
        <v>45022.222222222219</v>
      </c>
      <c r="P534" s="8">
        <f>Sala[[#This Row],[Hora de Salida]]-Sala[[#This Row],[Hora de Llegada]]</f>
        <v>8.7499999994179234E-2</v>
      </c>
      <c r="T534" s="18"/>
      <c r="U534" s="10"/>
    </row>
    <row r="535" spans="1:21" x14ac:dyDescent="0.2">
      <c r="A535">
        <v>1</v>
      </c>
      <c r="B535" t="s">
        <v>1176</v>
      </c>
      <c r="C535" s="3">
        <v>6</v>
      </c>
      <c r="D535" s="1">
        <v>45022.043055555558</v>
      </c>
      <c r="E535" s="1">
        <v>45022.186805555553</v>
      </c>
      <c r="F535" t="s">
        <v>14</v>
      </c>
      <c r="G535" t="s">
        <v>15</v>
      </c>
      <c r="H535" t="s">
        <v>16</v>
      </c>
      <c r="I535" t="s">
        <v>796</v>
      </c>
      <c r="J535" t="s">
        <v>28</v>
      </c>
      <c r="K535">
        <v>534</v>
      </c>
      <c r="L535" t="s">
        <v>25</v>
      </c>
      <c r="M535" t="s">
        <v>1177</v>
      </c>
      <c r="N535" s="2">
        <v>147</v>
      </c>
      <c r="O535" s="7">
        <f>_xlfn.MAXIFS(E:E,K:K,Sala[[#This Row],[Número de Orden]])</f>
        <v>45022.186805555553</v>
      </c>
      <c r="P535" s="8">
        <f>Sala[[#This Row],[Hora de Salida]]-Sala[[#This Row],[Hora de Llegada]]</f>
        <v>0.14374999999563443</v>
      </c>
      <c r="T535" s="19"/>
      <c r="U535" s="11"/>
    </row>
    <row r="536" spans="1:21" x14ac:dyDescent="0.2">
      <c r="A536">
        <v>15</v>
      </c>
      <c r="B536" t="s">
        <v>54</v>
      </c>
      <c r="C536" s="3">
        <v>3</v>
      </c>
      <c r="D536" s="1">
        <v>45022.039583333331</v>
      </c>
      <c r="E536" s="1">
        <v>45022.147222222222</v>
      </c>
      <c r="F536" t="s">
        <v>58</v>
      </c>
      <c r="G536" t="s">
        <v>44</v>
      </c>
      <c r="H536" t="s">
        <v>16</v>
      </c>
      <c r="I536" t="s">
        <v>1178</v>
      </c>
      <c r="J536" t="s">
        <v>17</v>
      </c>
      <c r="K536">
        <v>535</v>
      </c>
      <c r="L536" t="s">
        <v>33</v>
      </c>
      <c r="M536" t="s">
        <v>1179</v>
      </c>
      <c r="N536" s="2">
        <v>276</v>
      </c>
      <c r="O536" s="7">
        <f>_xlfn.MAXIFS(E:E,K:K,Sala[[#This Row],[Número de Orden]])</f>
        <v>45022.147222222222</v>
      </c>
      <c r="P536" s="8">
        <f>Sala[[#This Row],[Hora de Salida]]-Sala[[#This Row],[Hora de Llegada]]</f>
        <v>0.10763888889050577</v>
      </c>
      <c r="T536" s="18"/>
      <c r="U536" s="10"/>
    </row>
    <row r="537" spans="1:21" x14ac:dyDescent="0.2">
      <c r="A537">
        <v>9</v>
      </c>
      <c r="B537" t="s">
        <v>1180</v>
      </c>
      <c r="C537" s="3">
        <v>2</v>
      </c>
      <c r="D537" s="1">
        <v>45022.104861111111</v>
      </c>
      <c r="E537" s="1">
        <v>45022.193749999999</v>
      </c>
      <c r="F537" t="s">
        <v>14</v>
      </c>
      <c r="G537" t="s">
        <v>22</v>
      </c>
      <c r="H537" t="s">
        <v>16</v>
      </c>
      <c r="I537" t="s">
        <v>1181</v>
      </c>
      <c r="J537" t="s">
        <v>28</v>
      </c>
      <c r="K537">
        <v>536</v>
      </c>
      <c r="L537" t="s">
        <v>33</v>
      </c>
      <c r="M537" t="s">
        <v>1182</v>
      </c>
      <c r="N537" s="2">
        <v>212</v>
      </c>
      <c r="O537" s="7">
        <f>_xlfn.MAXIFS(E:E,K:K,Sala[[#This Row],[Número de Orden]])</f>
        <v>45022.193749999999</v>
      </c>
      <c r="P537" s="8">
        <f>Sala[[#This Row],[Hora de Salida]]-Sala[[#This Row],[Hora de Llegada]]</f>
        <v>8.8888888887595385E-2</v>
      </c>
      <c r="T537" s="19"/>
      <c r="U537" s="11"/>
    </row>
    <row r="538" spans="1:21" hidden="1" x14ac:dyDescent="0.2">
      <c r="A538" s="9">
        <v>18</v>
      </c>
      <c r="C538"/>
      <c r="N538">
        <v>63</v>
      </c>
      <c r="O538" s="7">
        <f>_xlfn.MAXIFS(E:E,K:K,Sala[[#This Row],[Número de Orden]])</f>
        <v>0</v>
      </c>
      <c r="P538" s="8">
        <f>Sala[[#This Row],[Hora de Salida]]-Sala[[#This Row],[Hora de Llegada]]</f>
        <v>0</v>
      </c>
      <c r="T538" s="18"/>
      <c r="U538" s="10"/>
    </row>
    <row r="539" spans="1:21" x14ac:dyDescent="0.2">
      <c r="A539">
        <v>14</v>
      </c>
      <c r="B539" t="s">
        <v>688</v>
      </c>
      <c r="C539" s="3">
        <v>4</v>
      </c>
      <c r="D539" s="1">
        <v>45022.138194444444</v>
      </c>
      <c r="E539" s="1">
        <v>45022.231249999997</v>
      </c>
      <c r="F539" t="s">
        <v>14</v>
      </c>
      <c r="G539" t="s">
        <v>15</v>
      </c>
      <c r="H539" t="s">
        <v>35</v>
      </c>
      <c r="I539" t="s">
        <v>1183</v>
      </c>
      <c r="J539" t="s">
        <v>17</v>
      </c>
      <c r="K539">
        <v>538</v>
      </c>
      <c r="L539" t="s">
        <v>36</v>
      </c>
      <c r="M539" t="s">
        <v>1184</v>
      </c>
      <c r="N539" s="2">
        <v>142</v>
      </c>
      <c r="O539" s="7">
        <f>_xlfn.MAXIFS(E:E,K:K,Sala[[#This Row],[Número de Orden]])</f>
        <v>45022.231249999997</v>
      </c>
      <c r="P539" s="8">
        <f>Sala[[#This Row],[Hora de Salida]]-Sala[[#This Row],[Hora de Llegada]]</f>
        <v>9.3055555553291924E-2</v>
      </c>
      <c r="T539" s="19"/>
      <c r="U539" s="11"/>
    </row>
    <row r="540" spans="1:21" x14ac:dyDescent="0.2">
      <c r="A540">
        <v>18</v>
      </c>
      <c r="B540" t="s">
        <v>1185</v>
      </c>
      <c r="C540" s="3">
        <v>3</v>
      </c>
      <c r="D540" s="1">
        <v>45022.160416666666</v>
      </c>
      <c r="E540" s="1">
        <v>45022.291666666664</v>
      </c>
      <c r="F540" t="s">
        <v>32</v>
      </c>
      <c r="G540" t="s">
        <v>44</v>
      </c>
      <c r="H540" t="s">
        <v>23</v>
      </c>
      <c r="I540" t="s">
        <v>1186</v>
      </c>
      <c r="J540" t="s">
        <v>17</v>
      </c>
      <c r="K540">
        <v>539</v>
      </c>
      <c r="L540" t="s">
        <v>36</v>
      </c>
      <c r="M540" t="s">
        <v>1187</v>
      </c>
      <c r="N540" s="2">
        <v>240</v>
      </c>
      <c r="O540" s="7">
        <f>_xlfn.MAXIFS(E:E,K:K,Sala[[#This Row],[Número de Orden]])</f>
        <v>45022.291666666664</v>
      </c>
      <c r="P540" s="8">
        <f>Sala[[#This Row],[Hora de Salida]]-Sala[[#This Row],[Hora de Llegada]]</f>
        <v>0.13124999999854481</v>
      </c>
      <c r="T540" s="18"/>
      <c r="U540" s="10"/>
    </row>
    <row r="541" spans="1:21" x14ac:dyDescent="0.2">
      <c r="A541">
        <v>6</v>
      </c>
      <c r="B541" t="s">
        <v>1188</v>
      </c>
      <c r="C541" s="3">
        <v>4</v>
      </c>
      <c r="D541" s="1">
        <v>45022.156944444447</v>
      </c>
      <c r="E541" s="1">
        <v>45022.288888888892</v>
      </c>
      <c r="F541" t="s">
        <v>58</v>
      </c>
      <c r="G541" t="s">
        <v>22</v>
      </c>
      <c r="H541" t="s">
        <v>16</v>
      </c>
      <c r="I541" t="s">
        <v>1189</v>
      </c>
      <c r="J541" t="s">
        <v>28</v>
      </c>
      <c r="K541">
        <v>540</v>
      </c>
      <c r="L541" t="s">
        <v>49</v>
      </c>
      <c r="M541" t="s">
        <v>1190</v>
      </c>
      <c r="N541" s="2">
        <v>124</v>
      </c>
      <c r="O541" s="7">
        <f>_xlfn.MAXIFS(E:E,K:K,Sala[[#This Row],[Número de Orden]])</f>
        <v>45022.288888888892</v>
      </c>
      <c r="P541" s="8">
        <f>Sala[[#This Row],[Hora de Salida]]-Sala[[#This Row],[Hora de Llegada]]</f>
        <v>0.13194444444525288</v>
      </c>
      <c r="T541" s="19"/>
      <c r="U541" s="11"/>
    </row>
    <row r="542" spans="1:21" x14ac:dyDescent="0.2">
      <c r="A542">
        <v>19</v>
      </c>
      <c r="B542" t="s">
        <v>194</v>
      </c>
      <c r="C542" s="3">
        <v>2</v>
      </c>
      <c r="D542" s="1">
        <v>45022.022916666669</v>
      </c>
      <c r="E542" s="1">
        <v>45022.188888888886</v>
      </c>
      <c r="F542" t="s">
        <v>58</v>
      </c>
      <c r="G542" t="s">
        <v>44</v>
      </c>
      <c r="H542" t="s">
        <v>35</v>
      </c>
      <c r="I542" t="s">
        <v>1191</v>
      </c>
      <c r="J542" t="s">
        <v>28</v>
      </c>
      <c r="K542">
        <v>541</v>
      </c>
      <c r="L542" t="s">
        <v>36</v>
      </c>
      <c r="M542" t="s">
        <v>1192</v>
      </c>
      <c r="N542" s="2">
        <v>202</v>
      </c>
      <c r="O542" s="7">
        <f>_xlfn.MAXIFS(E:E,K:K,Sala[[#This Row],[Número de Orden]])</f>
        <v>45022.188888888886</v>
      </c>
      <c r="P542" s="8">
        <f>Sala[[#This Row],[Hora de Salida]]-Sala[[#This Row],[Hora de Llegada]]</f>
        <v>0.16597222221753327</v>
      </c>
      <c r="T542" s="18"/>
      <c r="U542" s="10"/>
    </row>
    <row r="543" spans="1:21" x14ac:dyDescent="0.2">
      <c r="A543">
        <v>9</v>
      </c>
      <c r="B543" t="s">
        <v>417</v>
      </c>
      <c r="C543" s="3">
        <v>5</v>
      </c>
      <c r="D543" s="1">
        <v>45022.115972222222</v>
      </c>
      <c r="E543" s="1">
        <v>45022.196527777778</v>
      </c>
      <c r="F543" t="s">
        <v>47</v>
      </c>
      <c r="G543" t="s">
        <v>44</v>
      </c>
      <c r="H543" t="s">
        <v>16</v>
      </c>
      <c r="I543" t="s">
        <v>1193</v>
      </c>
      <c r="J543" t="s">
        <v>28</v>
      </c>
      <c r="K543">
        <v>542</v>
      </c>
      <c r="L543" t="s">
        <v>33</v>
      </c>
      <c r="M543" t="s">
        <v>1194</v>
      </c>
      <c r="N543" s="2">
        <v>148</v>
      </c>
      <c r="O543" s="7">
        <f>_xlfn.MAXIFS(E:E,K:K,Sala[[#This Row],[Número de Orden]])</f>
        <v>45022.196527777778</v>
      </c>
      <c r="P543" s="8">
        <f>Sala[[#This Row],[Hora de Salida]]-Sala[[#This Row],[Hora de Llegada]]</f>
        <v>8.0555555556202307E-2</v>
      </c>
      <c r="T543" s="19"/>
      <c r="U543" s="11"/>
    </row>
    <row r="544" spans="1:21" x14ac:dyDescent="0.2">
      <c r="A544">
        <v>19</v>
      </c>
      <c r="B544" t="s">
        <v>1195</v>
      </c>
      <c r="C544" s="3">
        <v>5</v>
      </c>
      <c r="D544" s="1">
        <v>45022.032638888886</v>
      </c>
      <c r="E544" s="1">
        <v>45022.150694444441</v>
      </c>
      <c r="F544" t="s">
        <v>14</v>
      </c>
      <c r="G544" t="s">
        <v>15</v>
      </c>
      <c r="H544" t="s">
        <v>16</v>
      </c>
      <c r="I544" t="s">
        <v>1196</v>
      </c>
      <c r="J544" t="s">
        <v>28</v>
      </c>
      <c r="K544">
        <v>543</v>
      </c>
      <c r="L544" t="s">
        <v>56</v>
      </c>
      <c r="M544" t="s">
        <v>1197</v>
      </c>
      <c r="N544" s="2">
        <v>206</v>
      </c>
      <c r="O544" s="7">
        <f>_xlfn.MAXIFS(E:E,K:K,Sala[[#This Row],[Número de Orden]])</f>
        <v>45022.150694444441</v>
      </c>
      <c r="P544" s="8">
        <f>Sala[[#This Row],[Hora de Salida]]-Sala[[#This Row],[Hora de Llegada]]</f>
        <v>0.11805555555474712</v>
      </c>
      <c r="T544" s="18"/>
      <c r="U544" s="10"/>
    </row>
    <row r="545" spans="1:21" hidden="1" x14ac:dyDescent="0.2">
      <c r="A545" s="9">
        <v>7</v>
      </c>
      <c r="C545"/>
      <c r="N545">
        <v>70</v>
      </c>
      <c r="O545" s="7">
        <f>_xlfn.MAXIFS(E:E,K:K,Sala[[#This Row],[Número de Orden]])</f>
        <v>0</v>
      </c>
      <c r="P545" s="8">
        <f>Sala[[#This Row],[Hora de Salida]]-Sala[[#This Row],[Hora de Llegada]]</f>
        <v>0</v>
      </c>
      <c r="T545" s="19"/>
      <c r="U545" s="11"/>
    </row>
    <row r="546" spans="1:21" x14ac:dyDescent="0.2">
      <c r="A546">
        <v>20</v>
      </c>
      <c r="B546" t="s">
        <v>1198</v>
      </c>
      <c r="C546" s="3">
        <v>5</v>
      </c>
      <c r="D546" s="1">
        <v>45022.11041666667</v>
      </c>
      <c r="E546" s="1">
        <v>45022.18472222222</v>
      </c>
      <c r="F546" t="s">
        <v>32</v>
      </c>
      <c r="G546" t="s">
        <v>22</v>
      </c>
      <c r="H546" t="s">
        <v>23</v>
      </c>
      <c r="I546" t="s">
        <v>1199</v>
      </c>
      <c r="J546" t="s">
        <v>24</v>
      </c>
      <c r="K546">
        <v>545</v>
      </c>
      <c r="L546" t="s">
        <v>33</v>
      </c>
      <c r="M546" t="s">
        <v>1200</v>
      </c>
      <c r="N546" s="2">
        <v>130</v>
      </c>
      <c r="O546" s="7">
        <f>_xlfn.MAXIFS(E:E,K:K,Sala[[#This Row],[Número de Orden]])</f>
        <v>45022.18472222222</v>
      </c>
      <c r="P546" s="8">
        <f>Sala[[#This Row],[Hora de Salida]]-Sala[[#This Row],[Hora de Llegada]]</f>
        <v>7.4305555550381541E-2</v>
      </c>
      <c r="T546" s="18"/>
      <c r="U546" s="10"/>
    </row>
    <row r="547" spans="1:21" x14ac:dyDescent="0.2">
      <c r="A547">
        <v>5</v>
      </c>
      <c r="B547" t="s">
        <v>1201</v>
      </c>
      <c r="C547" s="3">
        <v>2</v>
      </c>
      <c r="D547" s="1">
        <v>45022.134722222225</v>
      </c>
      <c r="E547" s="1">
        <v>45022.228472222225</v>
      </c>
      <c r="F547" t="s">
        <v>14</v>
      </c>
      <c r="G547" t="s">
        <v>22</v>
      </c>
      <c r="H547" t="s">
        <v>35</v>
      </c>
      <c r="I547" t="s">
        <v>488</v>
      </c>
      <c r="J547" t="s">
        <v>28</v>
      </c>
      <c r="K547">
        <v>546</v>
      </c>
      <c r="L547" t="s">
        <v>29</v>
      </c>
      <c r="M547" t="s">
        <v>1202</v>
      </c>
      <c r="N547" s="2">
        <v>92</v>
      </c>
      <c r="O547" s="7">
        <f>_xlfn.MAXIFS(E:E,K:K,Sala[[#This Row],[Número de Orden]])</f>
        <v>45022.228472222225</v>
      </c>
      <c r="P547" s="8">
        <f>Sala[[#This Row],[Hora de Salida]]-Sala[[#This Row],[Hora de Llegada]]</f>
        <v>9.375E-2</v>
      </c>
      <c r="T547" s="19"/>
      <c r="U547" s="11"/>
    </row>
    <row r="548" spans="1:21" x14ac:dyDescent="0.2">
      <c r="A548">
        <v>9</v>
      </c>
      <c r="B548" t="s">
        <v>1203</v>
      </c>
      <c r="C548" s="3">
        <v>3</v>
      </c>
      <c r="D548" s="1">
        <v>45022.113194444442</v>
      </c>
      <c r="E548" s="1">
        <v>45022.191666666666</v>
      </c>
      <c r="F548" t="s">
        <v>21</v>
      </c>
      <c r="G548" t="s">
        <v>15</v>
      </c>
      <c r="H548" t="s">
        <v>16</v>
      </c>
      <c r="I548" t="s">
        <v>1204</v>
      </c>
      <c r="J548" t="s">
        <v>24</v>
      </c>
      <c r="K548">
        <v>547</v>
      </c>
      <c r="L548" t="s">
        <v>36</v>
      </c>
      <c r="M548" t="s">
        <v>1205</v>
      </c>
      <c r="N548" s="2">
        <v>227</v>
      </c>
      <c r="O548" s="7">
        <f>_xlfn.MAXIFS(E:E,K:K,Sala[[#This Row],[Número de Orden]])</f>
        <v>45022.191666666666</v>
      </c>
      <c r="P548" s="8">
        <f>Sala[[#This Row],[Hora de Salida]]-Sala[[#This Row],[Hora de Llegada]]</f>
        <v>7.8472222223354038E-2</v>
      </c>
      <c r="T548" s="18"/>
      <c r="U548" s="10"/>
    </row>
    <row r="549" spans="1:21" x14ac:dyDescent="0.2">
      <c r="A549">
        <v>4</v>
      </c>
      <c r="B549" t="s">
        <v>1206</v>
      </c>
      <c r="C549" s="3">
        <v>2</v>
      </c>
      <c r="D549" s="1">
        <v>45022.038194444445</v>
      </c>
      <c r="E549" s="1">
        <v>45022.168749999997</v>
      </c>
      <c r="F549" t="s">
        <v>32</v>
      </c>
      <c r="G549" t="s">
        <v>22</v>
      </c>
      <c r="H549" t="s">
        <v>16</v>
      </c>
      <c r="I549" t="s">
        <v>1207</v>
      </c>
      <c r="J549" t="s">
        <v>17</v>
      </c>
      <c r="K549">
        <v>548</v>
      </c>
      <c r="L549" t="s">
        <v>33</v>
      </c>
      <c r="M549" t="s">
        <v>1208</v>
      </c>
      <c r="N549" s="2">
        <v>96</v>
      </c>
      <c r="O549" s="7">
        <f>_xlfn.MAXIFS(E:E,K:K,Sala[[#This Row],[Número de Orden]])</f>
        <v>45022.168749999997</v>
      </c>
      <c r="P549" s="8">
        <f>Sala[[#This Row],[Hora de Salida]]-Sala[[#This Row],[Hora de Llegada]]</f>
        <v>0.13055555555183673</v>
      </c>
      <c r="T549" s="19"/>
      <c r="U549" s="11"/>
    </row>
    <row r="550" spans="1:21" x14ac:dyDescent="0.2">
      <c r="A550">
        <v>12</v>
      </c>
      <c r="B550" t="s">
        <v>747</v>
      </c>
      <c r="C550" s="3">
        <v>2</v>
      </c>
      <c r="D550" s="1">
        <v>45022.064583333333</v>
      </c>
      <c r="E550" s="1">
        <v>45022.226388888892</v>
      </c>
      <c r="F550" t="s">
        <v>58</v>
      </c>
      <c r="G550" t="s">
        <v>22</v>
      </c>
      <c r="H550" t="s">
        <v>16</v>
      </c>
      <c r="I550" t="s">
        <v>1209</v>
      </c>
      <c r="J550" t="s">
        <v>17</v>
      </c>
      <c r="K550">
        <v>549</v>
      </c>
      <c r="L550" t="s">
        <v>36</v>
      </c>
      <c r="M550" t="s">
        <v>1210</v>
      </c>
      <c r="N550" s="2">
        <v>162</v>
      </c>
      <c r="O550" s="7">
        <f>_xlfn.MAXIFS(E:E,K:K,Sala[[#This Row],[Número de Orden]])</f>
        <v>45022.226388888892</v>
      </c>
      <c r="P550" s="8">
        <f>Sala[[#This Row],[Hora de Salida]]-Sala[[#This Row],[Hora de Llegada]]</f>
        <v>0.16180555555911269</v>
      </c>
      <c r="T550" s="18"/>
      <c r="U550" s="10"/>
    </row>
    <row r="551" spans="1:21" x14ac:dyDescent="0.2">
      <c r="A551">
        <v>1</v>
      </c>
      <c r="B551" t="s">
        <v>1013</v>
      </c>
      <c r="C551" s="3">
        <v>6</v>
      </c>
      <c r="D551" s="1">
        <v>45022.047222222223</v>
      </c>
      <c r="E551" s="1">
        <v>45022.11041666667</v>
      </c>
      <c r="F551" t="s">
        <v>47</v>
      </c>
      <c r="G551" t="s">
        <v>22</v>
      </c>
      <c r="H551" t="s">
        <v>16</v>
      </c>
      <c r="I551" t="s">
        <v>1211</v>
      </c>
      <c r="J551" t="s">
        <v>24</v>
      </c>
      <c r="K551">
        <v>550</v>
      </c>
      <c r="L551" t="s">
        <v>25</v>
      </c>
      <c r="M551" t="s">
        <v>1212</v>
      </c>
      <c r="N551" s="2">
        <v>124</v>
      </c>
      <c r="O551" s="7">
        <f>_xlfn.MAXIFS(E:E,K:K,Sala[[#This Row],[Número de Orden]])</f>
        <v>45022.11041666667</v>
      </c>
      <c r="P551" s="8">
        <f>Sala[[#This Row],[Hora de Salida]]-Sala[[#This Row],[Hora de Llegada]]</f>
        <v>6.3194444446708076E-2</v>
      </c>
      <c r="T551" s="19"/>
      <c r="U551" s="11"/>
    </row>
    <row r="552" spans="1:21" x14ac:dyDescent="0.2">
      <c r="A552">
        <v>4</v>
      </c>
      <c r="B552" t="s">
        <v>1213</v>
      </c>
      <c r="C552" s="3">
        <v>2</v>
      </c>
      <c r="D552" s="1">
        <v>45022.123611111114</v>
      </c>
      <c r="E552" s="1">
        <v>45022.173611111109</v>
      </c>
      <c r="F552" t="s">
        <v>47</v>
      </c>
      <c r="G552" t="s">
        <v>44</v>
      </c>
      <c r="H552" t="s">
        <v>16</v>
      </c>
      <c r="I552" t="s">
        <v>1214</v>
      </c>
      <c r="J552" t="s">
        <v>28</v>
      </c>
      <c r="K552">
        <v>551</v>
      </c>
      <c r="L552" t="s">
        <v>56</v>
      </c>
      <c r="M552" t="s">
        <v>1215</v>
      </c>
      <c r="N552" s="2">
        <v>171</v>
      </c>
      <c r="O552" s="7">
        <f>_xlfn.MAXIFS(E:E,K:K,Sala[[#This Row],[Número de Orden]])</f>
        <v>45022.173611111109</v>
      </c>
      <c r="P552" s="8">
        <f>Sala[[#This Row],[Hora de Salida]]-Sala[[#This Row],[Hora de Llegada]]</f>
        <v>4.9999999995634425E-2</v>
      </c>
      <c r="T552" s="18"/>
      <c r="U552" s="10"/>
    </row>
    <row r="553" spans="1:21" x14ac:dyDescent="0.2">
      <c r="A553">
        <v>11</v>
      </c>
      <c r="B553" t="s">
        <v>1216</v>
      </c>
      <c r="C553" s="3">
        <v>6</v>
      </c>
      <c r="D553" s="1">
        <v>45022.018055555556</v>
      </c>
      <c r="E553" s="1">
        <v>45022.162499999999</v>
      </c>
      <c r="F553" t="s">
        <v>47</v>
      </c>
      <c r="G553" t="s">
        <v>15</v>
      </c>
      <c r="H553" t="s">
        <v>35</v>
      </c>
      <c r="I553" t="s">
        <v>1217</v>
      </c>
      <c r="J553" t="s">
        <v>17</v>
      </c>
      <c r="K553">
        <v>552</v>
      </c>
      <c r="L553" t="s">
        <v>51</v>
      </c>
      <c r="M553" t="s">
        <v>1218</v>
      </c>
      <c r="N553" s="2">
        <v>243</v>
      </c>
      <c r="O553" s="7">
        <f>_xlfn.MAXIFS(E:E,K:K,Sala[[#This Row],[Número de Orden]])</f>
        <v>45022.162499999999</v>
      </c>
      <c r="P553" s="8">
        <f>Sala[[#This Row],[Hora de Salida]]-Sala[[#This Row],[Hora de Llegada]]</f>
        <v>0.1444444444423425</v>
      </c>
      <c r="T553" s="19"/>
      <c r="U553" s="11"/>
    </row>
    <row r="554" spans="1:21" x14ac:dyDescent="0.2">
      <c r="A554">
        <v>14</v>
      </c>
      <c r="B554" t="s">
        <v>1219</v>
      </c>
      <c r="C554" s="3">
        <v>2</v>
      </c>
      <c r="D554" s="1">
        <v>45022.114583333336</v>
      </c>
      <c r="E554" s="1">
        <v>45022.224999999999</v>
      </c>
      <c r="F554" t="s">
        <v>47</v>
      </c>
      <c r="G554" t="s">
        <v>22</v>
      </c>
      <c r="H554" t="s">
        <v>16</v>
      </c>
      <c r="I554" t="s">
        <v>1220</v>
      </c>
      <c r="J554" t="s">
        <v>17</v>
      </c>
      <c r="K554">
        <v>553</v>
      </c>
      <c r="L554" t="s">
        <v>25</v>
      </c>
      <c r="M554" t="s">
        <v>1221</v>
      </c>
      <c r="N554" s="2">
        <v>203</v>
      </c>
      <c r="O554" s="7">
        <f>_xlfn.MAXIFS(E:E,K:K,Sala[[#This Row],[Número de Orden]])</f>
        <v>45022.224999999999</v>
      </c>
      <c r="P554" s="8">
        <f>Sala[[#This Row],[Hora de Salida]]-Sala[[#This Row],[Hora de Llegada]]</f>
        <v>0.11041666666278616</v>
      </c>
      <c r="T554" s="18"/>
      <c r="U554" s="10"/>
    </row>
    <row r="555" spans="1:21" x14ac:dyDescent="0.2">
      <c r="A555">
        <v>10</v>
      </c>
      <c r="B555" t="s">
        <v>1222</v>
      </c>
      <c r="C555" s="3">
        <v>6</v>
      </c>
      <c r="D555" s="1">
        <v>45022.0625</v>
      </c>
      <c r="E555" s="1">
        <v>45022.121527777781</v>
      </c>
      <c r="F555" t="s">
        <v>47</v>
      </c>
      <c r="G555" t="s">
        <v>22</v>
      </c>
      <c r="H555" t="s">
        <v>35</v>
      </c>
      <c r="I555" t="s">
        <v>839</v>
      </c>
      <c r="J555" t="s">
        <v>24</v>
      </c>
      <c r="K555">
        <v>554</v>
      </c>
      <c r="L555" t="s">
        <v>51</v>
      </c>
      <c r="M555" t="s">
        <v>1223</v>
      </c>
      <c r="N555" s="2">
        <v>166</v>
      </c>
      <c r="O555" s="7">
        <f>_xlfn.MAXIFS(E:E,K:K,Sala[[#This Row],[Número de Orden]])</f>
        <v>45022.121527777781</v>
      </c>
      <c r="P555" s="8">
        <f>Sala[[#This Row],[Hora de Salida]]-Sala[[#This Row],[Hora de Llegada]]</f>
        <v>5.9027777781011537E-2</v>
      </c>
      <c r="T555" s="19"/>
      <c r="U555" s="11"/>
    </row>
    <row r="556" spans="1:21" hidden="1" x14ac:dyDescent="0.2">
      <c r="A556" s="9">
        <v>20</v>
      </c>
      <c r="C556"/>
      <c r="N556">
        <v>30</v>
      </c>
      <c r="O556" s="7">
        <f>_xlfn.MAXIFS(E:E,K:K,Sala[[#This Row],[Número de Orden]])</f>
        <v>0</v>
      </c>
      <c r="P556" s="8">
        <f>Sala[[#This Row],[Hora de Salida]]-Sala[[#This Row],[Hora de Llegada]]</f>
        <v>0</v>
      </c>
      <c r="T556" s="18"/>
      <c r="U556" s="10"/>
    </row>
    <row r="557" spans="1:21" x14ac:dyDescent="0.2">
      <c r="A557">
        <v>9</v>
      </c>
      <c r="B557" t="s">
        <v>237</v>
      </c>
      <c r="C557" s="3">
        <v>6</v>
      </c>
      <c r="D557" s="1">
        <v>45022.164583333331</v>
      </c>
      <c r="E557" s="1">
        <v>45022.320138888892</v>
      </c>
      <c r="F557" t="s">
        <v>32</v>
      </c>
      <c r="G557" t="s">
        <v>22</v>
      </c>
      <c r="H557" t="s">
        <v>35</v>
      </c>
      <c r="I557" t="s">
        <v>977</v>
      </c>
      <c r="J557" t="s">
        <v>17</v>
      </c>
      <c r="K557">
        <v>556</v>
      </c>
      <c r="L557" t="s">
        <v>56</v>
      </c>
      <c r="M557" t="s">
        <v>657</v>
      </c>
      <c r="N557" s="2">
        <v>76</v>
      </c>
      <c r="O557" s="7">
        <f>_xlfn.MAXIFS(E:E,K:K,Sala[[#This Row],[Número de Orden]])</f>
        <v>45022.320138888892</v>
      </c>
      <c r="P557" s="8">
        <f>Sala[[#This Row],[Hora de Salida]]-Sala[[#This Row],[Hora de Llegada]]</f>
        <v>0.15555555556056788</v>
      </c>
      <c r="T557" s="19"/>
      <c r="U557" s="11"/>
    </row>
    <row r="558" spans="1:21" x14ac:dyDescent="0.2">
      <c r="A558">
        <v>7</v>
      </c>
      <c r="B558" t="s">
        <v>59</v>
      </c>
      <c r="C558" s="3">
        <v>5</v>
      </c>
      <c r="D558" s="1">
        <v>45022.161111111112</v>
      </c>
      <c r="E558" s="1">
        <v>45022.318749999999</v>
      </c>
      <c r="F558" t="s">
        <v>32</v>
      </c>
      <c r="G558" t="s">
        <v>22</v>
      </c>
      <c r="H558" t="s">
        <v>23</v>
      </c>
      <c r="I558" t="s">
        <v>1224</v>
      </c>
      <c r="J558" t="s">
        <v>24</v>
      </c>
      <c r="K558">
        <v>557</v>
      </c>
      <c r="L558" t="s">
        <v>53</v>
      </c>
      <c r="M558" t="s">
        <v>1225</v>
      </c>
      <c r="N558" s="2">
        <v>177</v>
      </c>
      <c r="O558" s="7">
        <f>_xlfn.MAXIFS(E:E,K:K,Sala[[#This Row],[Número de Orden]])</f>
        <v>45022.318749999999</v>
      </c>
      <c r="P558" s="8">
        <f>Sala[[#This Row],[Hora de Salida]]-Sala[[#This Row],[Hora de Llegada]]</f>
        <v>0.15763888888614019</v>
      </c>
      <c r="T558" s="18"/>
      <c r="U558" s="10"/>
    </row>
    <row r="559" spans="1:21" x14ac:dyDescent="0.2">
      <c r="A559">
        <v>6</v>
      </c>
      <c r="B559" t="s">
        <v>1037</v>
      </c>
      <c r="C559" s="3">
        <v>4</v>
      </c>
      <c r="D559" s="1">
        <v>45022.012499999997</v>
      </c>
      <c r="E559" s="1">
        <v>45022.129166666666</v>
      </c>
      <c r="F559" t="s">
        <v>58</v>
      </c>
      <c r="G559" t="s">
        <v>22</v>
      </c>
      <c r="H559" t="s">
        <v>16</v>
      </c>
      <c r="I559" t="s">
        <v>1226</v>
      </c>
      <c r="J559" t="s">
        <v>28</v>
      </c>
      <c r="K559">
        <v>558</v>
      </c>
      <c r="L559" t="s">
        <v>56</v>
      </c>
      <c r="M559" t="s">
        <v>1227</v>
      </c>
      <c r="N559" s="2">
        <v>179</v>
      </c>
      <c r="O559" s="7">
        <f>_xlfn.MAXIFS(E:E,K:K,Sala[[#This Row],[Número de Orden]])</f>
        <v>45022.129166666666</v>
      </c>
      <c r="P559" s="8">
        <f>Sala[[#This Row],[Hora de Salida]]-Sala[[#This Row],[Hora de Llegada]]</f>
        <v>0.11666666666860692</v>
      </c>
      <c r="T559" s="19"/>
      <c r="U559" s="11"/>
    </row>
    <row r="560" spans="1:21" hidden="1" x14ac:dyDescent="0.2">
      <c r="A560" s="9">
        <v>11</v>
      </c>
      <c r="C560"/>
      <c r="N560">
        <v>99</v>
      </c>
      <c r="O560" s="7">
        <f>_xlfn.MAXIFS(E:E,K:K,Sala[[#This Row],[Número de Orden]])</f>
        <v>0</v>
      </c>
      <c r="P560" s="8">
        <f>Sala[[#This Row],[Hora de Salida]]-Sala[[#This Row],[Hora de Llegada]]</f>
        <v>0</v>
      </c>
      <c r="T560" s="18"/>
      <c r="U560" s="10"/>
    </row>
    <row r="561" spans="1:21" x14ac:dyDescent="0.2">
      <c r="A561">
        <v>6</v>
      </c>
      <c r="B561" t="s">
        <v>516</v>
      </c>
      <c r="C561" s="3">
        <v>6</v>
      </c>
      <c r="D561" s="1">
        <v>45022.010416666664</v>
      </c>
      <c r="E561" s="1">
        <v>45022.136805555558</v>
      </c>
      <c r="F561" t="s">
        <v>21</v>
      </c>
      <c r="G561" t="s">
        <v>15</v>
      </c>
      <c r="H561" t="s">
        <v>35</v>
      </c>
      <c r="I561" t="s">
        <v>1228</v>
      </c>
      <c r="J561" t="s">
        <v>28</v>
      </c>
      <c r="K561">
        <v>560</v>
      </c>
      <c r="L561" t="s">
        <v>45</v>
      </c>
      <c r="M561" t="s">
        <v>1229</v>
      </c>
      <c r="N561" s="2">
        <v>111</v>
      </c>
      <c r="O561" s="7">
        <f>_xlfn.MAXIFS(E:E,K:K,Sala[[#This Row],[Número de Orden]])</f>
        <v>45022.136805555558</v>
      </c>
      <c r="P561" s="8">
        <f>Sala[[#This Row],[Hora de Salida]]-Sala[[#This Row],[Hora de Llegada]]</f>
        <v>0.12638888889341615</v>
      </c>
      <c r="T561" s="19"/>
      <c r="U561" s="11"/>
    </row>
    <row r="562" spans="1:21" x14ac:dyDescent="0.2">
      <c r="A562">
        <v>4</v>
      </c>
      <c r="B562" t="s">
        <v>183</v>
      </c>
      <c r="C562" s="3">
        <v>2</v>
      </c>
      <c r="D562" s="1">
        <v>45022.050694444442</v>
      </c>
      <c r="E562" s="1">
        <v>45022.152083333334</v>
      </c>
      <c r="F562" t="s">
        <v>58</v>
      </c>
      <c r="G562" t="s">
        <v>22</v>
      </c>
      <c r="H562" t="s">
        <v>16</v>
      </c>
      <c r="I562" t="s">
        <v>1230</v>
      </c>
      <c r="J562" t="s">
        <v>28</v>
      </c>
      <c r="K562">
        <v>561</v>
      </c>
      <c r="L562" t="s">
        <v>33</v>
      </c>
      <c r="M562" t="s">
        <v>1231</v>
      </c>
      <c r="N562" s="2">
        <v>64</v>
      </c>
      <c r="O562" s="7">
        <f>_xlfn.MAXIFS(E:E,K:K,Sala[[#This Row],[Número de Orden]])</f>
        <v>45022.152083333334</v>
      </c>
      <c r="P562" s="8">
        <f>Sala[[#This Row],[Hora de Salida]]-Sala[[#This Row],[Hora de Llegada]]</f>
        <v>0.10138888889196096</v>
      </c>
      <c r="T562" s="18"/>
      <c r="U562" s="10"/>
    </row>
    <row r="563" spans="1:21" x14ac:dyDescent="0.2">
      <c r="A563">
        <v>20</v>
      </c>
      <c r="B563" t="s">
        <v>1232</v>
      </c>
      <c r="C563" s="3">
        <v>3</v>
      </c>
      <c r="D563" s="1">
        <v>45022.10833333333</v>
      </c>
      <c r="E563" s="1">
        <v>45022.263888888891</v>
      </c>
      <c r="F563" t="s">
        <v>58</v>
      </c>
      <c r="G563" t="s">
        <v>15</v>
      </c>
      <c r="H563" t="s">
        <v>16</v>
      </c>
      <c r="I563" t="s">
        <v>1233</v>
      </c>
      <c r="J563" t="s">
        <v>17</v>
      </c>
      <c r="K563">
        <v>562</v>
      </c>
      <c r="L563" t="s">
        <v>64</v>
      </c>
      <c r="M563" t="s">
        <v>1234</v>
      </c>
      <c r="N563" s="2">
        <v>288</v>
      </c>
      <c r="O563" s="7">
        <f>_xlfn.MAXIFS(E:E,K:K,Sala[[#This Row],[Número de Orden]])</f>
        <v>45022.263888888891</v>
      </c>
      <c r="P563" s="8">
        <f>Sala[[#This Row],[Hora de Salida]]-Sala[[#This Row],[Hora de Llegada]]</f>
        <v>0.15555555556056788</v>
      </c>
      <c r="T563" s="19"/>
      <c r="U563" s="11"/>
    </row>
    <row r="564" spans="1:21" hidden="1" x14ac:dyDescent="0.2">
      <c r="A564" s="9">
        <v>12</v>
      </c>
      <c r="C564"/>
      <c r="N564">
        <v>54</v>
      </c>
      <c r="O564" s="7">
        <f>_xlfn.MAXIFS(E:E,K:K,Sala[[#This Row],[Número de Orden]])</f>
        <v>0</v>
      </c>
      <c r="P564" s="8">
        <f>Sala[[#This Row],[Hora de Salida]]-Sala[[#This Row],[Hora de Llegada]]</f>
        <v>0</v>
      </c>
      <c r="T564" s="18"/>
      <c r="U564" s="10"/>
    </row>
    <row r="565" spans="1:21" x14ac:dyDescent="0.2">
      <c r="A565">
        <v>9</v>
      </c>
      <c r="B565" t="s">
        <v>1235</v>
      </c>
      <c r="C565" s="3">
        <v>3</v>
      </c>
      <c r="D565" s="1">
        <v>45022.021527777775</v>
      </c>
      <c r="E565" s="1">
        <v>45022.099305555559</v>
      </c>
      <c r="F565" t="s">
        <v>21</v>
      </c>
      <c r="G565" t="s">
        <v>15</v>
      </c>
      <c r="H565" t="s">
        <v>23</v>
      </c>
      <c r="I565" t="s">
        <v>1236</v>
      </c>
      <c r="J565" t="s">
        <v>28</v>
      </c>
      <c r="K565">
        <v>564</v>
      </c>
      <c r="L565" t="s">
        <v>64</v>
      </c>
      <c r="M565" t="s">
        <v>1237</v>
      </c>
      <c r="N565" s="2">
        <v>156</v>
      </c>
      <c r="O565" s="7">
        <f>_xlfn.MAXIFS(E:E,K:K,Sala[[#This Row],[Número de Orden]])</f>
        <v>45022.099305555559</v>
      </c>
      <c r="P565" s="8">
        <f>Sala[[#This Row],[Hora de Salida]]-Sala[[#This Row],[Hora de Llegada]]</f>
        <v>7.777777778392192E-2</v>
      </c>
      <c r="T565" s="19"/>
      <c r="U565" s="11"/>
    </row>
    <row r="566" spans="1:21" x14ac:dyDescent="0.2">
      <c r="A566">
        <v>3</v>
      </c>
      <c r="B566" t="s">
        <v>1238</v>
      </c>
      <c r="C566" s="3">
        <v>6</v>
      </c>
      <c r="D566" s="1">
        <v>45022.11041666667</v>
      </c>
      <c r="E566" s="1">
        <v>45022.228472222225</v>
      </c>
      <c r="F566" t="s">
        <v>58</v>
      </c>
      <c r="G566" t="s">
        <v>22</v>
      </c>
      <c r="H566" t="s">
        <v>16</v>
      </c>
      <c r="I566" t="s">
        <v>1239</v>
      </c>
      <c r="J566" t="s">
        <v>17</v>
      </c>
      <c r="K566">
        <v>565</v>
      </c>
      <c r="L566" t="s">
        <v>64</v>
      </c>
      <c r="M566" t="s">
        <v>1240</v>
      </c>
      <c r="N566" s="2">
        <v>251</v>
      </c>
      <c r="O566" s="7">
        <f>_xlfn.MAXIFS(E:E,K:K,Sala[[#This Row],[Número de Orden]])</f>
        <v>45022.228472222225</v>
      </c>
      <c r="P566" s="8">
        <f>Sala[[#This Row],[Hora de Salida]]-Sala[[#This Row],[Hora de Llegada]]</f>
        <v>0.11805555555474712</v>
      </c>
      <c r="T566" s="18"/>
      <c r="U566" s="10"/>
    </row>
    <row r="567" spans="1:21" hidden="1" x14ac:dyDescent="0.2">
      <c r="A567" s="9">
        <v>4</v>
      </c>
      <c r="C567"/>
      <c r="N567">
        <v>78</v>
      </c>
      <c r="O567" s="7">
        <f>_xlfn.MAXIFS(E:E,K:K,Sala[[#This Row],[Número de Orden]])</f>
        <v>0</v>
      </c>
      <c r="P567" s="8">
        <f>Sala[[#This Row],[Hora de Salida]]-Sala[[#This Row],[Hora de Llegada]]</f>
        <v>0</v>
      </c>
      <c r="T567" s="19"/>
      <c r="U567" s="11"/>
    </row>
    <row r="568" spans="1:21" x14ac:dyDescent="0.2">
      <c r="A568">
        <v>15</v>
      </c>
      <c r="B568" t="s">
        <v>909</v>
      </c>
      <c r="C568" s="3">
        <v>4</v>
      </c>
      <c r="D568" s="1">
        <v>45022.082638888889</v>
      </c>
      <c r="E568" s="1">
        <v>45022.219444444447</v>
      </c>
      <c r="F568" t="s">
        <v>14</v>
      </c>
      <c r="G568" t="s">
        <v>22</v>
      </c>
      <c r="H568" t="s">
        <v>35</v>
      </c>
      <c r="I568" t="s">
        <v>675</v>
      </c>
      <c r="J568" t="s">
        <v>24</v>
      </c>
      <c r="K568">
        <v>567</v>
      </c>
      <c r="L568" t="s">
        <v>33</v>
      </c>
      <c r="M568" t="s">
        <v>1241</v>
      </c>
      <c r="N568" s="2">
        <v>253</v>
      </c>
      <c r="O568" s="7">
        <f>_xlfn.MAXIFS(E:E,K:K,Sala[[#This Row],[Número de Orden]])</f>
        <v>45022.219444444447</v>
      </c>
      <c r="P568" s="8">
        <f>Sala[[#This Row],[Hora de Salida]]-Sala[[#This Row],[Hora de Llegada]]</f>
        <v>0.1368055555576575</v>
      </c>
      <c r="T568" s="18"/>
      <c r="U568" s="10"/>
    </row>
    <row r="569" spans="1:21" x14ac:dyDescent="0.2">
      <c r="A569">
        <v>5</v>
      </c>
      <c r="B569" t="s">
        <v>261</v>
      </c>
      <c r="C569" s="3">
        <v>1</v>
      </c>
      <c r="D569" s="1">
        <v>45022.068749999999</v>
      </c>
      <c r="E569" s="1">
        <v>45022.144444444442</v>
      </c>
      <c r="F569" t="s">
        <v>14</v>
      </c>
      <c r="G569" t="s">
        <v>22</v>
      </c>
      <c r="H569" t="s">
        <v>35</v>
      </c>
      <c r="I569" t="s">
        <v>1242</v>
      </c>
      <c r="J569" t="s">
        <v>24</v>
      </c>
      <c r="K569">
        <v>568</v>
      </c>
      <c r="L569" t="s">
        <v>36</v>
      </c>
      <c r="M569" t="s">
        <v>170</v>
      </c>
      <c r="N569" s="2">
        <v>182</v>
      </c>
      <c r="O569" s="7">
        <f>_xlfn.MAXIFS(E:E,K:K,Sala[[#This Row],[Número de Orden]])</f>
        <v>45022.144444444442</v>
      </c>
      <c r="P569" s="8">
        <f>Sala[[#This Row],[Hora de Salida]]-Sala[[#This Row],[Hora de Llegada]]</f>
        <v>7.5694444443797693E-2</v>
      </c>
      <c r="T569" s="19"/>
      <c r="U569" s="11"/>
    </row>
    <row r="570" spans="1:21" x14ac:dyDescent="0.2">
      <c r="A570">
        <v>12</v>
      </c>
      <c r="B570" t="s">
        <v>1243</v>
      </c>
      <c r="C570" s="3">
        <v>5</v>
      </c>
      <c r="D570" s="1">
        <v>45022.061111111114</v>
      </c>
      <c r="E570" s="1">
        <v>45022.128472222219</v>
      </c>
      <c r="F570" t="s">
        <v>58</v>
      </c>
      <c r="G570" t="s">
        <v>22</v>
      </c>
      <c r="H570" t="s">
        <v>16</v>
      </c>
      <c r="I570" t="s">
        <v>1244</v>
      </c>
      <c r="J570" t="s">
        <v>28</v>
      </c>
      <c r="K570">
        <v>569</v>
      </c>
      <c r="L570" t="s">
        <v>29</v>
      </c>
      <c r="M570" t="s">
        <v>1245</v>
      </c>
      <c r="N570" s="2">
        <v>131</v>
      </c>
      <c r="O570" s="7">
        <f>_xlfn.MAXIFS(E:E,K:K,Sala[[#This Row],[Número de Orden]])</f>
        <v>45022.128472222219</v>
      </c>
      <c r="P570" s="8">
        <f>Sala[[#This Row],[Hora de Salida]]-Sala[[#This Row],[Hora de Llegada]]</f>
        <v>6.7361111105128657E-2</v>
      </c>
      <c r="T570" s="18"/>
      <c r="U570" s="10"/>
    </row>
    <row r="571" spans="1:21" x14ac:dyDescent="0.2">
      <c r="A571">
        <v>1</v>
      </c>
      <c r="B571" t="s">
        <v>1246</v>
      </c>
      <c r="C571" s="3">
        <v>6</v>
      </c>
      <c r="D571" s="1">
        <v>45022.111111111109</v>
      </c>
      <c r="E571" s="1">
        <v>45022.185416666667</v>
      </c>
      <c r="F571" t="s">
        <v>21</v>
      </c>
      <c r="G571" t="s">
        <v>22</v>
      </c>
      <c r="H571" t="s">
        <v>16</v>
      </c>
      <c r="I571" t="s">
        <v>1247</v>
      </c>
      <c r="J571" t="s">
        <v>17</v>
      </c>
      <c r="K571">
        <v>570</v>
      </c>
      <c r="L571" t="s">
        <v>36</v>
      </c>
      <c r="M571" t="s">
        <v>1012</v>
      </c>
      <c r="N571" s="2">
        <v>85</v>
      </c>
      <c r="O571" s="7">
        <f>_xlfn.MAXIFS(E:E,K:K,Sala[[#This Row],[Número de Orden]])</f>
        <v>45022.185416666667</v>
      </c>
      <c r="P571" s="8">
        <f>Sala[[#This Row],[Hora de Salida]]-Sala[[#This Row],[Hora de Llegada]]</f>
        <v>7.4305555557657499E-2</v>
      </c>
      <c r="T571" s="19"/>
      <c r="U571" s="11"/>
    </row>
    <row r="572" spans="1:21" hidden="1" x14ac:dyDescent="0.2">
      <c r="A572" s="9">
        <v>15</v>
      </c>
      <c r="C572"/>
      <c r="N572">
        <v>54</v>
      </c>
      <c r="O572" s="7">
        <f>_xlfn.MAXIFS(E:E,K:K,Sala[[#This Row],[Número de Orden]])</f>
        <v>0</v>
      </c>
      <c r="P572" s="8">
        <f>Sala[[#This Row],[Hora de Salida]]-Sala[[#This Row],[Hora de Llegada]]</f>
        <v>0</v>
      </c>
      <c r="T572" s="18"/>
      <c r="U572" s="10"/>
    </row>
    <row r="573" spans="1:21" x14ac:dyDescent="0.2">
      <c r="A573">
        <v>19</v>
      </c>
      <c r="B573" t="s">
        <v>1248</v>
      </c>
      <c r="C573" s="3">
        <v>3</v>
      </c>
      <c r="D573" s="1">
        <v>45022.120138888888</v>
      </c>
      <c r="E573" s="1">
        <v>45022.268750000003</v>
      </c>
      <c r="F573" t="s">
        <v>14</v>
      </c>
      <c r="G573" t="s">
        <v>22</v>
      </c>
      <c r="H573" t="s">
        <v>23</v>
      </c>
      <c r="I573" t="s">
        <v>1249</v>
      </c>
      <c r="J573" t="s">
        <v>24</v>
      </c>
      <c r="K573">
        <v>572</v>
      </c>
      <c r="L573" t="s">
        <v>25</v>
      </c>
      <c r="M573" t="s">
        <v>1250</v>
      </c>
      <c r="N573" s="2">
        <v>74</v>
      </c>
      <c r="O573" s="7">
        <f>_xlfn.MAXIFS(E:E,K:K,Sala[[#This Row],[Número de Orden]])</f>
        <v>45022.268750000003</v>
      </c>
      <c r="P573" s="8">
        <f>Sala[[#This Row],[Hora de Salida]]-Sala[[#This Row],[Hora de Llegada]]</f>
        <v>0.148611111115315</v>
      </c>
      <c r="T573" s="19"/>
      <c r="U573" s="11"/>
    </row>
    <row r="574" spans="1:21" x14ac:dyDescent="0.2">
      <c r="A574">
        <v>7</v>
      </c>
      <c r="B574" t="s">
        <v>1251</v>
      </c>
      <c r="C574" s="3">
        <v>3</v>
      </c>
      <c r="D574" s="1">
        <v>45022.133333333331</v>
      </c>
      <c r="E574" s="1">
        <v>45022.29791666667</v>
      </c>
      <c r="F574" t="s">
        <v>47</v>
      </c>
      <c r="G574" t="s">
        <v>22</v>
      </c>
      <c r="H574" t="s">
        <v>16</v>
      </c>
      <c r="I574" t="s">
        <v>1252</v>
      </c>
      <c r="J574" t="s">
        <v>24</v>
      </c>
      <c r="K574">
        <v>573</v>
      </c>
      <c r="L574" t="s">
        <v>33</v>
      </c>
      <c r="M574" t="s">
        <v>1253</v>
      </c>
      <c r="N574" s="2">
        <v>165</v>
      </c>
      <c r="O574" s="7">
        <f>_xlfn.MAXIFS(E:E,K:K,Sala[[#This Row],[Número de Orden]])</f>
        <v>45022.29791666667</v>
      </c>
      <c r="P574" s="8">
        <f>Sala[[#This Row],[Hora de Salida]]-Sala[[#This Row],[Hora de Llegada]]</f>
        <v>0.16458333333866904</v>
      </c>
    </row>
    <row r="575" spans="1:21" x14ac:dyDescent="0.2">
      <c r="A575">
        <v>20</v>
      </c>
      <c r="B575" t="s">
        <v>1254</v>
      </c>
      <c r="C575" s="3">
        <v>3</v>
      </c>
      <c r="D575" s="1">
        <v>45022.021527777775</v>
      </c>
      <c r="E575" s="1">
        <v>45022.130555555559</v>
      </c>
      <c r="F575" t="s">
        <v>21</v>
      </c>
      <c r="G575" t="s">
        <v>22</v>
      </c>
      <c r="H575" t="s">
        <v>16</v>
      </c>
      <c r="I575" t="s">
        <v>1255</v>
      </c>
      <c r="J575" t="s">
        <v>17</v>
      </c>
      <c r="K575">
        <v>574</v>
      </c>
      <c r="L575" t="s">
        <v>25</v>
      </c>
      <c r="M575" t="s">
        <v>1256</v>
      </c>
      <c r="N575" s="2">
        <v>207</v>
      </c>
      <c r="O575" s="7">
        <f>_xlfn.MAXIFS(E:E,K:K,Sala[[#This Row],[Número de Orden]])</f>
        <v>45022.130555555559</v>
      </c>
      <c r="P575" s="8">
        <f>Sala[[#This Row],[Hora de Salida]]-Sala[[#This Row],[Hora de Llegada]]</f>
        <v>0.10902777778392192</v>
      </c>
    </row>
    <row r="576" spans="1:21" hidden="1" x14ac:dyDescent="0.2">
      <c r="A576" s="9">
        <v>15</v>
      </c>
      <c r="C576"/>
      <c r="N576">
        <v>18</v>
      </c>
      <c r="O576" s="7">
        <f>_xlfn.MAXIFS(E:E,K:K,Sala[[#This Row],[Número de Orden]])</f>
        <v>0</v>
      </c>
      <c r="P576" s="8">
        <f>Sala[[#This Row],[Hora de Salida]]-Sala[[#This Row],[Hora de Llegada]]</f>
        <v>0</v>
      </c>
    </row>
    <row r="577" spans="1:16" x14ac:dyDescent="0.2">
      <c r="A577">
        <v>9</v>
      </c>
      <c r="B577" t="s">
        <v>1257</v>
      </c>
      <c r="C577" s="3">
        <v>1</v>
      </c>
      <c r="D577" s="1">
        <v>45022.164583333331</v>
      </c>
      <c r="E577" s="1">
        <v>45022.29583333333</v>
      </c>
      <c r="F577" t="s">
        <v>14</v>
      </c>
      <c r="G577" t="s">
        <v>15</v>
      </c>
      <c r="H577" t="s">
        <v>23</v>
      </c>
      <c r="I577" t="s">
        <v>1258</v>
      </c>
      <c r="J577" t="s">
        <v>28</v>
      </c>
      <c r="K577">
        <v>576</v>
      </c>
      <c r="L577" t="s">
        <v>49</v>
      </c>
      <c r="M577" t="s">
        <v>1259</v>
      </c>
      <c r="N577" s="2">
        <v>234</v>
      </c>
      <c r="O577" s="7">
        <f>_xlfn.MAXIFS(E:E,K:K,Sala[[#This Row],[Número de Orden]])</f>
        <v>45022.29583333333</v>
      </c>
      <c r="P577" s="8">
        <f>Sala[[#This Row],[Hora de Salida]]-Sala[[#This Row],[Hora de Llegada]]</f>
        <v>0.13124999999854481</v>
      </c>
    </row>
    <row r="578" spans="1:16" x14ac:dyDescent="0.2">
      <c r="A578">
        <v>5</v>
      </c>
      <c r="B578" t="s">
        <v>125</v>
      </c>
      <c r="C578" s="3">
        <v>4</v>
      </c>
      <c r="D578" s="1">
        <v>45022.134027777778</v>
      </c>
      <c r="E578" s="1">
        <v>45022.277777777781</v>
      </c>
      <c r="F578" t="s">
        <v>14</v>
      </c>
      <c r="G578" t="s">
        <v>22</v>
      </c>
      <c r="H578" t="s">
        <v>16</v>
      </c>
      <c r="I578" t="s">
        <v>1260</v>
      </c>
      <c r="J578" t="s">
        <v>17</v>
      </c>
      <c r="K578">
        <v>577</v>
      </c>
      <c r="L578" t="s">
        <v>18</v>
      </c>
      <c r="M578" t="s">
        <v>1261</v>
      </c>
      <c r="N578" s="2">
        <v>40</v>
      </c>
      <c r="O578" s="7">
        <f>_xlfn.MAXIFS(E:E,K:K,Sala[[#This Row],[Número de Orden]])</f>
        <v>45022.277777777781</v>
      </c>
      <c r="P578" s="8">
        <f>Sala[[#This Row],[Hora de Salida]]-Sala[[#This Row],[Hora de Llegada]]</f>
        <v>0.14375000000291038</v>
      </c>
    </row>
    <row r="579" spans="1:16" hidden="1" x14ac:dyDescent="0.2">
      <c r="A579" s="9">
        <v>11</v>
      </c>
      <c r="C579"/>
      <c r="N579">
        <v>90</v>
      </c>
      <c r="O579" s="7">
        <f>_xlfn.MAXIFS(E:E,K:K,Sala[[#This Row],[Número de Orden]])</f>
        <v>0</v>
      </c>
      <c r="P579" s="8">
        <f>Sala[[#This Row],[Hora de Salida]]-Sala[[#This Row],[Hora de Llegada]]</f>
        <v>0</v>
      </c>
    </row>
    <row r="580" spans="1:16" hidden="1" x14ac:dyDescent="0.2">
      <c r="A580" s="9">
        <v>9</v>
      </c>
      <c r="C580"/>
      <c r="N580">
        <v>50</v>
      </c>
      <c r="O580" s="7">
        <f>_xlfn.MAXIFS(E:E,K:K,Sala[[#This Row],[Número de Orden]])</f>
        <v>0</v>
      </c>
      <c r="P580" s="8">
        <f>Sala[[#This Row],[Hora de Salida]]-Sala[[#This Row],[Hora de Llegada]]</f>
        <v>0</v>
      </c>
    </row>
    <row r="581" spans="1:16" hidden="1" x14ac:dyDescent="0.2">
      <c r="A581" s="9">
        <v>10</v>
      </c>
      <c r="C581"/>
      <c r="N581">
        <v>33</v>
      </c>
      <c r="O581" s="7">
        <f>_xlfn.MAXIFS(E:E,K:K,Sala[[#This Row],[Número de Orden]])</f>
        <v>0</v>
      </c>
      <c r="P581" s="8">
        <f>Sala[[#This Row],[Hora de Salida]]-Sala[[#This Row],[Hora de Llegada]]</f>
        <v>0</v>
      </c>
    </row>
    <row r="582" spans="1:16" x14ac:dyDescent="0.2">
      <c r="A582">
        <v>18</v>
      </c>
      <c r="B582" t="s">
        <v>381</v>
      </c>
      <c r="C582" s="3">
        <v>5</v>
      </c>
      <c r="D582" s="1">
        <v>45022.147916666669</v>
      </c>
      <c r="E582" s="1">
        <v>45022.213888888888</v>
      </c>
      <c r="F582" t="s">
        <v>14</v>
      </c>
      <c r="G582" t="s">
        <v>22</v>
      </c>
      <c r="H582" t="s">
        <v>16</v>
      </c>
      <c r="I582" t="s">
        <v>1262</v>
      </c>
      <c r="J582" t="s">
        <v>24</v>
      </c>
      <c r="K582">
        <v>581</v>
      </c>
      <c r="L582" t="s">
        <v>18</v>
      </c>
      <c r="M582" t="s">
        <v>552</v>
      </c>
      <c r="N582" s="2">
        <v>123</v>
      </c>
      <c r="O582" s="7">
        <f>_xlfn.MAXIFS(E:E,K:K,Sala[[#This Row],[Número de Orden]])</f>
        <v>45022.213888888888</v>
      </c>
      <c r="P582" s="8">
        <f>Sala[[#This Row],[Hora de Salida]]-Sala[[#This Row],[Hora de Llegada]]</f>
        <v>6.5972222218988463E-2</v>
      </c>
    </row>
    <row r="583" spans="1:16" hidden="1" x14ac:dyDescent="0.2">
      <c r="A583" s="9">
        <v>3</v>
      </c>
      <c r="C583"/>
      <c r="N583">
        <v>54</v>
      </c>
      <c r="O583" s="7">
        <f>_xlfn.MAXIFS(E:E,K:K,Sala[[#This Row],[Número de Orden]])</f>
        <v>0</v>
      </c>
      <c r="P583" s="8">
        <f>Sala[[#This Row],[Hora de Salida]]-Sala[[#This Row],[Hora de Llegada]]</f>
        <v>0</v>
      </c>
    </row>
    <row r="584" spans="1:16" x14ac:dyDescent="0.2">
      <c r="A584">
        <v>9</v>
      </c>
      <c r="B584" t="s">
        <v>76</v>
      </c>
      <c r="C584" s="3">
        <v>2</v>
      </c>
      <c r="D584" s="1">
        <v>45022.070138888892</v>
      </c>
      <c r="E584" s="1">
        <v>45022.148611111108</v>
      </c>
      <c r="F584" t="s">
        <v>32</v>
      </c>
      <c r="G584" t="s">
        <v>15</v>
      </c>
      <c r="H584" t="s">
        <v>35</v>
      </c>
      <c r="I584" t="s">
        <v>1263</v>
      </c>
      <c r="J584" t="s">
        <v>17</v>
      </c>
      <c r="K584">
        <v>583</v>
      </c>
      <c r="L584" t="s">
        <v>25</v>
      </c>
      <c r="M584" t="s">
        <v>1264</v>
      </c>
      <c r="N584" s="2">
        <v>243</v>
      </c>
      <c r="O584" s="7">
        <f>_xlfn.MAXIFS(E:E,K:K,Sala[[#This Row],[Número de Orden]])</f>
        <v>45022.148611111108</v>
      </c>
      <c r="P584" s="8">
        <f>Sala[[#This Row],[Hora de Salida]]-Sala[[#This Row],[Hora de Llegada]]</f>
        <v>7.847222221607808E-2</v>
      </c>
    </row>
    <row r="585" spans="1:16" x14ac:dyDescent="0.2">
      <c r="A585">
        <v>9</v>
      </c>
      <c r="B585" t="s">
        <v>1265</v>
      </c>
      <c r="C585" s="3">
        <v>4</v>
      </c>
      <c r="D585" s="1">
        <v>45022.149305555555</v>
      </c>
      <c r="E585" s="1">
        <v>45022.290972222225</v>
      </c>
      <c r="F585" t="s">
        <v>47</v>
      </c>
      <c r="G585" t="s">
        <v>22</v>
      </c>
      <c r="H585" t="s">
        <v>35</v>
      </c>
      <c r="I585" t="s">
        <v>1266</v>
      </c>
      <c r="J585" t="s">
        <v>28</v>
      </c>
      <c r="K585">
        <v>584</v>
      </c>
      <c r="L585" t="s">
        <v>33</v>
      </c>
      <c r="M585" t="s">
        <v>1267</v>
      </c>
      <c r="N585" s="2">
        <v>139</v>
      </c>
      <c r="O585" s="7">
        <f>_xlfn.MAXIFS(E:E,K:K,Sala[[#This Row],[Número de Orden]])</f>
        <v>45022.290972222225</v>
      </c>
      <c r="P585" s="8">
        <f>Sala[[#This Row],[Hora de Salida]]-Sala[[#This Row],[Hora de Llegada]]</f>
        <v>0.14166666667006211</v>
      </c>
    </row>
    <row r="586" spans="1:16" x14ac:dyDescent="0.2">
      <c r="A586">
        <v>3</v>
      </c>
      <c r="B586" t="s">
        <v>1056</v>
      </c>
      <c r="C586" s="3">
        <v>5</v>
      </c>
      <c r="D586" s="1">
        <v>45022.057638888888</v>
      </c>
      <c r="E586" s="1">
        <v>45022.109027777777</v>
      </c>
      <c r="F586" t="s">
        <v>47</v>
      </c>
      <c r="G586" t="s">
        <v>44</v>
      </c>
      <c r="H586" t="s">
        <v>16</v>
      </c>
      <c r="I586" t="s">
        <v>1268</v>
      </c>
      <c r="J586" t="s">
        <v>17</v>
      </c>
      <c r="K586">
        <v>585</v>
      </c>
      <c r="L586" t="s">
        <v>53</v>
      </c>
      <c r="M586" t="s">
        <v>1269</v>
      </c>
      <c r="N586" s="2">
        <v>128</v>
      </c>
      <c r="O586" s="7">
        <f>_xlfn.MAXIFS(E:E,K:K,Sala[[#This Row],[Número de Orden]])</f>
        <v>45022.109027777777</v>
      </c>
      <c r="P586" s="8">
        <f>Sala[[#This Row],[Hora de Salida]]-Sala[[#This Row],[Hora de Llegada]]</f>
        <v>5.1388888889050577E-2</v>
      </c>
    </row>
    <row r="587" spans="1:16" x14ac:dyDescent="0.2">
      <c r="A587">
        <v>17</v>
      </c>
      <c r="B587" t="s">
        <v>1270</v>
      </c>
      <c r="C587" s="3">
        <v>5</v>
      </c>
      <c r="D587" s="1">
        <v>45022.030555555553</v>
      </c>
      <c r="E587" s="1">
        <v>45022.163194444445</v>
      </c>
      <c r="F587" t="s">
        <v>47</v>
      </c>
      <c r="G587" t="s">
        <v>15</v>
      </c>
      <c r="H587" t="s">
        <v>23</v>
      </c>
      <c r="I587" t="s">
        <v>445</v>
      </c>
      <c r="J587" t="s">
        <v>24</v>
      </c>
      <c r="K587">
        <v>586</v>
      </c>
      <c r="L587" t="s">
        <v>64</v>
      </c>
      <c r="M587" t="s">
        <v>897</v>
      </c>
      <c r="N587" s="2">
        <v>171</v>
      </c>
      <c r="O587" s="7">
        <f>_xlfn.MAXIFS(E:E,K:K,Sala[[#This Row],[Número de Orden]])</f>
        <v>45022.163194444445</v>
      </c>
      <c r="P587" s="8">
        <f>Sala[[#This Row],[Hora de Salida]]-Sala[[#This Row],[Hora de Llegada]]</f>
        <v>0.13263888889196096</v>
      </c>
    </row>
    <row r="588" spans="1:16" hidden="1" x14ac:dyDescent="0.2">
      <c r="A588" s="9">
        <v>7</v>
      </c>
      <c r="C588"/>
      <c r="N588">
        <v>48</v>
      </c>
      <c r="O588" s="7">
        <f>_xlfn.MAXIFS(E:E,K:K,Sala[[#This Row],[Número de Orden]])</f>
        <v>0</v>
      </c>
      <c r="P588" s="8">
        <f>Sala[[#This Row],[Hora de Salida]]-Sala[[#This Row],[Hora de Llegada]]</f>
        <v>0</v>
      </c>
    </row>
    <row r="589" spans="1:16" x14ac:dyDescent="0.2">
      <c r="A589">
        <v>15</v>
      </c>
      <c r="B589" t="s">
        <v>1222</v>
      </c>
      <c r="C589" s="3">
        <v>2</v>
      </c>
      <c r="D589" s="1">
        <v>45022.097222222219</v>
      </c>
      <c r="E589" s="1">
        <v>45022.248611111114</v>
      </c>
      <c r="F589" t="s">
        <v>47</v>
      </c>
      <c r="G589" t="s">
        <v>15</v>
      </c>
      <c r="H589" t="s">
        <v>23</v>
      </c>
      <c r="I589" t="s">
        <v>1271</v>
      </c>
      <c r="J589" t="s">
        <v>17</v>
      </c>
      <c r="K589">
        <v>588</v>
      </c>
      <c r="L589" t="s">
        <v>56</v>
      </c>
      <c r="M589" t="s">
        <v>1272</v>
      </c>
      <c r="N589" s="2">
        <v>101</v>
      </c>
      <c r="O589" s="7">
        <f>_xlfn.MAXIFS(E:E,K:K,Sala[[#This Row],[Número de Orden]])</f>
        <v>45022.248611111114</v>
      </c>
      <c r="P589" s="8">
        <f>Sala[[#This Row],[Hora de Salida]]-Sala[[#This Row],[Hora de Llegada]]</f>
        <v>0.15138888889487134</v>
      </c>
    </row>
    <row r="590" spans="1:16" x14ac:dyDescent="0.2">
      <c r="A590">
        <v>10</v>
      </c>
      <c r="B590" t="s">
        <v>1273</v>
      </c>
      <c r="C590" s="3">
        <v>4</v>
      </c>
      <c r="D590" s="1">
        <v>45022.134722222225</v>
      </c>
      <c r="E590" s="1">
        <v>45022.247916666667</v>
      </c>
      <c r="F590" t="s">
        <v>14</v>
      </c>
      <c r="G590" t="s">
        <v>22</v>
      </c>
      <c r="H590" t="s">
        <v>35</v>
      </c>
      <c r="I590" t="s">
        <v>1274</v>
      </c>
      <c r="J590" t="s">
        <v>17</v>
      </c>
      <c r="K590">
        <v>589</v>
      </c>
      <c r="L590" t="s">
        <v>49</v>
      </c>
      <c r="M590" t="s">
        <v>1275</v>
      </c>
      <c r="N590" s="2">
        <v>284</v>
      </c>
      <c r="O590" s="7">
        <f>_xlfn.MAXIFS(E:E,K:K,Sala[[#This Row],[Número de Orden]])</f>
        <v>45022.247916666667</v>
      </c>
      <c r="P590" s="8">
        <f>Sala[[#This Row],[Hora de Salida]]-Sala[[#This Row],[Hora de Llegada]]</f>
        <v>0.1131944444423425</v>
      </c>
    </row>
    <row r="591" spans="1:16" x14ac:dyDescent="0.2">
      <c r="A591">
        <v>3</v>
      </c>
      <c r="B591" t="s">
        <v>596</v>
      </c>
      <c r="C591" s="3">
        <v>6</v>
      </c>
      <c r="D591" s="1">
        <v>45022.114583333336</v>
      </c>
      <c r="E591" s="1">
        <v>45022.185416666667</v>
      </c>
      <c r="F591" t="s">
        <v>32</v>
      </c>
      <c r="G591" t="s">
        <v>44</v>
      </c>
      <c r="H591" t="s">
        <v>16</v>
      </c>
      <c r="I591" t="s">
        <v>1276</v>
      </c>
      <c r="J591" t="s">
        <v>24</v>
      </c>
      <c r="K591">
        <v>590</v>
      </c>
      <c r="L591" t="s">
        <v>64</v>
      </c>
      <c r="M591" t="s">
        <v>1277</v>
      </c>
      <c r="N591" s="2">
        <v>122</v>
      </c>
      <c r="O591" s="7">
        <f>_xlfn.MAXIFS(E:E,K:K,Sala[[#This Row],[Número de Orden]])</f>
        <v>45022.185416666667</v>
      </c>
      <c r="P591" s="8">
        <f>Sala[[#This Row],[Hora de Salida]]-Sala[[#This Row],[Hora de Llegada]]</f>
        <v>7.0833333331393078E-2</v>
      </c>
    </row>
    <row r="592" spans="1:16" hidden="1" x14ac:dyDescent="0.2">
      <c r="A592" s="9">
        <v>11</v>
      </c>
      <c r="C592"/>
      <c r="N592">
        <v>120</v>
      </c>
      <c r="O592" s="7">
        <f>_xlfn.MAXIFS(E:E,K:K,Sala[[#This Row],[Número de Orden]])</f>
        <v>0</v>
      </c>
      <c r="P592" s="8">
        <f>Sala[[#This Row],[Hora de Salida]]-Sala[[#This Row],[Hora de Llegada]]</f>
        <v>0</v>
      </c>
    </row>
    <row r="593" spans="1:16" x14ac:dyDescent="0.2">
      <c r="A593">
        <v>5</v>
      </c>
      <c r="B593" t="s">
        <v>1278</v>
      </c>
      <c r="C593" s="3">
        <v>1</v>
      </c>
      <c r="D593" s="1">
        <v>45022.033333333333</v>
      </c>
      <c r="E593" s="1">
        <v>45022.111111111109</v>
      </c>
      <c r="F593" t="s">
        <v>32</v>
      </c>
      <c r="G593" t="s">
        <v>22</v>
      </c>
      <c r="H593" t="s">
        <v>16</v>
      </c>
      <c r="I593" t="s">
        <v>1279</v>
      </c>
      <c r="J593" t="s">
        <v>28</v>
      </c>
      <c r="K593">
        <v>592</v>
      </c>
      <c r="L593" t="s">
        <v>53</v>
      </c>
      <c r="M593" t="s">
        <v>1280</v>
      </c>
      <c r="N593" s="2">
        <v>94</v>
      </c>
      <c r="O593" s="7">
        <f>_xlfn.MAXIFS(E:E,K:K,Sala[[#This Row],[Número de Orden]])</f>
        <v>45022.111111111109</v>
      </c>
      <c r="P593" s="8">
        <f>Sala[[#This Row],[Hora de Salida]]-Sala[[#This Row],[Hora de Llegada]]</f>
        <v>7.7777777776645962E-2</v>
      </c>
    </row>
    <row r="594" spans="1:16" x14ac:dyDescent="0.2">
      <c r="A594">
        <v>17</v>
      </c>
      <c r="B594" t="s">
        <v>1281</v>
      </c>
      <c r="C594" s="3">
        <v>5</v>
      </c>
      <c r="D594" s="1">
        <v>45022.017361111109</v>
      </c>
      <c r="E594" s="1">
        <v>45022.095138888886</v>
      </c>
      <c r="F594" t="s">
        <v>14</v>
      </c>
      <c r="G594" t="s">
        <v>22</v>
      </c>
      <c r="H594" t="s">
        <v>35</v>
      </c>
      <c r="I594" t="s">
        <v>1282</v>
      </c>
      <c r="J594" t="s">
        <v>28</v>
      </c>
      <c r="K594">
        <v>593</v>
      </c>
      <c r="L594" t="s">
        <v>51</v>
      </c>
      <c r="M594" t="s">
        <v>1283</v>
      </c>
      <c r="N594" s="2">
        <v>209</v>
      </c>
      <c r="O594" s="7">
        <f>_xlfn.MAXIFS(E:E,K:K,Sala[[#This Row],[Número de Orden]])</f>
        <v>45022.095138888886</v>
      </c>
      <c r="P594" s="8">
        <f>Sala[[#This Row],[Hora de Salida]]-Sala[[#This Row],[Hora de Llegada]]</f>
        <v>7.7777777776645962E-2</v>
      </c>
    </row>
    <row r="595" spans="1:16" x14ac:dyDescent="0.2">
      <c r="A595">
        <v>17</v>
      </c>
      <c r="B595" t="s">
        <v>1284</v>
      </c>
      <c r="C595" s="3">
        <v>1</v>
      </c>
      <c r="D595" s="1">
        <v>45022.138888888891</v>
      </c>
      <c r="E595" s="1">
        <v>45022.200694444444</v>
      </c>
      <c r="F595" t="s">
        <v>47</v>
      </c>
      <c r="G595" t="s">
        <v>22</v>
      </c>
      <c r="H595" t="s">
        <v>35</v>
      </c>
      <c r="I595" t="s">
        <v>1285</v>
      </c>
      <c r="J595" t="s">
        <v>17</v>
      </c>
      <c r="K595">
        <v>594</v>
      </c>
      <c r="L595" t="s">
        <v>29</v>
      </c>
      <c r="M595" t="s">
        <v>1286</v>
      </c>
      <c r="N595" s="2">
        <v>139</v>
      </c>
      <c r="O595" s="7">
        <f>_xlfn.MAXIFS(E:E,K:K,Sala[[#This Row],[Número de Orden]])</f>
        <v>45022.200694444444</v>
      </c>
      <c r="P595" s="8">
        <f>Sala[[#This Row],[Hora de Salida]]-Sala[[#This Row],[Hora de Llegada]]</f>
        <v>6.1805555553291924E-2</v>
      </c>
    </row>
    <row r="596" spans="1:16" x14ac:dyDescent="0.2">
      <c r="A596">
        <v>9</v>
      </c>
      <c r="B596" t="s">
        <v>31</v>
      </c>
      <c r="C596" s="3">
        <v>5</v>
      </c>
      <c r="D596" s="1">
        <v>45022.127083333333</v>
      </c>
      <c r="E596" s="1">
        <v>45022.227083333331</v>
      </c>
      <c r="F596" t="s">
        <v>32</v>
      </c>
      <c r="G596" t="s">
        <v>22</v>
      </c>
      <c r="H596" t="s">
        <v>16</v>
      </c>
      <c r="I596" t="s">
        <v>1287</v>
      </c>
      <c r="J596" t="s">
        <v>24</v>
      </c>
      <c r="K596">
        <v>595</v>
      </c>
      <c r="L596" t="s">
        <v>56</v>
      </c>
      <c r="M596" t="s">
        <v>1288</v>
      </c>
      <c r="N596" s="2">
        <v>72</v>
      </c>
      <c r="O596" s="7">
        <f>_xlfn.MAXIFS(E:E,K:K,Sala[[#This Row],[Número de Orden]])</f>
        <v>45022.227083333331</v>
      </c>
      <c r="P596" s="8">
        <f>Sala[[#This Row],[Hora de Salida]]-Sala[[#This Row],[Hora de Llegada]]</f>
        <v>9.9999999998544808E-2</v>
      </c>
    </row>
    <row r="597" spans="1:16" x14ac:dyDescent="0.2">
      <c r="A597">
        <v>18</v>
      </c>
      <c r="B597" t="s">
        <v>1289</v>
      </c>
      <c r="C597" s="3">
        <v>2</v>
      </c>
      <c r="D597" s="1">
        <v>45022.056250000001</v>
      </c>
      <c r="E597" s="1">
        <v>45022.152083333334</v>
      </c>
      <c r="F597" t="s">
        <v>32</v>
      </c>
      <c r="G597" t="s">
        <v>22</v>
      </c>
      <c r="H597" t="s">
        <v>35</v>
      </c>
      <c r="I597" t="s">
        <v>1290</v>
      </c>
      <c r="J597" t="s">
        <v>24</v>
      </c>
      <c r="K597">
        <v>596</v>
      </c>
      <c r="L597" t="s">
        <v>53</v>
      </c>
      <c r="M597" t="s">
        <v>1291</v>
      </c>
      <c r="N597" s="2">
        <v>240</v>
      </c>
      <c r="O597" s="7">
        <f>_xlfn.MAXIFS(E:E,K:K,Sala[[#This Row],[Número de Orden]])</f>
        <v>45022.152083333334</v>
      </c>
      <c r="P597" s="8">
        <f>Sala[[#This Row],[Hora de Salida]]-Sala[[#This Row],[Hora de Llegada]]</f>
        <v>9.5833333332848269E-2</v>
      </c>
    </row>
    <row r="598" spans="1:16" x14ac:dyDescent="0.2">
      <c r="A598">
        <v>16</v>
      </c>
      <c r="B598" t="s">
        <v>1106</v>
      </c>
      <c r="C598" s="3">
        <v>1</v>
      </c>
      <c r="D598" s="1">
        <v>45022.035416666666</v>
      </c>
      <c r="E598" s="1">
        <v>45022.160416666666</v>
      </c>
      <c r="F598" t="s">
        <v>58</v>
      </c>
      <c r="G598" t="s">
        <v>22</v>
      </c>
      <c r="H598" t="s">
        <v>16</v>
      </c>
      <c r="I598" t="s">
        <v>1292</v>
      </c>
      <c r="J598" t="s">
        <v>24</v>
      </c>
      <c r="K598">
        <v>597</v>
      </c>
      <c r="L598" t="s">
        <v>29</v>
      </c>
      <c r="M598" t="s">
        <v>1293</v>
      </c>
      <c r="N598" s="2">
        <v>150</v>
      </c>
      <c r="O598" s="7">
        <f>_xlfn.MAXIFS(E:E,K:K,Sala[[#This Row],[Número de Orden]])</f>
        <v>45022.160416666666</v>
      </c>
      <c r="P598" s="8">
        <f>Sala[[#This Row],[Hora de Salida]]-Sala[[#This Row],[Hora de Llegada]]</f>
        <v>0.125</v>
      </c>
    </row>
    <row r="599" spans="1:16" x14ac:dyDescent="0.2">
      <c r="A599">
        <v>9</v>
      </c>
      <c r="B599" t="s">
        <v>1294</v>
      </c>
      <c r="C599" s="3">
        <v>6</v>
      </c>
      <c r="D599" s="1">
        <v>45022.136111111111</v>
      </c>
      <c r="E599" s="1">
        <v>45022.290972222225</v>
      </c>
      <c r="F599" t="s">
        <v>21</v>
      </c>
      <c r="G599" t="s">
        <v>22</v>
      </c>
      <c r="H599" t="s">
        <v>16</v>
      </c>
      <c r="I599" t="s">
        <v>1295</v>
      </c>
      <c r="J599" t="s">
        <v>28</v>
      </c>
      <c r="K599">
        <v>598</v>
      </c>
      <c r="L599" t="s">
        <v>51</v>
      </c>
      <c r="M599" t="s">
        <v>1296</v>
      </c>
      <c r="N599" s="2">
        <v>209</v>
      </c>
      <c r="O599" s="7">
        <f>_xlfn.MAXIFS(E:E,K:K,Sala[[#This Row],[Número de Orden]])</f>
        <v>45022.290972222225</v>
      </c>
      <c r="P599" s="8">
        <f>Sala[[#This Row],[Hora de Salida]]-Sala[[#This Row],[Hora de Llegada]]</f>
        <v>0.15486111111385981</v>
      </c>
    </row>
    <row r="600" spans="1:16" x14ac:dyDescent="0.2">
      <c r="A600">
        <v>11</v>
      </c>
      <c r="B600" t="s">
        <v>1297</v>
      </c>
      <c r="C600" s="3">
        <v>3</v>
      </c>
      <c r="D600" s="1">
        <v>45022.023611111108</v>
      </c>
      <c r="E600" s="1">
        <v>45022.181250000001</v>
      </c>
      <c r="F600" t="s">
        <v>32</v>
      </c>
      <c r="G600" t="s">
        <v>22</v>
      </c>
      <c r="H600" t="s">
        <v>16</v>
      </c>
      <c r="I600" t="s">
        <v>1298</v>
      </c>
      <c r="J600" t="s">
        <v>17</v>
      </c>
      <c r="K600">
        <v>599</v>
      </c>
      <c r="L600" t="s">
        <v>56</v>
      </c>
      <c r="M600" t="s">
        <v>1299</v>
      </c>
      <c r="N600" s="2">
        <v>169</v>
      </c>
      <c r="O600" s="7">
        <f>_xlfn.MAXIFS(E:E,K:K,Sala[[#This Row],[Número de Orden]])</f>
        <v>45022.181250000001</v>
      </c>
      <c r="P600" s="8">
        <f>Sala[[#This Row],[Hora de Salida]]-Sala[[#This Row],[Hora de Llegada]]</f>
        <v>0.15763888889341615</v>
      </c>
    </row>
    <row r="601" spans="1:16" x14ac:dyDescent="0.2">
      <c r="A601">
        <v>14</v>
      </c>
      <c r="B601" t="s">
        <v>1300</v>
      </c>
      <c r="C601" s="3">
        <v>4</v>
      </c>
      <c r="D601" s="1">
        <v>45022.165277777778</v>
      </c>
      <c r="E601" s="1">
        <v>45022.209027777775</v>
      </c>
      <c r="F601" t="s">
        <v>47</v>
      </c>
      <c r="G601" t="s">
        <v>22</v>
      </c>
      <c r="H601" t="s">
        <v>35</v>
      </c>
      <c r="I601" t="s">
        <v>1183</v>
      </c>
      <c r="J601" t="s">
        <v>24</v>
      </c>
      <c r="K601">
        <v>600</v>
      </c>
      <c r="L601" t="s">
        <v>33</v>
      </c>
      <c r="M601" t="s">
        <v>172</v>
      </c>
      <c r="N601" s="2">
        <v>144</v>
      </c>
      <c r="O601" s="7">
        <f>_xlfn.MAXIFS(E:E,K:K,Sala[[#This Row],[Número de Orden]])</f>
        <v>45022.209027777775</v>
      </c>
      <c r="P601" s="8">
        <f>Sala[[#This Row],[Hora de Salida]]-Sala[[#This Row],[Hora de Llegada]]</f>
        <v>4.3749999997089617E-2</v>
      </c>
    </row>
    <row r="602" spans="1:16" x14ac:dyDescent="0.2">
      <c r="A602">
        <v>13</v>
      </c>
      <c r="B602" t="s">
        <v>105</v>
      </c>
      <c r="C602" s="3">
        <v>1</v>
      </c>
      <c r="D602" s="1">
        <v>45022.113194444442</v>
      </c>
      <c r="E602" s="1">
        <v>45022.260416666664</v>
      </c>
      <c r="F602" t="s">
        <v>14</v>
      </c>
      <c r="G602" t="s">
        <v>15</v>
      </c>
      <c r="H602" t="s">
        <v>16</v>
      </c>
      <c r="I602" t="s">
        <v>1301</v>
      </c>
      <c r="J602" t="s">
        <v>17</v>
      </c>
      <c r="K602">
        <v>601</v>
      </c>
      <c r="L602" t="s">
        <v>18</v>
      </c>
      <c r="M602" t="s">
        <v>1302</v>
      </c>
      <c r="N602" s="2">
        <v>292</v>
      </c>
      <c r="O602" s="7">
        <f>_xlfn.MAXIFS(E:E,K:K,Sala[[#This Row],[Número de Orden]])</f>
        <v>45022.260416666664</v>
      </c>
      <c r="P602" s="8">
        <f>Sala[[#This Row],[Hora de Salida]]-Sala[[#This Row],[Hora de Llegada]]</f>
        <v>0.14722222222189885</v>
      </c>
    </row>
    <row r="603" spans="1:16" x14ac:dyDescent="0.2">
      <c r="A603">
        <v>12</v>
      </c>
      <c r="B603" t="s">
        <v>1303</v>
      </c>
      <c r="C603" s="3">
        <v>3</v>
      </c>
      <c r="D603" s="1">
        <v>45022.161111111112</v>
      </c>
      <c r="E603" s="1">
        <v>45022.291666666664</v>
      </c>
      <c r="F603" t="s">
        <v>32</v>
      </c>
      <c r="G603" t="s">
        <v>22</v>
      </c>
      <c r="H603" t="s">
        <v>23</v>
      </c>
      <c r="I603" t="s">
        <v>1304</v>
      </c>
      <c r="J603" t="s">
        <v>28</v>
      </c>
      <c r="K603">
        <v>602</v>
      </c>
      <c r="L603" t="s">
        <v>51</v>
      </c>
      <c r="M603" t="s">
        <v>1305</v>
      </c>
      <c r="N603" s="2">
        <v>266</v>
      </c>
      <c r="O603" s="7">
        <f>_xlfn.MAXIFS(E:E,K:K,Sala[[#This Row],[Número de Orden]])</f>
        <v>45022.291666666664</v>
      </c>
      <c r="P603" s="8">
        <f>Sala[[#This Row],[Hora de Salida]]-Sala[[#This Row],[Hora de Llegada]]</f>
        <v>0.13055555555183673</v>
      </c>
    </row>
    <row r="604" spans="1:16" hidden="1" x14ac:dyDescent="0.2">
      <c r="A604" s="9">
        <v>19</v>
      </c>
      <c r="C604"/>
      <c r="N604">
        <v>62</v>
      </c>
      <c r="O604" s="7">
        <f>_xlfn.MAXIFS(E:E,K:K,Sala[[#This Row],[Número de Orden]])</f>
        <v>0</v>
      </c>
      <c r="P604" s="8">
        <f>Sala[[#This Row],[Hora de Salida]]-Sala[[#This Row],[Hora de Llegada]]</f>
        <v>0</v>
      </c>
    </row>
    <row r="605" spans="1:16" hidden="1" x14ac:dyDescent="0.2">
      <c r="A605" s="9">
        <v>14</v>
      </c>
      <c r="C605"/>
      <c r="N605">
        <v>105</v>
      </c>
      <c r="O605" s="7">
        <f>_xlfn.MAXIFS(E:E,K:K,Sala[[#This Row],[Número de Orden]])</f>
        <v>0</v>
      </c>
      <c r="P605" s="8">
        <f>Sala[[#This Row],[Hora de Salida]]-Sala[[#This Row],[Hora de Llegada]]</f>
        <v>0</v>
      </c>
    </row>
    <row r="606" spans="1:16" x14ac:dyDescent="0.2">
      <c r="A606">
        <v>19</v>
      </c>
      <c r="B606" t="s">
        <v>1306</v>
      </c>
      <c r="C606" s="3">
        <v>2</v>
      </c>
      <c r="D606" s="1">
        <v>45022.117361111108</v>
      </c>
      <c r="E606" s="1">
        <v>45022.26666666667</v>
      </c>
      <c r="F606" t="s">
        <v>47</v>
      </c>
      <c r="G606" t="s">
        <v>22</v>
      </c>
      <c r="H606" t="s">
        <v>23</v>
      </c>
      <c r="I606" t="s">
        <v>1307</v>
      </c>
      <c r="J606" t="s">
        <v>24</v>
      </c>
      <c r="K606">
        <v>605</v>
      </c>
      <c r="L606" t="s">
        <v>49</v>
      </c>
      <c r="M606" t="s">
        <v>1308</v>
      </c>
      <c r="N606" s="2">
        <v>220</v>
      </c>
      <c r="O606" s="7">
        <f>_xlfn.MAXIFS(E:E,K:K,Sala[[#This Row],[Número de Orden]])</f>
        <v>45022.26666666667</v>
      </c>
      <c r="P606" s="8">
        <f>Sala[[#This Row],[Hora de Salida]]-Sala[[#This Row],[Hora de Llegada]]</f>
        <v>0.14930555556202307</v>
      </c>
    </row>
    <row r="607" spans="1:16" x14ac:dyDescent="0.2">
      <c r="A607">
        <v>1</v>
      </c>
      <c r="B607" t="s">
        <v>1084</v>
      </c>
      <c r="C607" s="3">
        <v>2</v>
      </c>
      <c r="D607" s="1">
        <v>45022.134722222225</v>
      </c>
      <c r="E607" s="1">
        <v>45022.254166666666</v>
      </c>
      <c r="F607" t="s">
        <v>21</v>
      </c>
      <c r="G607" t="s">
        <v>22</v>
      </c>
      <c r="H607" t="s">
        <v>16</v>
      </c>
      <c r="I607" t="s">
        <v>1309</v>
      </c>
      <c r="J607" t="s">
        <v>24</v>
      </c>
      <c r="K607">
        <v>606</v>
      </c>
      <c r="L607" t="s">
        <v>64</v>
      </c>
      <c r="M607" t="s">
        <v>1310</v>
      </c>
      <c r="N607" s="2">
        <v>183</v>
      </c>
      <c r="O607" s="7">
        <f>_xlfn.MAXIFS(E:E,K:K,Sala[[#This Row],[Número de Orden]])</f>
        <v>45022.254166666666</v>
      </c>
      <c r="P607" s="8">
        <f>Sala[[#This Row],[Hora de Salida]]-Sala[[#This Row],[Hora de Llegada]]</f>
        <v>0.11944444444088731</v>
      </c>
    </row>
    <row r="608" spans="1:16" x14ac:dyDescent="0.2">
      <c r="A608">
        <v>10</v>
      </c>
      <c r="B608" t="s">
        <v>208</v>
      </c>
      <c r="C608" s="3">
        <v>1</v>
      </c>
      <c r="D608" s="1">
        <v>45022.058333333334</v>
      </c>
      <c r="E608" s="1">
        <v>45022.145138888889</v>
      </c>
      <c r="F608" t="s">
        <v>21</v>
      </c>
      <c r="G608" t="s">
        <v>22</v>
      </c>
      <c r="H608" t="s">
        <v>16</v>
      </c>
      <c r="I608" t="s">
        <v>1311</v>
      </c>
      <c r="J608" t="s">
        <v>24</v>
      </c>
      <c r="K608">
        <v>607</v>
      </c>
      <c r="L608" t="s">
        <v>56</v>
      </c>
      <c r="M608" t="s">
        <v>843</v>
      </c>
      <c r="N608" s="2">
        <v>68</v>
      </c>
      <c r="O608" s="7">
        <f>_xlfn.MAXIFS(E:E,K:K,Sala[[#This Row],[Número de Orden]])</f>
        <v>45022.145138888889</v>
      </c>
      <c r="P608" s="8">
        <f>Sala[[#This Row],[Hora de Salida]]-Sala[[#This Row],[Hora de Llegada]]</f>
        <v>8.6805555554747116E-2</v>
      </c>
    </row>
    <row r="609" spans="1:16" hidden="1" x14ac:dyDescent="0.2">
      <c r="A609" s="9">
        <v>7</v>
      </c>
      <c r="C609"/>
      <c r="N609">
        <v>29</v>
      </c>
      <c r="O609" s="7">
        <f>_xlfn.MAXIFS(E:E,K:K,Sala[[#This Row],[Número de Orden]])</f>
        <v>0</v>
      </c>
      <c r="P609" s="8">
        <f>Sala[[#This Row],[Hora de Salida]]-Sala[[#This Row],[Hora de Llegada]]</f>
        <v>0</v>
      </c>
    </row>
    <row r="610" spans="1:16" hidden="1" x14ac:dyDescent="0.2">
      <c r="A610" s="9">
        <v>1</v>
      </c>
      <c r="C610"/>
      <c r="N610">
        <v>32</v>
      </c>
      <c r="O610" s="7">
        <f>_xlfn.MAXIFS(E:E,K:K,Sala[[#This Row],[Número de Orden]])</f>
        <v>0</v>
      </c>
      <c r="P610" s="8">
        <f>Sala[[#This Row],[Hora de Salida]]-Sala[[#This Row],[Hora de Llegada]]</f>
        <v>0</v>
      </c>
    </row>
    <row r="611" spans="1:16" x14ac:dyDescent="0.2">
      <c r="A611">
        <v>19</v>
      </c>
      <c r="B611" t="s">
        <v>103</v>
      </c>
      <c r="C611" s="3">
        <v>4</v>
      </c>
      <c r="D611" s="1">
        <v>45022.091666666667</v>
      </c>
      <c r="E611" s="1">
        <v>45022.174305555556</v>
      </c>
      <c r="F611" t="s">
        <v>21</v>
      </c>
      <c r="G611" t="s">
        <v>15</v>
      </c>
      <c r="H611" t="s">
        <v>16</v>
      </c>
      <c r="I611" t="s">
        <v>1312</v>
      </c>
      <c r="J611" t="s">
        <v>24</v>
      </c>
      <c r="K611">
        <v>610</v>
      </c>
      <c r="L611" t="s">
        <v>56</v>
      </c>
      <c r="M611" t="s">
        <v>1313</v>
      </c>
      <c r="N611" s="2">
        <v>44</v>
      </c>
      <c r="O611" s="7">
        <f>_xlfn.MAXIFS(E:E,K:K,Sala[[#This Row],[Número de Orden]])</f>
        <v>45022.174305555556</v>
      </c>
      <c r="P611" s="8">
        <f>Sala[[#This Row],[Hora de Salida]]-Sala[[#This Row],[Hora de Llegada]]</f>
        <v>8.2638888889050577E-2</v>
      </c>
    </row>
    <row r="612" spans="1:16" x14ac:dyDescent="0.2">
      <c r="A612">
        <v>13</v>
      </c>
      <c r="B612" t="s">
        <v>1314</v>
      </c>
      <c r="C612" s="3">
        <v>1</v>
      </c>
      <c r="D612" s="1">
        <v>45022.163194444445</v>
      </c>
      <c r="E612" s="1">
        <v>45022.321527777778</v>
      </c>
      <c r="F612" t="s">
        <v>58</v>
      </c>
      <c r="G612" t="s">
        <v>22</v>
      </c>
      <c r="H612" t="s">
        <v>16</v>
      </c>
      <c r="I612" t="s">
        <v>1315</v>
      </c>
      <c r="J612" t="s">
        <v>24</v>
      </c>
      <c r="K612">
        <v>611</v>
      </c>
      <c r="L612" t="s">
        <v>25</v>
      </c>
      <c r="M612" t="s">
        <v>1316</v>
      </c>
      <c r="N612" s="2">
        <v>78</v>
      </c>
      <c r="O612" s="7">
        <f>_xlfn.MAXIFS(E:E,K:K,Sala[[#This Row],[Número de Orden]])</f>
        <v>45022.321527777778</v>
      </c>
      <c r="P612" s="8">
        <f>Sala[[#This Row],[Hora de Salida]]-Sala[[#This Row],[Hora de Llegada]]</f>
        <v>0.15833333333284827</v>
      </c>
    </row>
    <row r="613" spans="1:16" x14ac:dyDescent="0.2">
      <c r="A613">
        <v>11</v>
      </c>
      <c r="B613" t="s">
        <v>1317</v>
      </c>
      <c r="C613" s="3">
        <v>4</v>
      </c>
      <c r="D613" s="1">
        <v>45022.05</v>
      </c>
      <c r="E613" s="1">
        <v>45022.208333333336</v>
      </c>
      <c r="F613" t="s">
        <v>21</v>
      </c>
      <c r="G613" t="s">
        <v>22</v>
      </c>
      <c r="H613" t="s">
        <v>16</v>
      </c>
      <c r="I613" t="s">
        <v>1318</v>
      </c>
      <c r="J613" t="s">
        <v>28</v>
      </c>
      <c r="K613">
        <v>612</v>
      </c>
      <c r="L613" t="s">
        <v>56</v>
      </c>
      <c r="M613" t="s">
        <v>1319</v>
      </c>
      <c r="N613" s="2">
        <v>231</v>
      </c>
      <c r="O613" s="7">
        <f>_xlfn.MAXIFS(E:E,K:K,Sala[[#This Row],[Número de Orden]])</f>
        <v>45022.208333333336</v>
      </c>
      <c r="P613" s="8">
        <f>Sala[[#This Row],[Hora de Salida]]-Sala[[#This Row],[Hora de Llegada]]</f>
        <v>0.15833333333284827</v>
      </c>
    </row>
    <row r="614" spans="1:16" x14ac:dyDescent="0.2">
      <c r="A614">
        <v>1</v>
      </c>
      <c r="B614" t="s">
        <v>73</v>
      </c>
      <c r="C614" s="3">
        <v>5</v>
      </c>
      <c r="D614" s="1">
        <v>45022.081250000003</v>
      </c>
      <c r="E614" s="1">
        <v>45022.149305555555</v>
      </c>
      <c r="F614" t="s">
        <v>32</v>
      </c>
      <c r="G614" t="s">
        <v>44</v>
      </c>
      <c r="H614" t="s">
        <v>23</v>
      </c>
      <c r="I614" t="s">
        <v>1320</v>
      </c>
      <c r="J614" t="s">
        <v>28</v>
      </c>
      <c r="K614">
        <v>613</v>
      </c>
      <c r="L614" t="s">
        <v>51</v>
      </c>
      <c r="M614" t="s">
        <v>1321</v>
      </c>
      <c r="N614" s="2">
        <v>285</v>
      </c>
      <c r="O614" s="7">
        <f>_xlfn.MAXIFS(E:E,K:K,Sala[[#This Row],[Número de Orden]])</f>
        <v>45022.149305555555</v>
      </c>
      <c r="P614" s="8">
        <f>Sala[[#This Row],[Hora de Salida]]-Sala[[#This Row],[Hora de Llegada]]</f>
        <v>6.8055555551836733E-2</v>
      </c>
    </row>
    <row r="615" spans="1:16" hidden="1" x14ac:dyDescent="0.2">
      <c r="A615" s="9">
        <v>19</v>
      </c>
      <c r="C615"/>
      <c r="N615">
        <v>72</v>
      </c>
      <c r="O615" s="7">
        <f>_xlfn.MAXIFS(E:E,K:K,Sala[[#This Row],[Número de Orden]])</f>
        <v>0</v>
      </c>
      <c r="P615" s="8">
        <f>Sala[[#This Row],[Hora de Salida]]-Sala[[#This Row],[Hora de Llegada]]</f>
        <v>0</v>
      </c>
    </row>
    <row r="616" spans="1:16" x14ac:dyDescent="0.2">
      <c r="A616">
        <v>7</v>
      </c>
      <c r="B616" t="s">
        <v>1322</v>
      </c>
      <c r="C616" s="3">
        <v>1</v>
      </c>
      <c r="D616" s="1">
        <v>45022.031944444447</v>
      </c>
      <c r="E616" s="1">
        <v>45022.078472222223</v>
      </c>
      <c r="F616" t="s">
        <v>21</v>
      </c>
      <c r="G616" t="s">
        <v>15</v>
      </c>
      <c r="H616" t="s">
        <v>16</v>
      </c>
      <c r="I616" t="s">
        <v>1323</v>
      </c>
      <c r="J616" t="s">
        <v>24</v>
      </c>
      <c r="K616">
        <v>615</v>
      </c>
      <c r="L616" t="s">
        <v>53</v>
      </c>
      <c r="M616" t="s">
        <v>1324</v>
      </c>
      <c r="N616" s="2">
        <v>333</v>
      </c>
      <c r="O616" s="7">
        <f>_xlfn.MAXIFS(E:E,K:K,Sala[[#This Row],[Número de Orden]])</f>
        <v>45022.078472222223</v>
      </c>
      <c r="P616" s="8">
        <f>Sala[[#This Row],[Hora de Salida]]-Sala[[#This Row],[Hora de Llegada]]</f>
        <v>4.6527777776645962E-2</v>
      </c>
    </row>
    <row r="617" spans="1:16" x14ac:dyDescent="0.2">
      <c r="A617">
        <v>4</v>
      </c>
      <c r="B617" t="s">
        <v>1306</v>
      </c>
      <c r="C617" s="3">
        <v>4</v>
      </c>
      <c r="D617" s="1">
        <v>45022.009722222225</v>
      </c>
      <c r="E617" s="1">
        <v>45022.15</v>
      </c>
      <c r="F617" t="s">
        <v>21</v>
      </c>
      <c r="G617" t="s">
        <v>15</v>
      </c>
      <c r="H617" t="s">
        <v>16</v>
      </c>
      <c r="I617" t="s">
        <v>1325</v>
      </c>
      <c r="J617" t="s">
        <v>24</v>
      </c>
      <c r="K617">
        <v>616</v>
      </c>
      <c r="L617" t="s">
        <v>64</v>
      </c>
      <c r="M617" t="s">
        <v>147</v>
      </c>
      <c r="N617" s="2">
        <v>132</v>
      </c>
      <c r="O617" s="7">
        <f>_xlfn.MAXIFS(E:E,K:K,Sala[[#This Row],[Número de Orden]])</f>
        <v>45022.15</v>
      </c>
      <c r="P617" s="8">
        <f>Sala[[#This Row],[Hora de Salida]]-Sala[[#This Row],[Hora de Llegada]]</f>
        <v>0.14027777777664596</v>
      </c>
    </row>
    <row r="618" spans="1:16" x14ac:dyDescent="0.2">
      <c r="A618">
        <v>13</v>
      </c>
      <c r="B618" t="s">
        <v>95</v>
      </c>
      <c r="C618" s="3">
        <v>5</v>
      </c>
      <c r="D618" s="1">
        <v>45022.055555555555</v>
      </c>
      <c r="E618" s="1">
        <v>45022.220138888886</v>
      </c>
      <c r="F618" t="s">
        <v>32</v>
      </c>
      <c r="G618" t="s">
        <v>22</v>
      </c>
      <c r="H618" t="s">
        <v>16</v>
      </c>
      <c r="I618" t="s">
        <v>198</v>
      </c>
      <c r="J618" t="s">
        <v>17</v>
      </c>
      <c r="K618">
        <v>617</v>
      </c>
      <c r="L618" t="s">
        <v>49</v>
      </c>
      <c r="M618" t="s">
        <v>775</v>
      </c>
      <c r="N618" s="2">
        <v>142</v>
      </c>
      <c r="O618" s="7">
        <f>_xlfn.MAXIFS(E:E,K:K,Sala[[#This Row],[Número de Orden]])</f>
        <v>45022.220138888886</v>
      </c>
      <c r="P618" s="8">
        <f>Sala[[#This Row],[Hora de Salida]]-Sala[[#This Row],[Hora de Llegada]]</f>
        <v>0.16458333333139308</v>
      </c>
    </row>
    <row r="619" spans="1:16" x14ac:dyDescent="0.2">
      <c r="A619">
        <v>3</v>
      </c>
      <c r="B619" t="s">
        <v>1326</v>
      </c>
      <c r="C619" s="3">
        <v>5</v>
      </c>
      <c r="D619" s="1">
        <v>45022.038888888892</v>
      </c>
      <c r="E619" s="1">
        <v>45022.133333333331</v>
      </c>
      <c r="F619" t="s">
        <v>14</v>
      </c>
      <c r="G619" t="s">
        <v>44</v>
      </c>
      <c r="H619" t="s">
        <v>16</v>
      </c>
      <c r="I619" t="s">
        <v>1327</v>
      </c>
      <c r="J619" t="s">
        <v>17</v>
      </c>
      <c r="K619">
        <v>618</v>
      </c>
      <c r="L619" t="s">
        <v>33</v>
      </c>
      <c r="M619" t="s">
        <v>1328</v>
      </c>
      <c r="N619" s="2">
        <v>319</v>
      </c>
      <c r="O619" s="7">
        <f>_xlfn.MAXIFS(E:E,K:K,Sala[[#This Row],[Número de Orden]])</f>
        <v>45022.133333333331</v>
      </c>
      <c r="P619" s="8">
        <f>Sala[[#This Row],[Hora de Salida]]-Sala[[#This Row],[Hora de Llegada]]</f>
        <v>9.4444444439432118E-2</v>
      </c>
    </row>
    <row r="620" spans="1:16" x14ac:dyDescent="0.2">
      <c r="A620">
        <v>6</v>
      </c>
      <c r="B620" t="s">
        <v>862</v>
      </c>
      <c r="C620" s="3">
        <v>4</v>
      </c>
      <c r="D620" s="1">
        <v>45022.011111111111</v>
      </c>
      <c r="E620" s="1">
        <v>45022.111805555556</v>
      </c>
      <c r="F620" t="s">
        <v>21</v>
      </c>
      <c r="G620" t="s">
        <v>15</v>
      </c>
      <c r="H620" t="s">
        <v>16</v>
      </c>
      <c r="I620" t="s">
        <v>1329</v>
      </c>
      <c r="J620" t="s">
        <v>28</v>
      </c>
      <c r="K620">
        <v>619</v>
      </c>
      <c r="L620" t="s">
        <v>53</v>
      </c>
      <c r="M620" t="s">
        <v>1330</v>
      </c>
      <c r="N620" s="2">
        <v>132</v>
      </c>
      <c r="O620" s="7">
        <f>_xlfn.MAXIFS(E:E,K:K,Sala[[#This Row],[Número de Orden]])</f>
        <v>45022.111805555556</v>
      </c>
      <c r="P620" s="8">
        <f>Sala[[#This Row],[Hora de Salida]]-Sala[[#This Row],[Hora de Llegada]]</f>
        <v>0.10069444444525288</v>
      </c>
    </row>
    <row r="621" spans="1:16" hidden="1" x14ac:dyDescent="0.2">
      <c r="A621" s="9">
        <v>16</v>
      </c>
      <c r="C621"/>
      <c r="N621">
        <v>57</v>
      </c>
      <c r="O621" s="7">
        <f>_xlfn.MAXIFS(E:E,K:K,Sala[[#This Row],[Número de Orden]])</f>
        <v>0</v>
      </c>
      <c r="P621" s="8">
        <f>Sala[[#This Row],[Hora de Salida]]-Sala[[#This Row],[Hora de Llegada]]</f>
        <v>0</v>
      </c>
    </row>
    <row r="622" spans="1:16" hidden="1" x14ac:dyDescent="0.2">
      <c r="A622" s="9">
        <v>5</v>
      </c>
      <c r="C622"/>
      <c r="N622">
        <v>105</v>
      </c>
      <c r="O622" s="7">
        <f>_xlfn.MAXIFS(E:E,K:K,Sala[[#This Row],[Número de Orden]])</f>
        <v>0</v>
      </c>
      <c r="P622" s="8">
        <f>Sala[[#This Row],[Hora de Salida]]-Sala[[#This Row],[Hora de Llegada]]</f>
        <v>0</v>
      </c>
    </row>
    <row r="623" spans="1:16" x14ac:dyDescent="0.2">
      <c r="A623">
        <v>7</v>
      </c>
      <c r="B623" t="s">
        <v>125</v>
      </c>
      <c r="C623" s="3">
        <v>5</v>
      </c>
      <c r="D623" s="1">
        <v>45022.088194444441</v>
      </c>
      <c r="E623" s="1">
        <v>45022.229861111111</v>
      </c>
      <c r="F623" t="s">
        <v>47</v>
      </c>
      <c r="G623" t="s">
        <v>15</v>
      </c>
      <c r="H623" t="s">
        <v>16</v>
      </c>
      <c r="I623" t="s">
        <v>774</v>
      </c>
      <c r="J623" t="s">
        <v>28</v>
      </c>
      <c r="K623">
        <v>622</v>
      </c>
      <c r="L623" t="s">
        <v>45</v>
      </c>
      <c r="M623" t="s">
        <v>1331</v>
      </c>
      <c r="N623" s="2">
        <v>121</v>
      </c>
      <c r="O623" s="7">
        <f>_xlfn.MAXIFS(E:E,K:K,Sala[[#This Row],[Número de Orden]])</f>
        <v>45022.229861111111</v>
      </c>
      <c r="P623" s="8">
        <f>Sala[[#This Row],[Hora de Salida]]-Sala[[#This Row],[Hora de Llegada]]</f>
        <v>0.14166666667006211</v>
      </c>
    </row>
    <row r="624" spans="1:16" x14ac:dyDescent="0.2">
      <c r="A624">
        <v>13</v>
      </c>
      <c r="B624" t="s">
        <v>970</v>
      </c>
      <c r="C624" s="3">
        <v>1</v>
      </c>
      <c r="D624" s="1">
        <v>45022.03125</v>
      </c>
      <c r="E624" s="1">
        <v>45022.131944444445</v>
      </c>
      <c r="F624" t="s">
        <v>47</v>
      </c>
      <c r="G624" t="s">
        <v>22</v>
      </c>
      <c r="H624" t="s">
        <v>23</v>
      </c>
      <c r="I624" t="s">
        <v>762</v>
      </c>
      <c r="J624" t="s">
        <v>17</v>
      </c>
      <c r="K624">
        <v>623</v>
      </c>
      <c r="L624" t="s">
        <v>49</v>
      </c>
      <c r="M624" t="s">
        <v>1332</v>
      </c>
      <c r="N624" s="2">
        <v>235</v>
      </c>
      <c r="O624" s="7">
        <f>_xlfn.MAXIFS(E:E,K:K,Sala[[#This Row],[Número de Orden]])</f>
        <v>45022.131944444445</v>
      </c>
      <c r="P624" s="8">
        <f>Sala[[#This Row],[Hora de Salida]]-Sala[[#This Row],[Hora de Llegada]]</f>
        <v>0.10069444444525288</v>
      </c>
    </row>
    <row r="625" spans="1:16" x14ac:dyDescent="0.2">
      <c r="A625">
        <v>1</v>
      </c>
      <c r="B625" t="s">
        <v>864</v>
      </c>
      <c r="C625" s="3">
        <v>4</v>
      </c>
      <c r="D625" s="1">
        <v>45022.080555555556</v>
      </c>
      <c r="E625" s="1">
        <v>45022.143055555556</v>
      </c>
      <c r="F625" t="s">
        <v>58</v>
      </c>
      <c r="G625" t="s">
        <v>15</v>
      </c>
      <c r="H625" t="s">
        <v>16</v>
      </c>
      <c r="I625" t="s">
        <v>1333</v>
      </c>
      <c r="J625" t="s">
        <v>28</v>
      </c>
      <c r="K625">
        <v>624</v>
      </c>
      <c r="L625" t="s">
        <v>45</v>
      </c>
      <c r="M625" t="s">
        <v>1334</v>
      </c>
      <c r="N625" s="2">
        <v>102</v>
      </c>
      <c r="O625" s="7">
        <f>_xlfn.MAXIFS(E:E,K:K,Sala[[#This Row],[Número de Orden]])</f>
        <v>45022.143055555556</v>
      </c>
      <c r="P625" s="8">
        <f>Sala[[#This Row],[Hora de Salida]]-Sala[[#This Row],[Hora de Llegada]]</f>
        <v>6.25E-2</v>
      </c>
    </row>
    <row r="626" spans="1:16" x14ac:dyDescent="0.2">
      <c r="A626">
        <v>5</v>
      </c>
      <c r="B626" t="s">
        <v>1335</v>
      </c>
      <c r="C626" s="3">
        <v>4</v>
      </c>
      <c r="D626" s="1">
        <v>45022.006249999999</v>
      </c>
      <c r="E626" s="1">
        <v>45022.140277777777</v>
      </c>
      <c r="F626" t="s">
        <v>14</v>
      </c>
      <c r="G626" t="s">
        <v>15</v>
      </c>
      <c r="H626" t="s">
        <v>16</v>
      </c>
      <c r="I626" t="s">
        <v>880</v>
      </c>
      <c r="J626" t="s">
        <v>24</v>
      </c>
      <c r="K626">
        <v>625</v>
      </c>
      <c r="L626" t="s">
        <v>33</v>
      </c>
      <c r="M626" t="s">
        <v>1336</v>
      </c>
      <c r="N626" s="2">
        <v>139</v>
      </c>
      <c r="O626" s="7">
        <f>_xlfn.MAXIFS(E:E,K:K,Sala[[#This Row],[Número de Orden]])</f>
        <v>45022.140277777777</v>
      </c>
      <c r="P626" s="8">
        <f>Sala[[#This Row],[Hora de Salida]]-Sala[[#This Row],[Hora de Llegada]]</f>
        <v>0.13402777777810115</v>
      </c>
    </row>
    <row r="627" spans="1:16" x14ac:dyDescent="0.2">
      <c r="A627">
        <v>14</v>
      </c>
      <c r="B627" t="s">
        <v>1337</v>
      </c>
      <c r="C627" s="3">
        <v>4</v>
      </c>
      <c r="D627" s="1">
        <v>45022.114583333336</v>
      </c>
      <c r="E627" s="1">
        <v>45022.173611111109</v>
      </c>
      <c r="F627" t="s">
        <v>14</v>
      </c>
      <c r="G627" t="s">
        <v>44</v>
      </c>
      <c r="H627" t="s">
        <v>16</v>
      </c>
      <c r="I627" t="s">
        <v>1338</v>
      </c>
      <c r="J627" t="s">
        <v>17</v>
      </c>
      <c r="K627">
        <v>626</v>
      </c>
      <c r="L627" t="s">
        <v>45</v>
      </c>
      <c r="M627" t="s">
        <v>1339</v>
      </c>
      <c r="N627" s="2">
        <v>137</v>
      </c>
      <c r="O627" s="7">
        <f>_xlfn.MAXIFS(E:E,K:K,Sala[[#This Row],[Número de Orden]])</f>
        <v>45022.173611111109</v>
      </c>
      <c r="P627" s="8">
        <f>Sala[[#This Row],[Hora de Salida]]-Sala[[#This Row],[Hora de Llegada]]</f>
        <v>5.9027777773735579E-2</v>
      </c>
    </row>
    <row r="628" spans="1:16" hidden="1" x14ac:dyDescent="0.2">
      <c r="A628" s="9">
        <v>4</v>
      </c>
      <c r="C628"/>
      <c r="N628">
        <v>21</v>
      </c>
      <c r="O628" s="7">
        <f>_xlfn.MAXIFS(E:E,K:K,Sala[[#This Row],[Número de Orden]])</f>
        <v>0</v>
      </c>
      <c r="P628" s="8">
        <f>Sala[[#This Row],[Hora de Salida]]-Sala[[#This Row],[Hora de Llegada]]</f>
        <v>0</v>
      </c>
    </row>
    <row r="629" spans="1:16" x14ac:dyDescent="0.2">
      <c r="A629">
        <v>2</v>
      </c>
      <c r="B629" t="s">
        <v>66</v>
      </c>
      <c r="C629" s="3">
        <v>1</v>
      </c>
      <c r="D629" s="1">
        <v>45022.006249999999</v>
      </c>
      <c r="E629" s="1">
        <v>45022.067361111112</v>
      </c>
      <c r="F629" t="s">
        <v>47</v>
      </c>
      <c r="G629" t="s">
        <v>44</v>
      </c>
      <c r="H629" t="s">
        <v>16</v>
      </c>
      <c r="I629" t="s">
        <v>1340</v>
      </c>
      <c r="J629" t="s">
        <v>28</v>
      </c>
      <c r="K629">
        <v>628</v>
      </c>
      <c r="L629" t="s">
        <v>33</v>
      </c>
      <c r="M629" t="s">
        <v>1341</v>
      </c>
      <c r="N629" s="2">
        <v>168</v>
      </c>
      <c r="O629" s="7">
        <f>_xlfn.MAXIFS(E:E,K:K,Sala[[#This Row],[Número de Orden]])</f>
        <v>45022.067361111112</v>
      </c>
      <c r="P629" s="8">
        <f>Sala[[#This Row],[Hora de Salida]]-Sala[[#This Row],[Hora de Llegada]]</f>
        <v>6.1111111113859806E-2</v>
      </c>
    </row>
    <row r="630" spans="1:16" x14ac:dyDescent="0.2">
      <c r="A630">
        <v>17</v>
      </c>
      <c r="B630" t="s">
        <v>224</v>
      </c>
      <c r="C630" s="3">
        <v>2</v>
      </c>
      <c r="D630" s="1">
        <v>45022.088194444441</v>
      </c>
      <c r="E630" s="1">
        <v>45022.246527777781</v>
      </c>
      <c r="F630" t="s">
        <v>14</v>
      </c>
      <c r="G630" t="s">
        <v>15</v>
      </c>
      <c r="H630" t="s">
        <v>35</v>
      </c>
      <c r="I630" t="s">
        <v>1342</v>
      </c>
      <c r="J630" t="s">
        <v>24</v>
      </c>
      <c r="K630">
        <v>629</v>
      </c>
      <c r="L630" t="s">
        <v>45</v>
      </c>
      <c r="M630" t="s">
        <v>1343</v>
      </c>
      <c r="N630" s="2">
        <v>130</v>
      </c>
      <c r="O630" s="7">
        <f>_xlfn.MAXIFS(E:E,K:K,Sala[[#This Row],[Número de Orden]])</f>
        <v>45022.246527777781</v>
      </c>
      <c r="P630" s="8">
        <f>Sala[[#This Row],[Hora de Salida]]-Sala[[#This Row],[Hora de Llegada]]</f>
        <v>0.15833333334012423</v>
      </c>
    </row>
    <row r="631" spans="1:16" x14ac:dyDescent="0.2">
      <c r="A631">
        <v>2</v>
      </c>
      <c r="B631" t="s">
        <v>755</v>
      </c>
      <c r="C631" s="3">
        <v>2</v>
      </c>
      <c r="D631" s="1">
        <v>45022.001388888886</v>
      </c>
      <c r="E631" s="1">
        <v>45022.117361111108</v>
      </c>
      <c r="F631" t="s">
        <v>21</v>
      </c>
      <c r="G631" t="s">
        <v>22</v>
      </c>
      <c r="H631" t="s">
        <v>35</v>
      </c>
      <c r="I631" t="s">
        <v>1344</v>
      </c>
      <c r="J631" t="s">
        <v>17</v>
      </c>
      <c r="K631">
        <v>630</v>
      </c>
      <c r="L631" t="s">
        <v>29</v>
      </c>
      <c r="M631" t="s">
        <v>1345</v>
      </c>
      <c r="N631" s="2">
        <v>182</v>
      </c>
      <c r="O631" s="7">
        <f>_xlfn.MAXIFS(E:E,K:K,Sala[[#This Row],[Número de Orden]])</f>
        <v>45022.117361111108</v>
      </c>
      <c r="P631" s="8">
        <f>Sala[[#This Row],[Hora de Salida]]-Sala[[#This Row],[Hora de Llegada]]</f>
        <v>0.11597222222189885</v>
      </c>
    </row>
    <row r="632" spans="1:16" hidden="1" x14ac:dyDescent="0.2">
      <c r="A632" s="9">
        <v>6</v>
      </c>
      <c r="C632"/>
      <c r="N632">
        <v>66</v>
      </c>
      <c r="O632" s="7">
        <f>_xlfn.MAXIFS(E:E,K:K,Sala[[#This Row],[Número de Orden]])</f>
        <v>0</v>
      </c>
      <c r="P632" s="8">
        <f>Sala[[#This Row],[Hora de Salida]]-Sala[[#This Row],[Hora de Llegada]]</f>
        <v>0</v>
      </c>
    </row>
    <row r="633" spans="1:16" x14ac:dyDescent="0.2">
      <c r="A633">
        <v>16</v>
      </c>
      <c r="B633" t="s">
        <v>1346</v>
      </c>
      <c r="C633" s="3">
        <v>2</v>
      </c>
      <c r="D633" s="1">
        <v>45022.010416666664</v>
      </c>
      <c r="E633" s="1">
        <v>45022.121527777781</v>
      </c>
      <c r="F633" t="s">
        <v>47</v>
      </c>
      <c r="G633" t="s">
        <v>44</v>
      </c>
      <c r="H633" t="s">
        <v>16</v>
      </c>
      <c r="I633" t="s">
        <v>1347</v>
      </c>
      <c r="J633" t="s">
        <v>17</v>
      </c>
      <c r="K633">
        <v>632</v>
      </c>
      <c r="L633" t="s">
        <v>53</v>
      </c>
      <c r="M633" t="s">
        <v>1348</v>
      </c>
      <c r="N633" s="2">
        <v>129</v>
      </c>
      <c r="O633" s="7">
        <f>_xlfn.MAXIFS(E:E,K:K,Sala[[#This Row],[Número de Orden]])</f>
        <v>45022.121527777781</v>
      </c>
      <c r="P633" s="8">
        <f>Sala[[#This Row],[Hora de Salida]]-Sala[[#This Row],[Hora de Llegada]]</f>
        <v>0.11111111111677019</v>
      </c>
    </row>
    <row r="634" spans="1:16" x14ac:dyDescent="0.2">
      <c r="A634">
        <v>16</v>
      </c>
      <c r="B634" t="s">
        <v>1349</v>
      </c>
      <c r="C634" s="3">
        <v>5</v>
      </c>
      <c r="D634" s="1">
        <v>45022.154861111114</v>
      </c>
      <c r="E634" s="1">
        <v>45022.227777777778</v>
      </c>
      <c r="F634" t="s">
        <v>47</v>
      </c>
      <c r="G634" t="s">
        <v>22</v>
      </c>
      <c r="H634" t="s">
        <v>16</v>
      </c>
      <c r="I634" t="s">
        <v>1350</v>
      </c>
      <c r="J634" t="s">
        <v>28</v>
      </c>
      <c r="K634">
        <v>633</v>
      </c>
      <c r="L634" t="s">
        <v>29</v>
      </c>
      <c r="M634" t="s">
        <v>1351</v>
      </c>
      <c r="N634" s="2">
        <v>236</v>
      </c>
      <c r="O634" s="7">
        <f>_xlfn.MAXIFS(E:E,K:K,Sala[[#This Row],[Número de Orden]])</f>
        <v>45022.227777777778</v>
      </c>
      <c r="P634" s="8">
        <f>Sala[[#This Row],[Hora de Salida]]-Sala[[#This Row],[Hora de Llegada]]</f>
        <v>7.2916666664241347E-2</v>
      </c>
    </row>
    <row r="635" spans="1:16" x14ac:dyDescent="0.2">
      <c r="A635">
        <v>2</v>
      </c>
      <c r="B635" t="s">
        <v>941</v>
      </c>
      <c r="C635" s="3">
        <v>1</v>
      </c>
      <c r="D635" s="1">
        <v>45022.002083333333</v>
      </c>
      <c r="E635" s="1">
        <v>45022.15</v>
      </c>
      <c r="F635" t="s">
        <v>58</v>
      </c>
      <c r="G635" t="s">
        <v>44</v>
      </c>
      <c r="H635" t="s">
        <v>16</v>
      </c>
      <c r="I635" t="s">
        <v>1352</v>
      </c>
      <c r="J635" t="s">
        <v>28</v>
      </c>
      <c r="K635">
        <v>634</v>
      </c>
      <c r="L635" t="s">
        <v>64</v>
      </c>
      <c r="M635" t="s">
        <v>1353</v>
      </c>
      <c r="N635" s="2">
        <v>344</v>
      </c>
      <c r="O635" s="7">
        <f>_xlfn.MAXIFS(E:E,K:K,Sala[[#This Row],[Número de Orden]])</f>
        <v>45022.15</v>
      </c>
      <c r="P635" s="8">
        <f>Sala[[#This Row],[Hora de Salida]]-Sala[[#This Row],[Hora de Llegada]]</f>
        <v>0.14791666666860692</v>
      </c>
    </row>
    <row r="636" spans="1:16" hidden="1" x14ac:dyDescent="0.2">
      <c r="A636" s="9">
        <v>5</v>
      </c>
      <c r="C636"/>
      <c r="N636">
        <v>58</v>
      </c>
      <c r="O636" s="7">
        <f>_xlfn.MAXIFS(E:E,K:K,Sala[[#This Row],[Número de Orden]])</f>
        <v>0</v>
      </c>
      <c r="P636" s="8">
        <f>Sala[[#This Row],[Hora de Salida]]-Sala[[#This Row],[Hora de Llegada]]</f>
        <v>0</v>
      </c>
    </row>
    <row r="637" spans="1:16" x14ac:dyDescent="0.2">
      <c r="A637">
        <v>14</v>
      </c>
      <c r="B637" t="s">
        <v>1354</v>
      </c>
      <c r="C637" s="3">
        <v>3</v>
      </c>
      <c r="D637" s="1">
        <v>45022.149305555555</v>
      </c>
      <c r="E637" s="1">
        <v>45022.241666666669</v>
      </c>
      <c r="F637" t="s">
        <v>21</v>
      </c>
      <c r="G637" t="s">
        <v>15</v>
      </c>
      <c r="H637" t="s">
        <v>35</v>
      </c>
      <c r="I637" t="s">
        <v>1355</v>
      </c>
      <c r="J637" t="s">
        <v>17</v>
      </c>
      <c r="K637">
        <v>636</v>
      </c>
      <c r="L637" t="s">
        <v>53</v>
      </c>
      <c r="M637" t="s">
        <v>1356</v>
      </c>
      <c r="N637" s="2">
        <v>126</v>
      </c>
      <c r="O637" s="7">
        <f>_xlfn.MAXIFS(E:E,K:K,Sala[[#This Row],[Número de Orden]])</f>
        <v>45022.241666666669</v>
      </c>
      <c r="P637" s="8">
        <f>Sala[[#This Row],[Hora de Salida]]-Sala[[#This Row],[Hora de Llegada]]</f>
        <v>9.2361111113859806E-2</v>
      </c>
    </row>
    <row r="638" spans="1:16" x14ac:dyDescent="0.2">
      <c r="A638">
        <v>6</v>
      </c>
      <c r="B638" t="s">
        <v>1357</v>
      </c>
      <c r="C638" s="3">
        <v>3</v>
      </c>
      <c r="D638" s="1">
        <v>45022.079861111109</v>
      </c>
      <c r="E638" s="1">
        <v>45022.188888888886</v>
      </c>
      <c r="F638" t="s">
        <v>14</v>
      </c>
      <c r="G638" t="s">
        <v>22</v>
      </c>
      <c r="H638" t="s">
        <v>16</v>
      </c>
      <c r="I638" t="s">
        <v>1358</v>
      </c>
      <c r="J638" t="s">
        <v>28</v>
      </c>
      <c r="K638">
        <v>637</v>
      </c>
      <c r="L638" t="s">
        <v>53</v>
      </c>
      <c r="M638" t="s">
        <v>1359</v>
      </c>
      <c r="N638" s="2">
        <v>117</v>
      </c>
      <c r="O638" s="7">
        <f>_xlfn.MAXIFS(E:E,K:K,Sala[[#This Row],[Número de Orden]])</f>
        <v>45022.188888888886</v>
      </c>
      <c r="P638" s="8">
        <f>Sala[[#This Row],[Hora de Salida]]-Sala[[#This Row],[Hora de Llegada]]</f>
        <v>0.10902777777664596</v>
      </c>
    </row>
    <row r="639" spans="1:16" hidden="1" x14ac:dyDescent="0.2">
      <c r="A639" s="9">
        <v>16</v>
      </c>
      <c r="C639"/>
      <c r="N639">
        <v>90</v>
      </c>
      <c r="O639" s="7">
        <f>_xlfn.MAXIFS(E:E,K:K,Sala[[#This Row],[Número de Orden]])</f>
        <v>0</v>
      </c>
      <c r="P639" s="8">
        <f>Sala[[#This Row],[Hora de Salida]]-Sala[[#This Row],[Hora de Llegada]]</f>
        <v>0</v>
      </c>
    </row>
    <row r="640" spans="1:16" x14ac:dyDescent="0.2">
      <c r="A640">
        <v>8</v>
      </c>
      <c r="B640" t="s">
        <v>1360</v>
      </c>
      <c r="C640" s="3">
        <v>4</v>
      </c>
      <c r="D640" s="1">
        <v>45022.095138888886</v>
      </c>
      <c r="E640" s="1">
        <v>45022.22152777778</v>
      </c>
      <c r="F640" t="s">
        <v>32</v>
      </c>
      <c r="G640" t="s">
        <v>15</v>
      </c>
      <c r="H640" t="s">
        <v>16</v>
      </c>
      <c r="I640" t="s">
        <v>1361</v>
      </c>
      <c r="J640" t="s">
        <v>28</v>
      </c>
      <c r="K640">
        <v>639</v>
      </c>
      <c r="L640" t="s">
        <v>51</v>
      </c>
      <c r="M640" t="s">
        <v>1362</v>
      </c>
      <c r="N640" s="2">
        <v>152</v>
      </c>
      <c r="O640" s="7">
        <f>_xlfn.MAXIFS(E:E,K:K,Sala[[#This Row],[Número de Orden]])</f>
        <v>45022.22152777778</v>
      </c>
      <c r="P640" s="8">
        <f>Sala[[#This Row],[Hora de Salida]]-Sala[[#This Row],[Hora de Llegada]]</f>
        <v>0.12638888889341615</v>
      </c>
    </row>
    <row r="641" spans="1:16" x14ac:dyDescent="0.2">
      <c r="A641">
        <v>14</v>
      </c>
      <c r="B641" t="s">
        <v>1363</v>
      </c>
      <c r="C641" s="3">
        <v>3</v>
      </c>
      <c r="D641" s="1">
        <v>45022.02847222222</v>
      </c>
      <c r="E641" s="1">
        <v>45022.076388888891</v>
      </c>
      <c r="F641" t="s">
        <v>47</v>
      </c>
      <c r="G641" t="s">
        <v>22</v>
      </c>
      <c r="H641" t="s">
        <v>35</v>
      </c>
      <c r="I641" t="s">
        <v>1364</v>
      </c>
      <c r="J641" t="s">
        <v>17</v>
      </c>
      <c r="K641">
        <v>640</v>
      </c>
      <c r="L641" t="s">
        <v>64</v>
      </c>
      <c r="M641" t="s">
        <v>1365</v>
      </c>
      <c r="N641" s="2">
        <v>219</v>
      </c>
      <c r="O641" s="7">
        <f>_xlfn.MAXIFS(E:E,K:K,Sala[[#This Row],[Número de Orden]])</f>
        <v>45022.076388888891</v>
      </c>
      <c r="P641" s="8">
        <f>Sala[[#This Row],[Hora de Salida]]-Sala[[#This Row],[Hora de Llegada]]</f>
        <v>4.7916666670062114E-2</v>
      </c>
    </row>
    <row r="642" spans="1:16" x14ac:dyDescent="0.2">
      <c r="A642">
        <v>2</v>
      </c>
      <c r="B642" t="s">
        <v>1366</v>
      </c>
      <c r="C642" s="3">
        <v>4</v>
      </c>
      <c r="D642" s="1">
        <v>45022.047222222223</v>
      </c>
      <c r="E642" s="1">
        <v>45022.161111111112</v>
      </c>
      <c r="F642" t="s">
        <v>58</v>
      </c>
      <c r="G642" t="s">
        <v>22</v>
      </c>
      <c r="H642" t="s">
        <v>35</v>
      </c>
      <c r="I642" t="s">
        <v>1367</v>
      </c>
      <c r="J642" t="s">
        <v>28</v>
      </c>
      <c r="K642">
        <v>641</v>
      </c>
      <c r="L642" t="s">
        <v>53</v>
      </c>
      <c r="M642" t="s">
        <v>1368</v>
      </c>
      <c r="N642" s="2">
        <v>208</v>
      </c>
      <c r="O642" s="7">
        <f>_xlfn.MAXIFS(E:E,K:K,Sala[[#This Row],[Número de Orden]])</f>
        <v>45022.161111111112</v>
      </c>
      <c r="P642" s="8">
        <f>Sala[[#This Row],[Hora de Salida]]-Sala[[#This Row],[Hora de Llegada]]</f>
        <v>0.11388888888905058</v>
      </c>
    </row>
    <row r="643" spans="1:16" x14ac:dyDescent="0.2">
      <c r="A643">
        <v>15</v>
      </c>
      <c r="B643" t="s">
        <v>1369</v>
      </c>
      <c r="C643" s="3">
        <v>1</v>
      </c>
      <c r="D643" s="1">
        <v>45022.10833333333</v>
      </c>
      <c r="E643" s="1">
        <v>45022.224999999999</v>
      </c>
      <c r="F643" t="s">
        <v>32</v>
      </c>
      <c r="G643" t="s">
        <v>22</v>
      </c>
      <c r="H643" t="s">
        <v>16</v>
      </c>
      <c r="I643" t="s">
        <v>1370</v>
      </c>
      <c r="J643" t="s">
        <v>24</v>
      </c>
      <c r="K643">
        <v>642</v>
      </c>
      <c r="L643" t="s">
        <v>45</v>
      </c>
      <c r="M643" t="s">
        <v>1371</v>
      </c>
      <c r="N643" s="2">
        <v>176</v>
      </c>
      <c r="O643" s="7">
        <f>_xlfn.MAXIFS(E:E,K:K,Sala[[#This Row],[Número de Orden]])</f>
        <v>45022.224999999999</v>
      </c>
      <c r="P643" s="8">
        <f>Sala[[#This Row],[Hora de Salida]]-Sala[[#This Row],[Hora de Llegada]]</f>
        <v>0.11666666666860692</v>
      </c>
    </row>
    <row r="644" spans="1:16" hidden="1" x14ac:dyDescent="0.2">
      <c r="A644" s="9">
        <v>17</v>
      </c>
      <c r="C644"/>
      <c r="N644">
        <v>33</v>
      </c>
      <c r="O644" s="7">
        <f>_xlfn.MAXIFS(E:E,K:K,Sala[[#This Row],[Número de Orden]])</f>
        <v>0</v>
      </c>
      <c r="P644" s="8">
        <f>Sala[[#This Row],[Hora de Salida]]-Sala[[#This Row],[Hora de Llegada]]</f>
        <v>0</v>
      </c>
    </row>
    <row r="645" spans="1:16" hidden="1" x14ac:dyDescent="0.2">
      <c r="A645" s="9">
        <v>9</v>
      </c>
      <c r="C645"/>
      <c r="N645">
        <v>93</v>
      </c>
      <c r="O645" s="7">
        <f>_xlfn.MAXIFS(E:E,K:K,Sala[[#This Row],[Número de Orden]])</f>
        <v>0</v>
      </c>
      <c r="P645" s="8">
        <f>Sala[[#This Row],[Hora de Salida]]-Sala[[#This Row],[Hora de Llegada]]</f>
        <v>0</v>
      </c>
    </row>
    <row r="646" spans="1:16" x14ac:dyDescent="0.2">
      <c r="A646">
        <v>6</v>
      </c>
      <c r="B646" t="s">
        <v>926</v>
      </c>
      <c r="C646" s="3">
        <v>6</v>
      </c>
      <c r="D646" s="1">
        <v>45022.118055555555</v>
      </c>
      <c r="E646" s="1">
        <v>45022.267361111109</v>
      </c>
      <c r="F646" t="s">
        <v>47</v>
      </c>
      <c r="G646" t="s">
        <v>15</v>
      </c>
      <c r="H646" t="s">
        <v>23</v>
      </c>
      <c r="I646" t="s">
        <v>1372</v>
      </c>
      <c r="J646" t="s">
        <v>17</v>
      </c>
      <c r="K646">
        <v>645</v>
      </c>
      <c r="L646" t="s">
        <v>29</v>
      </c>
      <c r="M646" t="s">
        <v>1373</v>
      </c>
      <c r="N646" s="2">
        <v>180</v>
      </c>
      <c r="O646" s="7">
        <f>_xlfn.MAXIFS(E:E,K:K,Sala[[#This Row],[Número de Orden]])</f>
        <v>45022.267361111109</v>
      </c>
      <c r="P646" s="8">
        <f>Sala[[#This Row],[Hora de Salida]]-Sala[[#This Row],[Hora de Llegada]]</f>
        <v>0.14930555555474712</v>
      </c>
    </row>
    <row r="647" spans="1:16" hidden="1" x14ac:dyDescent="0.2">
      <c r="A647" s="9">
        <v>12</v>
      </c>
      <c r="C647"/>
      <c r="N647">
        <v>70</v>
      </c>
      <c r="O647" s="7">
        <f>_xlfn.MAXIFS(E:E,K:K,Sala[[#This Row],[Número de Orden]])</f>
        <v>0</v>
      </c>
      <c r="P647" s="8">
        <f>Sala[[#This Row],[Hora de Salida]]-Sala[[#This Row],[Hora de Llegada]]</f>
        <v>0</v>
      </c>
    </row>
    <row r="648" spans="1:16" x14ac:dyDescent="0.2">
      <c r="A648">
        <v>12</v>
      </c>
      <c r="B648" t="s">
        <v>1374</v>
      </c>
      <c r="C648" s="3">
        <v>2</v>
      </c>
      <c r="D648" s="1">
        <v>45022.121527777781</v>
      </c>
      <c r="E648" s="1">
        <v>45022.267361111109</v>
      </c>
      <c r="F648" t="s">
        <v>32</v>
      </c>
      <c r="G648" t="s">
        <v>22</v>
      </c>
      <c r="H648" t="s">
        <v>16</v>
      </c>
      <c r="I648" t="s">
        <v>1375</v>
      </c>
      <c r="J648" t="s">
        <v>28</v>
      </c>
      <c r="K648">
        <v>647</v>
      </c>
      <c r="L648" t="s">
        <v>29</v>
      </c>
      <c r="M648" t="s">
        <v>1376</v>
      </c>
      <c r="N648" s="2">
        <v>98</v>
      </c>
      <c r="O648" s="7">
        <f>_xlfn.MAXIFS(E:E,K:K,Sala[[#This Row],[Número de Orden]])</f>
        <v>45022.267361111109</v>
      </c>
      <c r="P648" s="8">
        <f>Sala[[#This Row],[Hora de Salida]]-Sala[[#This Row],[Hora de Llegada]]</f>
        <v>0.14583333332848269</v>
      </c>
    </row>
    <row r="649" spans="1:16" hidden="1" x14ac:dyDescent="0.2">
      <c r="A649" s="9">
        <v>9</v>
      </c>
      <c r="C649"/>
      <c r="N649">
        <v>56</v>
      </c>
      <c r="O649" s="7">
        <f>_xlfn.MAXIFS(E:E,K:K,Sala[[#This Row],[Número de Orden]])</f>
        <v>0</v>
      </c>
      <c r="P649" s="8">
        <f>Sala[[#This Row],[Hora de Salida]]-Sala[[#This Row],[Hora de Llegada]]</f>
        <v>0</v>
      </c>
    </row>
    <row r="650" spans="1:16" x14ac:dyDescent="0.2">
      <c r="A650">
        <v>9</v>
      </c>
      <c r="B650" t="s">
        <v>1377</v>
      </c>
      <c r="C650" s="3">
        <v>1</v>
      </c>
      <c r="D650" s="1">
        <v>45022.038194444445</v>
      </c>
      <c r="E650" s="1">
        <v>45022.15625</v>
      </c>
      <c r="F650" t="s">
        <v>21</v>
      </c>
      <c r="G650" t="s">
        <v>22</v>
      </c>
      <c r="H650" t="s">
        <v>23</v>
      </c>
      <c r="I650" t="s">
        <v>1378</v>
      </c>
      <c r="J650" t="s">
        <v>24</v>
      </c>
      <c r="K650">
        <v>649</v>
      </c>
      <c r="L650" t="s">
        <v>56</v>
      </c>
      <c r="M650" t="s">
        <v>1379</v>
      </c>
      <c r="N650" s="2">
        <v>256</v>
      </c>
      <c r="O650" s="7">
        <f>_xlfn.MAXIFS(E:E,K:K,Sala[[#This Row],[Número de Orden]])</f>
        <v>45022.15625</v>
      </c>
      <c r="P650" s="8">
        <f>Sala[[#This Row],[Hora de Salida]]-Sala[[#This Row],[Hora de Llegada]]</f>
        <v>0.11805555555474712</v>
      </c>
    </row>
    <row r="651" spans="1:16" x14ac:dyDescent="0.2">
      <c r="A651">
        <v>11</v>
      </c>
      <c r="B651" t="s">
        <v>1168</v>
      </c>
      <c r="C651" s="3">
        <v>3</v>
      </c>
      <c r="D651" s="1">
        <v>45023.147916666669</v>
      </c>
      <c r="E651" s="1">
        <v>45023.209722222222</v>
      </c>
      <c r="F651" t="s">
        <v>47</v>
      </c>
      <c r="G651" t="s">
        <v>22</v>
      </c>
      <c r="H651" t="s">
        <v>35</v>
      </c>
      <c r="I651" t="s">
        <v>1380</v>
      </c>
      <c r="J651" t="s">
        <v>17</v>
      </c>
      <c r="K651">
        <v>650</v>
      </c>
      <c r="L651" t="s">
        <v>45</v>
      </c>
      <c r="M651" t="s">
        <v>1381</v>
      </c>
      <c r="N651" s="2">
        <v>237</v>
      </c>
      <c r="O651" s="7">
        <f>_xlfn.MAXIFS(E:E,K:K,Sala[[#This Row],[Número de Orden]])</f>
        <v>45023.209722222222</v>
      </c>
      <c r="P651" s="8">
        <f>Sala[[#This Row],[Hora de Salida]]-Sala[[#This Row],[Hora de Llegada]]</f>
        <v>6.1805555553291924E-2</v>
      </c>
    </row>
    <row r="652" spans="1:16" x14ac:dyDescent="0.2">
      <c r="A652">
        <v>16</v>
      </c>
      <c r="B652" t="s">
        <v>1382</v>
      </c>
      <c r="C652" s="3">
        <v>4</v>
      </c>
      <c r="D652" s="1">
        <v>45023.086111111108</v>
      </c>
      <c r="E652" s="1">
        <v>45023.238888888889</v>
      </c>
      <c r="F652" t="s">
        <v>14</v>
      </c>
      <c r="G652" t="s">
        <v>15</v>
      </c>
      <c r="H652" t="s">
        <v>16</v>
      </c>
      <c r="I652" t="s">
        <v>1383</v>
      </c>
      <c r="J652" t="s">
        <v>17</v>
      </c>
      <c r="K652">
        <v>651</v>
      </c>
      <c r="L652" t="s">
        <v>45</v>
      </c>
      <c r="M652" t="s">
        <v>1384</v>
      </c>
      <c r="N652" s="2">
        <v>209</v>
      </c>
      <c r="O652" s="7">
        <f>_xlfn.MAXIFS(E:E,K:K,Sala[[#This Row],[Número de Orden]])</f>
        <v>45023.238888888889</v>
      </c>
      <c r="P652" s="8">
        <f>Sala[[#This Row],[Hora de Salida]]-Sala[[#This Row],[Hora de Llegada]]</f>
        <v>0.15277777778101154</v>
      </c>
    </row>
    <row r="653" spans="1:16" x14ac:dyDescent="0.2">
      <c r="A653">
        <v>14</v>
      </c>
      <c r="B653" t="s">
        <v>1201</v>
      </c>
      <c r="C653" s="3">
        <v>5</v>
      </c>
      <c r="D653" s="1">
        <v>45023.004166666666</v>
      </c>
      <c r="E653" s="1">
        <v>45023.101388888892</v>
      </c>
      <c r="F653" t="s">
        <v>32</v>
      </c>
      <c r="G653" t="s">
        <v>22</v>
      </c>
      <c r="H653" t="s">
        <v>35</v>
      </c>
      <c r="I653" t="s">
        <v>391</v>
      </c>
      <c r="J653" t="s">
        <v>24</v>
      </c>
      <c r="K653">
        <v>652</v>
      </c>
      <c r="L653" t="s">
        <v>49</v>
      </c>
      <c r="M653" t="s">
        <v>1385</v>
      </c>
      <c r="N653" s="2">
        <v>170</v>
      </c>
      <c r="O653" s="7">
        <f>_xlfn.MAXIFS(E:E,K:K,Sala[[#This Row],[Número de Orden]])</f>
        <v>45023.101388888892</v>
      </c>
      <c r="P653" s="8">
        <f>Sala[[#This Row],[Hora de Salida]]-Sala[[#This Row],[Hora de Llegada]]</f>
        <v>9.7222222226264421E-2</v>
      </c>
    </row>
    <row r="654" spans="1:16" x14ac:dyDescent="0.2">
      <c r="A654">
        <v>13</v>
      </c>
      <c r="B654" t="s">
        <v>1386</v>
      </c>
      <c r="C654" s="3">
        <v>5</v>
      </c>
      <c r="D654" s="1">
        <v>45023.104861111111</v>
      </c>
      <c r="E654" s="1">
        <v>45023.180555555555</v>
      </c>
      <c r="F654" t="s">
        <v>58</v>
      </c>
      <c r="G654" t="s">
        <v>22</v>
      </c>
      <c r="H654" t="s">
        <v>16</v>
      </c>
      <c r="I654" t="s">
        <v>1387</v>
      </c>
      <c r="J654" t="s">
        <v>17</v>
      </c>
      <c r="K654">
        <v>653</v>
      </c>
      <c r="L654" t="s">
        <v>64</v>
      </c>
      <c r="M654" t="s">
        <v>1388</v>
      </c>
      <c r="N654" s="2">
        <v>244</v>
      </c>
      <c r="O654" s="7">
        <f>_xlfn.MAXIFS(E:E,K:K,Sala[[#This Row],[Número de Orden]])</f>
        <v>45023.180555555555</v>
      </c>
      <c r="P654" s="8">
        <f>Sala[[#This Row],[Hora de Salida]]-Sala[[#This Row],[Hora de Llegada]]</f>
        <v>7.5694444443797693E-2</v>
      </c>
    </row>
    <row r="655" spans="1:16" x14ac:dyDescent="0.2">
      <c r="A655">
        <v>12</v>
      </c>
      <c r="B655" t="s">
        <v>1389</v>
      </c>
      <c r="C655" s="3">
        <v>5</v>
      </c>
      <c r="D655" s="1">
        <v>45023.001388888886</v>
      </c>
      <c r="E655" s="1">
        <v>45023.072222222225</v>
      </c>
      <c r="F655" t="s">
        <v>21</v>
      </c>
      <c r="G655" t="s">
        <v>15</v>
      </c>
      <c r="H655" t="s">
        <v>16</v>
      </c>
      <c r="I655" t="s">
        <v>1390</v>
      </c>
      <c r="J655" t="s">
        <v>24</v>
      </c>
      <c r="K655">
        <v>654</v>
      </c>
      <c r="L655" t="s">
        <v>49</v>
      </c>
      <c r="M655" t="s">
        <v>276</v>
      </c>
      <c r="N655" s="2">
        <v>42</v>
      </c>
      <c r="O655" s="7">
        <f>_xlfn.MAXIFS(E:E,K:K,Sala[[#This Row],[Número de Orden]])</f>
        <v>45023.072222222225</v>
      </c>
      <c r="P655" s="8">
        <f>Sala[[#This Row],[Hora de Salida]]-Sala[[#This Row],[Hora de Llegada]]</f>
        <v>7.0833333338669036E-2</v>
      </c>
    </row>
    <row r="656" spans="1:16" hidden="1" x14ac:dyDescent="0.2">
      <c r="A656" s="9">
        <v>5</v>
      </c>
      <c r="C656"/>
      <c r="N656">
        <v>93</v>
      </c>
      <c r="O656" s="7">
        <f>_xlfn.MAXIFS(E:E,K:K,Sala[[#This Row],[Número de Orden]])</f>
        <v>0</v>
      </c>
      <c r="P656" s="8">
        <f>Sala[[#This Row],[Hora de Salida]]-Sala[[#This Row],[Hora de Llegada]]</f>
        <v>0</v>
      </c>
    </row>
    <row r="657" spans="1:16" x14ac:dyDescent="0.2">
      <c r="A657">
        <v>19</v>
      </c>
      <c r="B657" t="s">
        <v>1391</v>
      </c>
      <c r="C657" s="3">
        <v>6</v>
      </c>
      <c r="D657" s="1">
        <v>45023.15</v>
      </c>
      <c r="E657" s="1">
        <v>45023.277777777781</v>
      </c>
      <c r="F657" t="s">
        <v>58</v>
      </c>
      <c r="G657" t="s">
        <v>15</v>
      </c>
      <c r="H657" t="s">
        <v>16</v>
      </c>
      <c r="I657" t="s">
        <v>1392</v>
      </c>
      <c r="J657" t="s">
        <v>28</v>
      </c>
      <c r="K657">
        <v>656</v>
      </c>
      <c r="L657" t="s">
        <v>45</v>
      </c>
      <c r="M657" t="s">
        <v>1393</v>
      </c>
      <c r="N657" s="2">
        <v>157</v>
      </c>
      <c r="O657" s="7">
        <f>_xlfn.MAXIFS(E:E,K:K,Sala[[#This Row],[Número de Orden]])</f>
        <v>45023.277777777781</v>
      </c>
      <c r="P657" s="8">
        <f>Sala[[#This Row],[Hora de Salida]]-Sala[[#This Row],[Hora de Llegada]]</f>
        <v>0.12777777777955635</v>
      </c>
    </row>
    <row r="658" spans="1:16" x14ac:dyDescent="0.2">
      <c r="A658">
        <v>1</v>
      </c>
      <c r="B658" t="s">
        <v>1394</v>
      </c>
      <c r="C658" s="3">
        <v>2</v>
      </c>
      <c r="D658" s="1">
        <v>45023.035416666666</v>
      </c>
      <c r="E658" s="1">
        <v>45023.171527777777</v>
      </c>
      <c r="F658" t="s">
        <v>58</v>
      </c>
      <c r="G658" t="s">
        <v>22</v>
      </c>
      <c r="H658" t="s">
        <v>23</v>
      </c>
      <c r="I658" t="s">
        <v>1395</v>
      </c>
      <c r="J658" t="s">
        <v>28</v>
      </c>
      <c r="K658">
        <v>657</v>
      </c>
      <c r="L658" t="s">
        <v>33</v>
      </c>
      <c r="M658" t="s">
        <v>1396</v>
      </c>
      <c r="N658" s="2">
        <v>196</v>
      </c>
      <c r="O658" s="7">
        <f>_xlfn.MAXIFS(E:E,K:K,Sala[[#This Row],[Número de Orden]])</f>
        <v>45023.171527777777</v>
      </c>
      <c r="P658" s="8">
        <f>Sala[[#This Row],[Hora de Salida]]-Sala[[#This Row],[Hora de Llegada]]</f>
        <v>0.13611111111094942</v>
      </c>
    </row>
    <row r="659" spans="1:16" x14ac:dyDescent="0.2">
      <c r="A659">
        <v>19</v>
      </c>
      <c r="B659" t="s">
        <v>1397</v>
      </c>
      <c r="C659" s="3">
        <v>5</v>
      </c>
      <c r="D659" s="1">
        <v>45023.071527777778</v>
      </c>
      <c r="E659" s="1">
        <v>45023.209722222222</v>
      </c>
      <c r="F659" t="s">
        <v>21</v>
      </c>
      <c r="G659" t="s">
        <v>44</v>
      </c>
      <c r="H659" t="s">
        <v>23</v>
      </c>
      <c r="I659" t="s">
        <v>1398</v>
      </c>
      <c r="J659" t="s">
        <v>28</v>
      </c>
      <c r="K659">
        <v>658</v>
      </c>
      <c r="L659" t="s">
        <v>25</v>
      </c>
      <c r="M659" t="s">
        <v>1399</v>
      </c>
      <c r="N659" s="2">
        <v>86</v>
      </c>
      <c r="O659" s="7">
        <f>_xlfn.MAXIFS(E:E,K:K,Sala[[#This Row],[Número de Orden]])</f>
        <v>45023.209722222222</v>
      </c>
      <c r="P659" s="8">
        <f>Sala[[#This Row],[Hora de Salida]]-Sala[[#This Row],[Hora de Llegada]]</f>
        <v>0.13819444444379769</v>
      </c>
    </row>
    <row r="660" spans="1:16" hidden="1" x14ac:dyDescent="0.2">
      <c r="A660" s="9">
        <v>9</v>
      </c>
      <c r="C660"/>
      <c r="N660">
        <v>87</v>
      </c>
      <c r="O660" s="7">
        <f>_xlfn.MAXIFS(E:E,K:K,Sala[[#This Row],[Número de Orden]])</f>
        <v>0</v>
      </c>
      <c r="P660" s="8">
        <f>Sala[[#This Row],[Hora de Salida]]-Sala[[#This Row],[Hora de Llegada]]</f>
        <v>0</v>
      </c>
    </row>
    <row r="661" spans="1:16" x14ac:dyDescent="0.2">
      <c r="A661">
        <v>19</v>
      </c>
      <c r="B661" t="s">
        <v>1400</v>
      </c>
      <c r="C661" s="3">
        <v>4</v>
      </c>
      <c r="D661" s="1">
        <v>45023.080555555556</v>
      </c>
      <c r="E661" s="1">
        <v>45023.243750000001</v>
      </c>
      <c r="F661" t="s">
        <v>32</v>
      </c>
      <c r="G661" t="s">
        <v>44</v>
      </c>
      <c r="H661" t="s">
        <v>16</v>
      </c>
      <c r="I661" t="s">
        <v>1401</v>
      </c>
      <c r="J661" t="s">
        <v>28</v>
      </c>
      <c r="K661">
        <v>660</v>
      </c>
      <c r="L661" t="s">
        <v>25</v>
      </c>
      <c r="M661" t="s">
        <v>1402</v>
      </c>
      <c r="N661" s="2">
        <v>208</v>
      </c>
      <c r="O661" s="7">
        <f>_xlfn.MAXIFS(E:E,K:K,Sala[[#This Row],[Número de Orden]])</f>
        <v>45023.243750000001</v>
      </c>
      <c r="P661" s="8">
        <f>Sala[[#This Row],[Hora de Salida]]-Sala[[#This Row],[Hora de Llegada]]</f>
        <v>0.16319444444525288</v>
      </c>
    </row>
    <row r="662" spans="1:16" x14ac:dyDescent="0.2">
      <c r="A662">
        <v>16</v>
      </c>
      <c r="B662" t="s">
        <v>407</v>
      </c>
      <c r="C662" s="3">
        <v>4</v>
      </c>
      <c r="D662" s="1">
        <v>45023.140277777777</v>
      </c>
      <c r="E662" s="1">
        <v>45023.286111111112</v>
      </c>
      <c r="F662" t="s">
        <v>14</v>
      </c>
      <c r="G662" t="s">
        <v>15</v>
      </c>
      <c r="H662" t="s">
        <v>16</v>
      </c>
      <c r="I662" t="s">
        <v>1403</v>
      </c>
      <c r="J662" t="s">
        <v>24</v>
      </c>
      <c r="K662">
        <v>661</v>
      </c>
      <c r="L662" t="s">
        <v>45</v>
      </c>
      <c r="M662" t="s">
        <v>1404</v>
      </c>
      <c r="N662" s="2">
        <v>206</v>
      </c>
      <c r="O662" s="7">
        <f>_xlfn.MAXIFS(E:E,K:K,Sala[[#This Row],[Número de Orden]])</f>
        <v>45023.286111111112</v>
      </c>
      <c r="P662" s="8">
        <f>Sala[[#This Row],[Hora de Salida]]-Sala[[#This Row],[Hora de Llegada]]</f>
        <v>0.14583333333575865</v>
      </c>
    </row>
    <row r="663" spans="1:16" x14ac:dyDescent="0.2">
      <c r="A663">
        <v>15</v>
      </c>
      <c r="B663" t="s">
        <v>1405</v>
      </c>
      <c r="C663" s="3">
        <v>4</v>
      </c>
      <c r="D663" s="1">
        <v>45023.084027777775</v>
      </c>
      <c r="E663" s="1">
        <v>45023.209722222222</v>
      </c>
      <c r="F663" t="s">
        <v>58</v>
      </c>
      <c r="G663" t="s">
        <v>22</v>
      </c>
      <c r="H663" t="s">
        <v>16</v>
      </c>
      <c r="I663" t="s">
        <v>1406</v>
      </c>
      <c r="J663" t="s">
        <v>17</v>
      </c>
      <c r="K663">
        <v>662</v>
      </c>
      <c r="L663" t="s">
        <v>29</v>
      </c>
      <c r="M663" t="s">
        <v>1407</v>
      </c>
      <c r="N663" s="2">
        <v>133</v>
      </c>
      <c r="O663" s="7">
        <f>_xlfn.MAXIFS(E:E,K:K,Sala[[#This Row],[Número de Orden]])</f>
        <v>45023.209722222222</v>
      </c>
      <c r="P663" s="8">
        <f>Sala[[#This Row],[Hora de Salida]]-Sala[[#This Row],[Hora de Llegada]]</f>
        <v>0.12569444444670808</v>
      </c>
    </row>
    <row r="664" spans="1:16" x14ac:dyDescent="0.2">
      <c r="A664">
        <v>3</v>
      </c>
      <c r="B664" t="s">
        <v>1408</v>
      </c>
      <c r="C664" s="3">
        <v>1</v>
      </c>
      <c r="D664" s="1">
        <v>45023.04791666667</v>
      </c>
      <c r="E664" s="1">
        <v>45023.157638888886</v>
      </c>
      <c r="F664" t="s">
        <v>58</v>
      </c>
      <c r="G664" t="s">
        <v>22</v>
      </c>
      <c r="H664" t="s">
        <v>23</v>
      </c>
      <c r="I664" t="s">
        <v>1409</v>
      </c>
      <c r="J664" t="s">
        <v>24</v>
      </c>
      <c r="K664">
        <v>663</v>
      </c>
      <c r="L664" t="s">
        <v>51</v>
      </c>
      <c r="M664" t="s">
        <v>1410</v>
      </c>
      <c r="N664" s="2">
        <v>114</v>
      </c>
      <c r="O664" s="7">
        <f>_xlfn.MAXIFS(E:E,K:K,Sala[[#This Row],[Número de Orden]])</f>
        <v>45023.157638888886</v>
      </c>
      <c r="P664" s="8">
        <f>Sala[[#This Row],[Hora de Salida]]-Sala[[#This Row],[Hora de Llegada]]</f>
        <v>0.10972222221607808</v>
      </c>
    </row>
    <row r="665" spans="1:16" x14ac:dyDescent="0.2">
      <c r="A665">
        <v>20</v>
      </c>
      <c r="B665" t="s">
        <v>1411</v>
      </c>
      <c r="C665" s="3">
        <v>6</v>
      </c>
      <c r="D665" s="1">
        <v>45023.065972222219</v>
      </c>
      <c r="E665" s="1">
        <v>45023.161805555559</v>
      </c>
      <c r="F665" t="s">
        <v>14</v>
      </c>
      <c r="G665" t="s">
        <v>44</v>
      </c>
      <c r="H665" t="s">
        <v>35</v>
      </c>
      <c r="I665" t="s">
        <v>1398</v>
      </c>
      <c r="J665" t="s">
        <v>28</v>
      </c>
      <c r="K665">
        <v>664</v>
      </c>
      <c r="L665" t="s">
        <v>36</v>
      </c>
      <c r="M665" t="s">
        <v>1412</v>
      </c>
      <c r="N665" s="2">
        <v>122</v>
      </c>
      <c r="O665" s="7">
        <f>_xlfn.MAXIFS(E:E,K:K,Sala[[#This Row],[Número de Orden]])</f>
        <v>45023.161805555559</v>
      </c>
      <c r="P665" s="8">
        <f>Sala[[#This Row],[Hora de Salida]]-Sala[[#This Row],[Hora de Llegada]]</f>
        <v>9.5833333340124227E-2</v>
      </c>
    </row>
    <row r="666" spans="1:16" x14ac:dyDescent="0.2">
      <c r="A666">
        <v>6</v>
      </c>
      <c r="B666" t="s">
        <v>661</v>
      </c>
      <c r="C666" s="3">
        <v>1</v>
      </c>
      <c r="D666" s="1">
        <v>45023.086805555555</v>
      </c>
      <c r="E666" s="1">
        <v>45023.24722222222</v>
      </c>
      <c r="F666" t="s">
        <v>21</v>
      </c>
      <c r="G666" t="s">
        <v>22</v>
      </c>
      <c r="H666" t="s">
        <v>16</v>
      </c>
      <c r="I666" t="s">
        <v>1413</v>
      </c>
      <c r="J666" t="s">
        <v>24</v>
      </c>
      <c r="K666">
        <v>665</v>
      </c>
      <c r="L666" t="s">
        <v>29</v>
      </c>
      <c r="M666" t="s">
        <v>1414</v>
      </c>
      <c r="N666" s="2">
        <v>129</v>
      </c>
      <c r="O666" s="7">
        <f>_xlfn.MAXIFS(E:E,K:K,Sala[[#This Row],[Número de Orden]])</f>
        <v>45023.24722222222</v>
      </c>
      <c r="P666" s="8">
        <f>Sala[[#This Row],[Hora de Salida]]-Sala[[#This Row],[Hora de Llegada]]</f>
        <v>0.16041666666569654</v>
      </c>
    </row>
    <row r="667" spans="1:16" hidden="1" x14ac:dyDescent="0.2">
      <c r="A667" s="9">
        <v>8</v>
      </c>
      <c r="C667"/>
      <c r="N667">
        <v>40</v>
      </c>
      <c r="O667" s="7">
        <f>_xlfn.MAXIFS(E:E,K:K,Sala[[#This Row],[Número de Orden]])</f>
        <v>0</v>
      </c>
      <c r="P667" s="8">
        <f>Sala[[#This Row],[Hora de Salida]]-Sala[[#This Row],[Hora de Llegada]]</f>
        <v>0</v>
      </c>
    </row>
    <row r="668" spans="1:16" hidden="1" x14ac:dyDescent="0.2">
      <c r="A668" s="9">
        <v>6</v>
      </c>
      <c r="C668"/>
      <c r="N668">
        <v>36</v>
      </c>
      <c r="O668" s="7">
        <f>_xlfn.MAXIFS(E:E,K:K,Sala[[#This Row],[Número de Orden]])</f>
        <v>0</v>
      </c>
      <c r="P668" s="8">
        <f>Sala[[#This Row],[Hora de Salida]]-Sala[[#This Row],[Hora de Llegada]]</f>
        <v>0</v>
      </c>
    </row>
    <row r="669" spans="1:16" x14ac:dyDescent="0.2">
      <c r="A669">
        <v>12</v>
      </c>
      <c r="B669" t="s">
        <v>685</v>
      </c>
      <c r="C669" s="3">
        <v>4</v>
      </c>
      <c r="D669" s="1">
        <v>45023.071527777778</v>
      </c>
      <c r="E669" s="1">
        <v>45023.195138888892</v>
      </c>
      <c r="F669" t="s">
        <v>58</v>
      </c>
      <c r="G669" t="s">
        <v>44</v>
      </c>
      <c r="H669" t="s">
        <v>16</v>
      </c>
      <c r="I669" t="s">
        <v>1415</v>
      </c>
      <c r="J669" t="s">
        <v>28</v>
      </c>
      <c r="K669">
        <v>668</v>
      </c>
      <c r="L669" t="s">
        <v>29</v>
      </c>
      <c r="M669" t="s">
        <v>1416</v>
      </c>
      <c r="N669" s="2">
        <v>201</v>
      </c>
      <c r="O669" s="7">
        <f>_xlfn.MAXIFS(E:E,K:K,Sala[[#This Row],[Número de Orden]])</f>
        <v>45023.195138888892</v>
      </c>
      <c r="P669" s="8">
        <f>Sala[[#This Row],[Hora de Salida]]-Sala[[#This Row],[Hora de Llegada]]</f>
        <v>0.12361111111385981</v>
      </c>
    </row>
    <row r="670" spans="1:16" x14ac:dyDescent="0.2">
      <c r="A670">
        <v>10</v>
      </c>
      <c r="B670" t="s">
        <v>1417</v>
      </c>
      <c r="C670" s="3">
        <v>4</v>
      </c>
      <c r="D670" s="1">
        <v>45023.042361111111</v>
      </c>
      <c r="E670" s="1">
        <v>45023.19027777778</v>
      </c>
      <c r="F670" t="s">
        <v>47</v>
      </c>
      <c r="G670" t="s">
        <v>22</v>
      </c>
      <c r="H670" t="s">
        <v>16</v>
      </c>
      <c r="I670" t="s">
        <v>1418</v>
      </c>
      <c r="J670" t="s">
        <v>17</v>
      </c>
      <c r="K670">
        <v>669</v>
      </c>
      <c r="L670" t="s">
        <v>64</v>
      </c>
      <c r="M670" t="s">
        <v>1419</v>
      </c>
      <c r="N670" s="2">
        <v>181</v>
      </c>
      <c r="O670" s="7">
        <f>_xlfn.MAXIFS(E:E,K:K,Sala[[#This Row],[Número de Orden]])</f>
        <v>45023.19027777778</v>
      </c>
      <c r="P670" s="8">
        <f>Sala[[#This Row],[Hora de Salida]]-Sala[[#This Row],[Hora de Llegada]]</f>
        <v>0.14791666666860692</v>
      </c>
    </row>
    <row r="671" spans="1:16" x14ac:dyDescent="0.2">
      <c r="A671">
        <v>16</v>
      </c>
      <c r="B671" t="s">
        <v>1420</v>
      </c>
      <c r="C671" s="3">
        <v>6</v>
      </c>
      <c r="D671" s="1">
        <v>45023.077777777777</v>
      </c>
      <c r="E671" s="1">
        <v>45023.133333333331</v>
      </c>
      <c r="F671" t="s">
        <v>32</v>
      </c>
      <c r="G671" t="s">
        <v>22</v>
      </c>
      <c r="H671" t="s">
        <v>23</v>
      </c>
      <c r="I671" t="s">
        <v>285</v>
      </c>
      <c r="J671" t="s">
        <v>24</v>
      </c>
      <c r="K671">
        <v>670</v>
      </c>
      <c r="L671" t="s">
        <v>29</v>
      </c>
      <c r="M671" t="s">
        <v>1421</v>
      </c>
      <c r="N671" s="2">
        <v>94</v>
      </c>
      <c r="O671" s="7">
        <f>_xlfn.MAXIFS(E:E,K:K,Sala[[#This Row],[Número de Orden]])</f>
        <v>45023.133333333331</v>
      </c>
      <c r="P671" s="8">
        <f>Sala[[#This Row],[Hora de Salida]]-Sala[[#This Row],[Hora de Llegada]]</f>
        <v>5.5555555554747116E-2</v>
      </c>
    </row>
    <row r="672" spans="1:16" x14ac:dyDescent="0.2">
      <c r="A672">
        <v>17</v>
      </c>
      <c r="B672" t="s">
        <v>599</v>
      </c>
      <c r="C672" s="3">
        <v>3</v>
      </c>
      <c r="D672" s="1">
        <v>45023.095833333333</v>
      </c>
      <c r="E672" s="1">
        <v>45023.145833333336</v>
      </c>
      <c r="F672" t="s">
        <v>47</v>
      </c>
      <c r="G672" t="s">
        <v>22</v>
      </c>
      <c r="H672" t="s">
        <v>23</v>
      </c>
      <c r="I672" t="s">
        <v>1422</v>
      </c>
      <c r="J672" t="s">
        <v>28</v>
      </c>
      <c r="K672">
        <v>671</v>
      </c>
      <c r="L672" t="s">
        <v>29</v>
      </c>
      <c r="M672" t="s">
        <v>1423</v>
      </c>
      <c r="N672" s="2">
        <v>184</v>
      </c>
      <c r="O672" s="7">
        <f>_xlfn.MAXIFS(E:E,K:K,Sala[[#This Row],[Número de Orden]])</f>
        <v>45023.145833333336</v>
      </c>
      <c r="P672" s="8">
        <f>Sala[[#This Row],[Hora de Salida]]-Sala[[#This Row],[Hora de Llegada]]</f>
        <v>5.0000000002910383E-2</v>
      </c>
    </row>
    <row r="673" spans="1:16" x14ac:dyDescent="0.2">
      <c r="A673">
        <v>12</v>
      </c>
      <c r="B673" t="s">
        <v>384</v>
      </c>
      <c r="C673" s="3">
        <v>6</v>
      </c>
      <c r="D673" s="1">
        <v>45023.058333333334</v>
      </c>
      <c r="E673" s="1">
        <v>45023.160416666666</v>
      </c>
      <c r="F673" t="s">
        <v>14</v>
      </c>
      <c r="G673" t="s">
        <v>15</v>
      </c>
      <c r="H673" t="s">
        <v>16</v>
      </c>
      <c r="I673" t="s">
        <v>1424</v>
      </c>
      <c r="J673" t="s">
        <v>28</v>
      </c>
      <c r="K673">
        <v>672</v>
      </c>
      <c r="L673" t="s">
        <v>33</v>
      </c>
      <c r="M673" t="s">
        <v>1425</v>
      </c>
      <c r="N673" s="2">
        <v>157</v>
      </c>
      <c r="O673" s="7">
        <f>_xlfn.MAXIFS(E:E,K:K,Sala[[#This Row],[Número de Orden]])</f>
        <v>45023.160416666666</v>
      </c>
      <c r="P673" s="8">
        <f>Sala[[#This Row],[Hora de Salida]]-Sala[[#This Row],[Hora de Llegada]]</f>
        <v>0.10208333333139308</v>
      </c>
    </row>
    <row r="674" spans="1:16" x14ac:dyDescent="0.2">
      <c r="A674">
        <v>20</v>
      </c>
      <c r="B674" t="s">
        <v>118</v>
      </c>
      <c r="C674" s="3">
        <v>6</v>
      </c>
      <c r="D674" s="1">
        <v>45023.025694444441</v>
      </c>
      <c r="E674" s="1">
        <v>45023.119444444441</v>
      </c>
      <c r="F674" t="s">
        <v>21</v>
      </c>
      <c r="G674" t="s">
        <v>22</v>
      </c>
      <c r="H674" t="s">
        <v>16</v>
      </c>
      <c r="I674" t="s">
        <v>1426</v>
      </c>
      <c r="J674" t="s">
        <v>28</v>
      </c>
      <c r="K674">
        <v>673</v>
      </c>
      <c r="L674" t="s">
        <v>64</v>
      </c>
      <c r="M674" t="s">
        <v>1427</v>
      </c>
      <c r="N674" s="2">
        <v>265</v>
      </c>
      <c r="O674" s="7">
        <f>_xlfn.MAXIFS(E:E,K:K,Sala[[#This Row],[Número de Orden]])</f>
        <v>45023.119444444441</v>
      </c>
      <c r="P674" s="8">
        <f>Sala[[#This Row],[Hora de Salida]]-Sala[[#This Row],[Hora de Llegada]]</f>
        <v>9.375E-2</v>
      </c>
    </row>
    <row r="675" spans="1:16" x14ac:dyDescent="0.2">
      <c r="A675">
        <v>1</v>
      </c>
      <c r="B675" t="s">
        <v>1428</v>
      </c>
      <c r="C675" s="3">
        <v>3</v>
      </c>
      <c r="D675" s="1">
        <v>45023.002083333333</v>
      </c>
      <c r="E675" s="1">
        <v>45023.0625</v>
      </c>
      <c r="F675" t="s">
        <v>21</v>
      </c>
      <c r="G675" t="s">
        <v>15</v>
      </c>
      <c r="H675" t="s">
        <v>16</v>
      </c>
      <c r="I675" t="s">
        <v>1429</v>
      </c>
      <c r="J675" t="s">
        <v>17</v>
      </c>
      <c r="K675">
        <v>674</v>
      </c>
      <c r="L675" t="s">
        <v>56</v>
      </c>
      <c r="M675" t="s">
        <v>1430</v>
      </c>
      <c r="N675" s="2">
        <v>207</v>
      </c>
      <c r="O675" s="7">
        <f>_xlfn.MAXIFS(E:E,K:K,Sala[[#This Row],[Número de Orden]])</f>
        <v>45023.0625</v>
      </c>
      <c r="P675" s="8">
        <f>Sala[[#This Row],[Hora de Salida]]-Sala[[#This Row],[Hora de Llegada]]</f>
        <v>6.0416666667151731E-2</v>
      </c>
    </row>
    <row r="676" spans="1:16" x14ac:dyDescent="0.2">
      <c r="A676">
        <v>5</v>
      </c>
      <c r="B676" t="s">
        <v>1431</v>
      </c>
      <c r="C676" s="3">
        <v>2</v>
      </c>
      <c r="D676" s="1">
        <v>45023.037499999999</v>
      </c>
      <c r="E676" s="1">
        <v>45023.189583333333</v>
      </c>
      <c r="F676" t="s">
        <v>32</v>
      </c>
      <c r="G676" t="s">
        <v>15</v>
      </c>
      <c r="H676" t="s">
        <v>23</v>
      </c>
      <c r="I676" t="s">
        <v>1432</v>
      </c>
      <c r="J676" t="s">
        <v>28</v>
      </c>
      <c r="K676">
        <v>675</v>
      </c>
      <c r="L676" t="s">
        <v>53</v>
      </c>
      <c r="M676" t="s">
        <v>1433</v>
      </c>
      <c r="N676" s="2">
        <v>193</v>
      </c>
      <c r="O676" s="7">
        <f>_xlfn.MAXIFS(E:E,K:K,Sala[[#This Row],[Número de Orden]])</f>
        <v>45023.189583333333</v>
      </c>
      <c r="P676" s="8">
        <f>Sala[[#This Row],[Hora de Salida]]-Sala[[#This Row],[Hora de Llegada]]</f>
        <v>0.15208333333430346</v>
      </c>
    </row>
    <row r="677" spans="1:16" x14ac:dyDescent="0.2">
      <c r="A677">
        <v>7</v>
      </c>
      <c r="B677" t="s">
        <v>625</v>
      </c>
      <c r="C677" s="3">
        <v>6</v>
      </c>
      <c r="D677" s="1">
        <v>45023.019444444442</v>
      </c>
      <c r="E677" s="1">
        <v>45023.15625</v>
      </c>
      <c r="F677" t="s">
        <v>47</v>
      </c>
      <c r="G677" t="s">
        <v>22</v>
      </c>
      <c r="H677" t="s">
        <v>16</v>
      </c>
      <c r="I677" t="s">
        <v>1434</v>
      </c>
      <c r="J677" t="s">
        <v>24</v>
      </c>
      <c r="K677">
        <v>676</v>
      </c>
      <c r="L677" t="s">
        <v>53</v>
      </c>
      <c r="M677" t="s">
        <v>1435</v>
      </c>
      <c r="N677" s="2">
        <v>124</v>
      </c>
      <c r="O677" s="7">
        <f>_xlfn.MAXIFS(E:E,K:K,Sala[[#This Row],[Número de Orden]])</f>
        <v>45023.15625</v>
      </c>
      <c r="P677" s="8">
        <f>Sala[[#This Row],[Hora de Salida]]-Sala[[#This Row],[Hora de Llegada]]</f>
        <v>0.1368055555576575</v>
      </c>
    </row>
    <row r="678" spans="1:16" x14ac:dyDescent="0.2">
      <c r="A678">
        <v>14</v>
      </c>
      <c r="B678" t="s">
        <v>68</v>
      </c>
      <c r="C678" s="3">
        <v>6</v>
      </c>
      <c r="D678" s="1">
        <v>45023.023611111108</v>
      </c>
      <c r="E678" s="1">
        <v>45023.109027777777</v>
      </c>
      <c r="F678" t="s">
        <v>32</v>
      </c>
      <c r="G678" t="s">
        <v>22</v>
      </c>
      <c r="H678" t="s">
        <v>16</v>
      </c>
      <c r="I678" t="s">
        <v>1436</v>
      </c>
      <c r="J678" t="s">
        <v>24</v>
      </c>
      <c r="K678">
        <v>677</v>
      </c>
      <c r="L678" t="s">
        <v>29</v>
      </c>
      <c r="M678" t="s">
        <v>1437</v>
      </c>
      <c r="N678" s="2">
        <v>144</v>
      </c>
      <c r="O678" s="7">
        <f>_xlfn.MAXIFS(E:E,K:K,Sala[[#This Row],[Número de Orden]])</f>
        <v>45023.109027777777</v>
      </c>
      <c r="P678" s="8">
        <f>Sala[[#This Row],[Hora de Salida]]-Sala[[#This Row],[Hora de Llegada]]</f>
        <v>8.5416666668606922E-2</v>
      </c>
    </row>
    <row r="679" spans="1:16" x14ac:dyDescent="0.2">
      <c r="A679">
        <v>19</v>
      </c>
      <c r="B679" t="s">
        <v>1400</v>
      </c>
      <c r="C679" s="3">
        <v>1</v>
      </c>
      <c r="D679" s="1">
        <v>45023.125694444447</v>
      </c>
      <c r="E679" s="1">
        <v>45023.223611111112</v>
      </c>
      <c r="F679" t="s">
        <v>47</v>
      </c>
      <c r="G679" t="s">
        <v>22</v>
      </c>
      <c r="H679" t="s">
        <v>16</v>
      </c>
      <c r="I679" t="s">
        <v>1438</v>
      </c>
      <c r="J679" t="s">
        <v>24</v>
      </c>
      <c r="K679">
        <v>678</v>
      </c>
      <c r="L679" t="s">
        <v>33</v>
      </c>
      <c r="M679" t="s">
        <v>1439</v>
      </c>
      <c r="N679" s="2">
        <v>204</v>
      </c>
      <c r="O679" s="7">
        <f>_xlfn.MAXIFS(E:E,K:K,Sala[[#This Row],[Número de Orden]])</f>
        <v>45023.223611111112</v>
      </c>
      <c r="P679" s="8">
        <f>Sala[[#This Row],[Hora de Salida]]-Sala[[#This Row],[Hora de Llegada]]</f>
        <v>9.7916666665696539E-2</v>
      </c>
    </row>
    <row r="680" spans="1:16" x14ac:dyDescent="0.2">
      <c r="A680">
        <v>9</v>
      </c>
      <c r="B680" t="s">
        <v>80</v>
      </c>
      <c r="C680" s="3">
        <v>4</v>
      </c>
      <c r="D680" s="1">
        <v>45023.001388888886</v>
      </c>
      <c r="E680" s="1">
        <v>45023.127083333333</v>
      </c>
      <c r="F680" t="s">
        <v>32</v>
      </c>
      <c r="G680" t="s">
        <v>22</v>
      </c>
      <c r="H680" t="s">
        <v>16</v>
      </c>
      <c r="I680" t="s">
        <v>667</v>
      </c>
      <c r="J680" t="s">
        <v>24</v>
      </c>
      <c r="K680">
        <v>679</v>
      </c>
      <c r="L680" t="s">
        <v>33</v>
      </c>
      <c r="M680" t="s">
        <v>1440</v>
      </c>
      <c r="N680" s="2">
        <v>199</v>
      </c>
      <c r="O680" s="7">
        <f>_xlfn.MAXIFS(E:E,K:K,Sala[[#This Row],[Número de Orden]])</f>
        <v>45023.127083333333</v>
      </c>
      <c r="P680" s="8">
        <f>Sala[[#This Row],[Hora de Salida]]-Sala[[#This Row],[Hora de Llegada]]</f>
        <v>0.12569444444670808</v>
      </c>
    </row>
    <row r="681" spans="1:16" x14ac:dyDescent="0.2">
      <c r="A681">
        <v>5</v>
      </c>
      <c r="B681" t="s">
        <v>1441</v>
      </c>
      <c r="C681" s="3">
        <v>4</v>
      </c>
      <c r="D681" s="1">
        <v>45023.057638888888</v>
      </c>
      <c r="E681" s="1">
        <v>45023.222222222219</v>
      </c>
      <c r="F681" t="s">
        <v>47</v>
      </c>
      <c r="G681" t="s">
        <v>22</v>
      </c>
      <c r="H681" t="s">
        <v>23</v>
      </c>
      <c r="I681" t="s">
        <v>1442</v>
      </c>
      <c r="J681" t="s">
        <v>28</v>
      </c>
      <c r="K681">
        <v>680</v>
      </c>
      <c r="L681" t="s">
        <v>56</v>
      </c>
      <c r="M681" t="s">
        <v>1443</v>
      </c>
      <c r="N681" s="2">
        <v>162</v>
      </c>
      <c r="O681" s="7">
        <f>_xlfn.MAXIFS(E:E,K:K,Sala[[#This Row],[Número de Orden]])</f>
        <v>45023.222222222219</v>
      </c>
      <c r="P681" s="8">
        <f>Sala[[#This Row],[Hora de Salida]]-Sala[[#This Row],[Hora de Llegada]]</f>
        <v>0.16458333333139308</v>
      </c>
    </row>
    <row r="682" spans="1:16" x14ac:dyDescent="0.2">
      <c r="A682">
        <v>2</v>
      </c>
      <c r="B682" t="s">
        <v>359</v>
      </c>
      <c r="C682" s="3">
        <v>4</v>
      </c>
      <c r="D682" s="1">
        <v>45023.12222222222</v>
      </c>
      <c r="E682" s="1">
        <v>45023.284722222219</v>
      </c>
      <c r="F682" t="s">
        <v>14</v>
      </c>
      <c r="G682" t="s">
        <v>22</v>
      </c>
      <c r="H682" t="s">
        <v>35</v>
      </c>
      <c r="I682" t="s">
        <v>1444</v>
      </c>
      <c r="J682" t="s">
        <v>17</v>
      </c>
      <c r="K682">
        <v>681</v>
      </c>
      <c r="L682" t="s">
        <v>56</v>
      </c>
      <c r="M682" t="s">
        <v>1445</v>
      </c>
      <c r="N682" s="2">
        <v>75</v>
      </c>
      <c r="O682" s="7">
        <f>_xlfn.MAXIFS(E:E,K:K,Sala[[#This Row],[Número de Orden]])</f>
        <v>45023.284722222219</v>
      </c>
      <c r="P682" s="8">
        <f>Sala[[#This Row],[Hora de Salida]]-Sala[[#This Row],[Hora de Llegada]]</f>
        <v>0.16249999999854481</v>
      </c>
    </row>
    <row r="683" spans="1:16" hidden="1" x14ac:dyDescent="0.2">
      <c r="A683" s="9">
        <v>1</v>
      </c>
      <c r="C683"/>
      <c r="N683">
        <v>23</v>
      </c>
      <c r="O683" s="7">
        <f>_xlfn.MAXIFS(E:E,K:K,Sala[[#This Row],[Número de Orden]])</f>
        <v>0</v>
      </c>
      <c r="P683" s="8">
        <f>Sala[[#This Row],[Hora de Salida]]-Sala[[#This Row],[Hora de Llegada]]</f>
        <v>0</v>
      </c>
    </row>
    <row r="684" spans="1:16" x14ac:dyDescent="0.2">
      <c r="A684">
        <v>2</v>
      </c>
      <c r="B684" t="s">
        <v>1446</v>
      </c>
      <c r="C684" s="3">
        <v>6</v>
      </c>
      <c r="D684" s="1">
        <v>45023.163888888892</v>
      </c>
      <c r="E684" s="1">
        <v>45023.265277777777</v>
      </c>
      <c r="F684" t="s">
        <v>21</v>
      </c>
      <c r="G684" t="s">
        <v>22</v>
      </c>
      <c r="H684" t="s">
        <v>16</v>
      </c>
      <c r="I684" t="s">
        <v>1447</v>
      </c>
      <c r="J684" t="s">
        <v>24</v>
      </c>
      <c r="K684">
        <v>683</v>
      </c>
      <c r="L684" t="s">
        <v>36</v>
      </c>
      <c r="M684" t="s">
        <v>1448</v>
      </c>
      <c r="N684" s="2">
        <v>164</v>
      </c>
      <c r="O684" s="7">
        <f>_xlfn.MAXIFS(E:E,K:K,Sala[[#This Row],[Número de Orden]])</f>
        <v>45023.265277777777</v>
      </c>
      <c r="P684" s="8">
        <f>Sala[[#This Row],[Hora de Salida]]-Sala[[#This Row],[Hora de Llegada]]</f>
        <v>0.101388888884685</v>
      </c>
    </row>
    <row r="685" spans="1:16" x14ac:dyDescent="0.2">
      <c r="A685">
        <v>10</v>
      </c>
      <c r="B685" t="s">
        <v>1449</v>
      </c>
      <c r="C685" s="3">
        <v>6</v>
      </c>
      <c r="D685" s="1">
        <v>45023.145138888889</v>
      </c>
      <c r="E685" s="1">
        <v>45023.194444444445</v>
      </c>
      <c r="F685" t="s">
        <v>14</v>
      </c>
      <c r="G685" t="s">
        <v>15</v>
      </c>
      <c r="H685" t="s">
        <v>16</v>
      </c>
      <c r="I685" t="s">
        <v>1450</v>
      </c>
      <c r="J685" t="s">
        <v>24</v>
      </c>
      <c r="K685">
        <v>684</v>
      </c>
      <c r="L685" t="s">
        <v>33</v>
      </c>
      <c r="M685" t="s">
        <v>1451</v>
      </c>
      <c r="N685" s="2">
        <v>180</v>
      </c>
      <c r="O685" s="7">
        <f>_xlfn.MAXIFS(E:E,K:K,Sala[[#This Row],[Número de Orden]])</f>
        <v>45023.194444444445</v>
      </c>
      <c r="P685" s="8">
        <f>Sala[[#This Row],[Hora de Salida]]-Sala[[#This Row],[Hora de Llegada]]</f>
        <v>4.9305555556202307E-2</v>
      </c>
    </row>
    <row r="686" spans="1:16" hidden="1" x14ac:dyDescent="0.2">
      <c r="A686" s="9">
        <v>5</v>
      </c>
      <c r="C686"/>
      <c r="N686">
        <v>54</v>
      </c>
      <c r="O686" s="7">
        <f>_xlfn.MAXIFS(E:E,K:K,Sala[[#This Row],[Número de Orden]])</f>
        <v>0</v>
      </c>
      <c r="P686" s="8">
        <f>Sala[[#This Row],[Hora de Salida]]-Sala[[#This Row],[Hora de Llegada]]</f>
        <v>0</v>
      </c>
    </row>
    <row r="687" spans="1:16" x14ac:dyDescent="0.2">
      <c r="A687">
        <v>10</v>
      </c>
      <c r="B687" t="s">
        <v>1281</v>
      </c>
      <c r="C687" s="3">
        <v>6</v>
      </c>
      <c r="D687" s="1">
        <v>45023.05</v>
      </c>
      <c r="E687" s="1">
        <v>45023.152083333334</v>
      </c>
      <c r="F687" t="s">
        <v>58</v>
      </c>
      <c r="G687" t="s">
        <v>22</v>
      </c>
      <c r="H687" t="s">
        <v>23</v>
      </c>
      <c r="I687" t="s">
        <v>1452</v>
      </c>
      <c r="J687" t="s">
        <v>28</v>
      </c>
      <c r="K687">
        <v>686</v>
      </c>
      <c r="L687" t="s">
        <v>56</v>
      </c>
      <c r="M687" t="s">
        <v>1453</v>
      </c>
      <c r="N687" s="2">
        <v>102</v>
      </c>
      <c r="O687" s="7">
        <f>_xlfn.MAXIFS(E:E,K:K,Sala[[#This Row],[Número de Orden]])</f>
        <v>45023.152083333334</v>
      </c>
      <c r="P687" s="8">
        <f>Sala[[#This Row],[Hora de Salida]]-Sala[[#This Row],[Hora de Llegada]]</f>
        <v>0.10208333333139308</v>
      </c>
    </row>
    <row r="688" spans="1:16" hidden="1" x14ac:dyDescent="0.2">
      <c r="A688" s="9">
        <v>2</v>
      </c>
      <c r="C688"/>
      <c r="N688">
        <v>72</v>
      </c>
      <c r="O688" s="7">
        <f>_xlfn.MAXIFS(E:E,K:K,Sala[[#This Row],[Número de Orden]])</f>
        <v>0</v>
      </c>
      <c r="P688" s="8">
        <f>Sala[[#This Row],[Hora de Salida]]-Sala[[#This Row],[Hora de Llegada]]</f>
        <v>0</v>
      </c>
    </row>
    <row r="689" spans="1:16" hidden="1" x14ac:dyDescent="0.2">
      <c r="A689" s="9">
        <v>3</v>
      </c>
      <c r="C689"/>
      <c r="N689">
        <v>29</v>
      </c>
      <c r="O689" s="7">
        <f>_xlfn.MAXIFS(E:E,K:K,Sala[[#This Row],[Número de Orden]])</f>
        <v>0</v>
      </c>
      <c r="P689" s="8">
        <f>Sala[[#This Row],[Hora de Salida]]-Sala[[#This Row],[Hora de Llegada]]</f>
        <v>0</v>
      </c>
    </row>
    <row r="690" spans="1:16" x14ac:dyDescent="0.2">
      <c r="A690">
        <v>14</v>
      </c>
      <c r="B690" t="s">
        <v>1454</v>
      </c>
      <c r="C690" s="3">
        <v>1</v>
      </c>
      <c r="D690" s="1">
        <v>45023.025000000001</v>
      </c>
      <c r="E690" s="1">
        <v>45023.098611111112</v>
      </c>
      <c r="F690" t="s">
        <v>58</v>
      </c>
      <c r="G690" t="s">
        <v>22</v>
      </c>
      <c r="H690" t="s">
        <v>16</v>
      </c>
      <c r="I690" t="s">
        <v>1455</v>
      </c>
      <c r="J690" t="s">
        <v>24</v>
      </c>
      <c r="K690">
        <v>689</v>
      </c>
      <c r="L690" t="s">
        <v>56</v>
      </c>
      <c r="M690" t="s">
        <v>1456</v>
      </c>
      <c r="N690" s="2">
        <v>165</v>
      </c>
      <c r="O690" s="7">
        <f>_xlfn.MAXIFS(E:E,K:K,Sala[[#This Row],[Número de Orden]])</f>
        <v>45023.098611111112</v>
      </c>
      <c r="P690" s="8">
        <f>Sala[[#This Row],[Hora de Salida]]-Sala[[#This Row],[Hora de Llegada]]</f>
        <v>7.3611111110949423E-2</v>
      </c>
    </row>
    <row r="691" spans="1:16" x14ac:dyDescent="0.2">
      <c r="A691">
        <v>15</v>
      </c>
      <c r="B691" t="s">
        <v>1162</v>
      </c>
      <c r="C691" s="3">
        <v>4</v>
      </c>
      <c r="D691" s="1">
        <v>45023.113194444442</v>
      </c>
      <c r="E691" s="1">
        <v>45023.238194444442</v>
      </c>
      <c r="F691" t="s">
        <v>21</v>
      </c>
      <c r="G691" t="s">
        <v>15</v>
      </c>
      <c r="H691" t="s">
        <v>35</v>
      </c>
      <c r="I691" t="s">
        <v>1457</v>
      </c>
      <c r="J691" t="s">
        <v>28</v>
      </c>
      <c r="K691">
        <v>690</v>
      </c>
      <c r="L691" t="s">
        <v>51</v>
      </c>
      <c r="M691" t="s">
        <v>1458</v>
      </c>
      <c r="N691" s="2">
        <v>191</v>
      </c>
      <c r="O691" s="7">
        <f>_xlfn.MAXIFS(E:E,K:K,Sala[[#This Row],[Número de Orden]])</f>
        <v>45023.238194444442</v>
      </c>
      <c r="P691" s="8">
        <f>Sala[[#This Row],[Hora de Salida]]-Sala[[#This Row],[Hora de Llegada]]</f>
        <v>0.125</v>
      </c>
    </row>
    <row r="692" spans="1:16" hidden="1" x14ac:dyDescent="0.2">
      <c r="A692" s="9">
        <v>19</v>
      </c>
      <c r="C692"/>
      <c r="N692">
        <v>66</v>
      </c>
      <c r="O692" s="7">
        <f>_xlfn.MAXIFS(E:E,K:K,Sala[[#This Row],[Número de Orden]])</f>
        <v>0</v>
      </c>
      <c r="P692" s="8">
        <f>Sala[[#This Row],[Hora de Salida]]-Sala[[#This Row],[Hora de Llegada]]</f>
        <v>0</v>
      </c>
    </row>
    <row r="693" spans="1:16" x14ac:dyDescent="0.2">
      <c r="A693">
        <v>9</v>
      </c>
      <c r="B693" t="s">
        <v>545</v>
      </c>
      <c r="C693" s="3">
        <v>2</v>
      </c>
      <c r="D693" s="1">
        <v>45023.036805555559</v>
      </c>
      <c r="E693" s="1">
        <v>45023.18472222222</v>
      </c>
      <c r="F693" t="s">
        <v>58</v>
      </c>
      <c r="G693" t="s">
        <v>15</v>
      </c>
      <c r="H693" t="s">
        <v>16</v>
      </c>
      <c r="I693" t="s">
        <v>1459</v>
      </c>
      <c r="J693" t="s">
        <v>28</v>
      </c>
      <c r="K693">
        <v>692</v>
      </c>
      <c r="L693" t="s">
        <v>45</v>
      </c>
      <c r="M693" t="s">
        <v>1460</v>
      </c>
      <c r="N693" s="2">
        <v>173</v>
      </c>
      <c r="O693" s="7">
        <f>_xlfn.MAXIFS(E:E,K:K,Sala[[#This Row],[Número de Orden]])</f>
        <v>45023.18472222222</v>
      </c>
      <c r="P693" s="8">
        <f>Sala[[#This Row],[Hora de Salida]]-Sala[[#This Row],[Hora de Llegada]]</f>
        <v>0.14791666666133096</v>
      </c>
    </row>
    <row r="694" spans="1:16" x14ac:dyDescent="0.2">
      <c r="A694">
        <v>15</v>
      </c>
      <c r="B694" t="s">
        <v>935</v>
      </c>
      <c r="C694" s="3">
        <v>4</v>
      </c>
      <c r="D694" s="1">
        <v>45023.155555555553</v>
      </c>
      <c r="E694" s="1">
        <v>45023.313194444447</v>
      </c>
      <c r="F694" t="s">
        <v>47</v>
      </c>
      <c r="G694" t="s">
        <v>22</v>
      </c>
      <c r="H694" t="s">
        <v>16</v>
      </c>
      <c r="I694" t="s">
        <v>1461</v>
      </c>
      <c r="J694" t="s">
        <v>17</v>
      </c>
      <c r="K694">
        <v>693</v>
      </c>
      <c r="L694" t="s">
        <v>53</v>
      </c>
      <c r="M694" t="s">
        <v>1462</v>
      </c>
      <c r="N694" s="2">
        <v>78</v>
      </c>
      <c r="O694" s="7">
        <f>_xlfn.MAXIFS(E:E,K:K,Sala[[#This Row],[Número de Orden]])</f>
        <v>45023.313194444447</v>
      </c>
      <c r="P694" s="8">
        <f>Sala[[#This Row],[Hora de Salida]]-Sala[[#This Row],[Hora de Llegada]]</f>
        <v>0.15763888889341615</v>
      </c>
    </row>
    <row r="695" spans="1:16" x14ac:dyDescent="0.2">
      <c r="A695">
        <v>5</v>
      </c>
      <c r="B695" t="s">
        <v>105</v>
      </c>
      <c r="C695" s="3">
        <v>4</v>
      </c>
      <c r="D695" s="1">
        <v>45023.07708333333</v>
      </c>
      <c r="E695" s="1">
        <v>45023.217361111114</v>
      </c>
      <c r="F695" t="s">
        <v>32</v>
      </c>
      <c r="G695" t="s">
        <v>22</v>
      </c>
      <c r="H695" t="s">
        <v>16</v>
      </c>
      <c r="I695" t="s">
        <v>1463</v>
      </c>
      <c r="J695" t="s">
        <v>17</v>
      </c>
      <c r="K695">
        <v>694</v>
      </c>
      <c r="L695" t="s">
        <v>64</v>
      </c>
      <c r="M695" t="s">
        <v>1464</v>
      </c>
      <c r="N695" s="2">
        <v>157</v>
      </c>
      <c r="O695" s="7">
        <f>_xlfn.MAXIFS(E:E,K:K,Sala[[#This Row],[Número de Orden]])</f>
        <v>45023.217361111114</v>
      </c>
      <c r="P695" s="8">
        <f>Sala[[#This Row],[Hora de Salida]]-Sala[[#This Row],[Hora de Llegada]]</f>
        <v>0.14027777778392192</v>
      </c>
    </row>
    <row r="696" spans="1:16" x14ac:dyDescent="0.2">
      <c r="A696">
        <v>9</v>
      </c>
      <c r="B696" t="s">
        <v>750</v>
      </c>
      <c r="C696" s="3">
        <v>1</v>
      </c>
      <c r="D696" s="1">
        <v>45023.084722222222</v>
      </c>
      <c r="E696" s="1">
        <v>45023.230555555558</v>
      </c>
      <c r="F696" t="s">
        <v>47</v>
      </c>
      <c r="G696" t="s">
        <v>22</v>
      </c>
      <c r="H696" t="s">
        <v>16</v>
      </c>
      <c r="I696" t="s">
        <v>1465</v>
      </c>
      <c r="J696" t="s">
        <v>24</v>
      </c>
      <c r="K696">
        <v>695</v>
      </c>
      <c r="L696" t="s">
        <v>64</v>
      </c>
      <c r="M696" t="s">
        <v>172</v>
      </c>
      <c r="N696" s="2">
        <v>116</v>
      </c>
      <c r="O696" s="7">
        <f>_xlfn.MAXIFS(E:E,K:K,Sala[[#This Row],[Número de Orden]])</f>
        <v>45023.230555555558</v>
      </c>
      <c r="P696" s="8">
        <f>Sala[[#This Row],[Hora de Salida]]-Sala[[#This Row],[Hora de Llegada]]</f>
        <v>0.14583333333575865</v>
      </c>
    </row>
    <row r="697" spans="1:16" hidden="1" x14ac:dyDescent="0.2">
      <c r="A697" s="9">
        <v>2</v>
      </c>
      <c r="C697"/>
      <c r="N697">
        <v>46</v>
      </c>
      <c r="O697" s="7">
        <f>_xlfn.MAXIFS(E:E,K:K,Sala[[#This Row],[Número de Orden]])</f>
        <v>0</v>
      </c>
      <c r="P697" s="8">
        <f>Sala[[#This Row],[Hora de Salida]]-Sala[[#This Row],[Hora de Llegada]]</f>
        <v>0</v>
      </c>
    </row>
    <row r="698" spans="1:16" x14ac:dyDescent="0.2">
      <c r="A698">
        <v>4</v>
      </c>
      <c r="B698" t="s">
        <v>1466</v>
      </c>
      <c r="C698" s="3">
        <v>1</v>
      </c>
      <c r="D698" s="1">
        <v>45023.158333333333</v>
      </c>
      <c r="E698" s="1">
        <v>45023.279166666667</v>
      </c>
      <c r="F698" t="s">
        <v>32</v>
      </c>
      <c r="G698" t="s">
        <v>22</v>
      </c>
      <c r="H698" t="s">
        <v>16</v>
      </c>
      <c r="I698" t="s">
        <v>1467</v>
      </c>
      <c r="J698" t="s">
        <v>28</v>
      </c>
      <c r="K698">
        <v>697</v>
      </c>
      <c r="L698" t="s">
        <v>49</v>
      </c>
      <c r="M698" t="s">
        <v>1468</v>
      </c>
      <c r="N698" s="2">
        <v>199</v>
      </c>
      <c r="O698" s="7">
        <f>_xlfn.MAXIFS(E:E,K:K,Sala[[#This Row],[Número de Orden]])</f>
        <v>45023.279166666667</v>
      </c>
      <c r="P698" s="8">
        <f>Sala[[#This Row],[Hora de Salida]]-Sala[[#This Row],[Hora de Llegada]]</f>
        <v>0.12083333333430346</v>
      </c>
    </row>
    <row r="699" spans="1:16" x14ac:dyDescent="0.2">
      <c r="A699">
        <v>19</v>
      </c>
      <c r="B699" t="s">
        <v>97</v>
      </c>
      <c r="C699" s="3">
        <v>4</v>
      </c>
      <c r="D699" s="1">
        <v>45023.104166666664</v>
      </c>
      <c r="E699" s="1">
        <v>45023.267361111109</v>
      </c>
      <c r="F699" t="s">
        <v>58</v>
      </c>
      <c r="G699" t="s">
        <v>15</v>
      </c>
      <c r="H699" t="s">
        <v>16</v>
      </c>
      <c r="I699" t="s">
        <v>1469</v>
      </c>
      <c r="J699" t="s">
        <v>17</v>
      </c>
      <c r="K699">
        <v>698</v>
      </c>
      <c r="L699" t="s">
        <v>29</v>
      </c>
      <c r="M699" t="s">
        <v>1470</v>
      </c>
      <c r="N699" s="2">
        <v>185</v>
      </c>
      <c r="O699" s="7">
        <f>_xlfn.MAXIFS(E:E,K:K,Sala[[#This Row],[Número de Orden]])</f>
        <v>45023.267361111109</v>
      </c>
      <c r="P699" s="8">
        <f>Sala[[#This Row],[Hora de Salida]]-Sala[[#This Row],[Hora de Llegada]]</f>
        <v>0.16319444444525288</v>
      </c>
    </row>
    <row r="700" spans="1:16" hidden="1" x14ac:dyDescent="0.2">
      <c r="A700" s="9">
        <v>8</v>
      </c>
      <c r="C700"/>
      <c r="N700">
        <v>58</v>
      </c>
      <c r="O700" s="7">
        <f>_xlfn.MAXIFS(E:E,K:K,Sala[[#This Row],[Número de Orden]])</f>
        <v>0</v>
      </c>
      <c r="P700" s="8">
        <f>Sala[[#This Row],[Hora de Salida]]-Sala[[#This Row],[Hora de Llegada]]</f>
        <v>0</v>
      </c>
    </row>
    <row r="701" spans="1:16" x14ac:dyDescent="0.2">
      <c r="A701">
        <v>8</v>
      </c>
      <c r="B701" t="s">
        <v>1471</v>
      </c>
      <c r="C701" s="3">
        <v>2</v>
      </c>
      <c r="D701" s="1">
        <v>45023.015972222223</v>
      </c>
      <c r="E701" s="1">
        <v>45023.118055555555</v>
      </c>
      <c r="F701" t="s">
        <v>32</v>
      </c>
      <c r="G701" t="s">
        <v>22</v>
      </c>
      <c r="H701" t="s">
        <v>16</v>
      </c>
      <c r="I701" t="s">
        <v>1080</v>
      </c>
      <c r="J701" t="s">
        <v>28</v>
      </c>
      <c r="K701">
        <v>700</v>
      </c>
      <c r="L701" t="s">
        <v>45</v>
      </c>
      <c r="M701" t="s">
        <v>1194</v>
      </c>
      <c r="N701" s="2">
        <v>234</v>
      </c>
      <c r="O701" s="7">
        <f>_xlfn.MAXIFS(E:E,K:K,Sala[[#This Row],[Número de Orden]])</f>
        <v>45023.118055555555</v>
      </c>
      <c r="P701" s="8">
        <f>Sala[[#This Row],[Hora de Salida]]-Sala[[#This Row],[Hora de Llegada]]</f>
        <v>0.10208333333139308</v>
      </c>
    </row>
    <row r="702" spans="1:16" x14ac:dyDescent="0.2">
      <c r="A702">
        <v>19</v>
      </c>
      <c r="B702" t="s">
        <v>1472</v>
      </c>
      <c r="C702" s="3">
        <v>5</v>
      </c>
      <c r="D702" s="1">
        <v>45023.138888888891</v>
      </c>
      <c r="E702" s="1">
        <v>45023.239583333336</v>
      </c>
      <c r="F702" t="s">
        <v>14</v>
      </c>
      <c r="G702" t="s">
        <v>22</v>
      </c>
      <c r="H702" t="s">
        <v>16</v>
      </c>
      <c r="I702" t="s">
        <v>1473</v>
      </c>
      <c r="J702" t="s">
        <v>17</v>
      </c>
      <c r="K702">
        <v>701</v>
      </c>
      <c r="L702" t="s">
        <v>29</v>
      </c>
      <c r="M702" t="s">
        <v>1474</v>
      </c>
      <c r="N702" s="2">
        <v>102</v>
      </c>
      <c r="O702" s="7">
        <f>_xlfn.MAXIFS(E:E,K:K,Sala[[#This Row],[Número de Orden]])</f>
        <v>45023.239583333336</v>
      </c>
      <c r="P702" s="8">
        <f>Sala[[#This Row],[Hora de Salida]]-Sala[[#This Row],[Hora de Llegada]]</f>
        <v>0.10069444444525288</v>
      </c>
    </row>
    <row r="703" spans="1:16" x14ac:dyDescent="0.2">
      <c r="A703">
        <v>13</v>
      </c>
      <c r="B703" t="s">
        <v>1475</v>
      </c>
      <c r="C703" s="3">
        <v>2</v>
      </c>
      <c r="D703" s="1">
        <v>45023.104166666664</v>
      </c>
      <c r="E703" s="1">
        <v>45023.21875</v>
      </c>
      <c r="F703" t="s">
        <v>47</v>
      </c>
      <c r="G703" t="s">
        <v>15</v>
      </c>
      <c r="H703" t="s">
        <v>16</v>
      </c>
      <c r="I703" t="s">
        <v>1476</v>
      </c>
      <c r="J703" t="s">
        <v>17</v>
      </c>
      <c r="K703">
        <v>702</v>
      </c>
      <c r="L703" t="s">
        <v>25</v>
      </c>
      <c r="M703" t="s">
        <v>1477</v>
      </c>
      <c r="N703" s="2">
        <v>195</v>
      </c>
      <c r="O703" s="7">
        <f>_xlfn.MAXIFS(E:E,K:K,Sala[[#This Row],[Número de Orden]])</f>
        <v>45023.21875</v>
      </c>
      <c r="P703" s="8">
        <f>Sala[[#This Row],[Hora de Salida]]-Sala[[#This Row],[Hora de Llegada]]</f>
        <v>0.11458333333575865</v>
      </c>
    </row>
    <row r="704" spans="1:16" hidden="1" x14ac:dyDescent="0.2">
      <c r="A704" s="9">
        <v>9</v>
      </c>
      <c r="C704"/>
      <c r="N704">
        <v>63</v>
      </c>
      <c r="O704" s="7">
        <f>_xlfn.MAXIFS(E:E,K:K,Sala[[#This Row],[Número de Orden]])</f>
        <v>0</v>
      </c>
      <c r="P704" s="8">
        <f>Sala[[#This Row],[Hora de Salida]]-Sala[[#This Row],[Hora de Llegada]]</f>
        <v>0</v>
      </c>
    </row>
    <row r="705" spans="1:16" hidden="1" x14ac:dyDescent="0.2">
      <c r="A705" s="9">
        <v>13</v>
      </c>
      <c r="C705"/>
      <c r="N705">
        <v>18</v>
      </c>
      <c r="O705" s="7">
        <f>_xlfn.MAXIFS(E:E,K:K,Sala[[#This Row],[Número de Orden]])</f>
        <v>0</v>
      </c>
      <c r="P705" s="8">
        <f>Sala[[#This Row],[Hora de Salida]]-Sala[[#This Row],[Hora de Llegada]]</f>
        <v>0</v>
      </c>
    </row>
    <row r="706" spans="1:16" x14ac:dyDescent="0.2">
      <c r="A706">
        <v>12</v>
      </c>
      <c r="B706" t="s">
        <v>109</v>
      </c>
      <c r="C706" s="3">
        <v>3</v>
      </c>
      <c r="D706" s="1">
        <v>45023.074999999997</v>
      </c>
      <c r="E706" s="1">
        <v>45023.120138888888</v>
      </c>
      <c r="F706" t="s">
        <v>32</v>
      </c>
      <c r="G706" t="s">
        <v>22</v>
      </c>
      <c r="H706" t="s">
        <v>16</v>
      </c>
      <c r="I706" t="s">
        <v>1478</v>
      </c>
      <c r="J706" t="s">
        <v>17</v>
      </c>
      <c r="K706">
        <v>705</v>
      </c>
      <c r="L706" t="s">
        <v>64</v>
      </c>
      <c r="M706" t="s">
        <v>730</v>
      </c>
      <c r="N706" s="2">
        <v>112</v>
      </c>
      <c r="O706" s="7">
        <f>_xlfn.MAXIFS(E:E,K:K,Sala[[#This Row],[Número de Orden]])</f>
        <v>45023.120138888888</v>
      </c>
      <c r="P706" s="8">
        <f>Sala[[#This Row],[Hora de Salida]]-Sala[[#This Row],[Hora de Llegada]]</f>
        <v>4.5138888890505768E-2</v>
      </c>
    </row>
    <row r="707" spans="1:16" hidden="1" x14ac:dyDescent="0.2">
      <c r="A707" s="9">
        <v>20</v>
      </c>
      <c r="C707"/>
      <c r="N707">
        <v>54</v>
      </c>
      <c r="O707" s="7">
        <f>_xlfn.MAXIFS(E:E,K:K,Sala[[#This Row],[Número de Orden]])</f>
        <v>0</v>
      </c>
      <c r="P707" s="8">
        <f>Sala[[#This Row],[Hora de Salida]]-Sala[[#This Row],[Hora de Llegada]]</f>
        <v>0</v>
      </c>
    </row>
    <row r="708" spans="1:16" x14ac:dyDescent="0.2">
      <c r="A708">
        <v>15</v>
      </c>
      <c r="B708" t="s">
        <v>1479</v>
      </c>
      <c r="C708" s="3">
        <v>1</v>
      </c>
      <c r="D708" s="1">
        <v>45023.128472222219</v>
      </c>
      <c r="E708" s="1">
        <v>45023.224305555559</v>
      </c>
      <c r="F708" t="s">
        <v>32</v>
      </c>
      <c r="G708" t="s">
        <v>44</v>
      </c>
      <c r="H708" t="s">
        <v>16</v>
      </c>
      <c r="I708" t="s">
        <v>1480</v>
      </c>
      <c r="J708" t="s">
        <v>28</v>
      </c>
      <c r="K708">
        <v>707</v>
      </c>
      <c r="L708" t="s">
        <v>49</v>
      </c>
      <c r="M708" t="s">
        <v>1481</v>
      </c>
      <c r="N708" s="2">
        <v>185</v>
      </c>
      <c r="O708" s="7">
        <f>_xlfn.MAXIFS(E:E,K:K,Sala[[#This Row],[Número de Orden]])</f>
        <v>45023.224305555559</v>
      </c>
      <c r="P708" s="8">
        <f>Sala[[#This Row],[Hora de Salida]]-Sala[[#This Row],[Hora de Llegada]]</f>
        <v>9.5833333340124227E-2</v>
      </c>
    </row>
    <row r="709" spans="1:16" hidden="1" x14ac:dyDescent="0.2">
      <c r="A709" s="9">
        <v>5</v>
      </c>
      <c r="C709"/>
      <c r="N709">
        <v>54</v>
      </c>
      <c r="O709" s="7">
        <f>_xlfn.MAXIFS(E:E,K:K,Sala[[#This Row],[Número de Orden]])</f>
        <v>0</v>
      </c>
      <c r="P709" s="8">
        <f>Sala[[#This Row],[Hora de Salida]]-Sala[[#This Row],[Hora de Llegada]]</f>
        <v>0</v>
      </c>
    </row>
    <row r="710" spans="1:16" x14ac:dyDescent="0.2">
      <c r="A710">
        <v>8</v>
      </c>
      <c r="B710" t="s">
        <v>110</v>
      </c>
      <c r="C710" s="3">
        <v>4</v>
      </c>
      <c r="D710" s="1">
        <v>45023.079861111109</v>
      </c>
      <c r="E710" s="1">
        <v>45023.152777777781</v>
      </c>
      <c r="F710" t="s">
        <v>32</v>
      </c>
      <c r="G710" t="s">
        <v>22</v>
      </c>
      <c r="H710" t="s">
        <v>23</v>
      </c>
      <c r="I710" t="s">
        <v>1482</v>
      </c>
      <c r="J710" t="s">
        <v>24</v>
      </c>
      <c r="K710">
        <v>709</v>
      </c>
      <c r="L710" t="s">
        <v>53</v>
      </c>
      <c r="M710" t="s">
        <v>1483</v>
      </c>
      <c r="N710" s="2">
        <v>193</v>
      </c>
      <c r="O710" s="7">
        <f>_xlfn.MAXIFS(E:E,K:K,Sala[[#This Row],[Número de Orden]])</f>
        <v>45023.152777777781</v>
      </c>
      <c r="P710" s="8">
        <f>Sala[[#This Row],[Hora de Salida]]-Sala[[#This Row],[Hora de Llegada]]</f>
        <v>7.2916666671517305E-2</v>
      </c>
    </row>
    <row r="711" spans="1:16" x14ac:dyDescent="0.2">
      <c r="A711">
        <v>18</v>
      </c>
      <c r="B711" t="s">
        <v>1484</v>
      </c>
      <c r="C711" s="3">
        <v>1</v>
      </c>
      <c r="D711" s="1">
        <v>45023.102777777778</v>
      </c>
      <c r="E711" s="1">
        <v>45023.151388888888</v>
      </c>
      <c r="F711" t="s">
        <v>21</v>
      </c>
      <c r="G711" t="s">
        <v>22</v>
      </c>
      <c r="H711" t="s">
        <v>16</v>
      </c>
      <c r="I711" t="s">
        <v>1485</v>
      </c>
      <c r="J711" t="s">
        <v>24</v>
      </c>
      <c r="K711">
        <v>710</v>
      </c>
      <c r="L711" t="s">
        <v>51</v>
      </c>
      <c r="M711" t="s">
        <v>1486</v>
      </c>
      <c r="N711" s="2">
        <v>138</v>
      </c>
      <c r="O711" s="7">
        <f>_xlfn.MAXIFS(E:E,K:K,Sala[[#This Row],[Número de Orden]])</f>
        <v>45023.151388888888</v>
      </c>
      <c r="P711" s="8">
        <f>Sala[[#This Row],[Hora de Salida]]-Sala[[#This Row],[Hora de Llegada]]</f>
        <v>4.8611111109494232E-2</v>
      </c>
    </row>
    <row r="712" spans="1:16" x14ac:dyDescent="0.2">
      <c r="A712">
        <v>20</v>
      </c>
      <c r="B712" t="s">
        <v>95</v>
      </c>
      <c r="C712" s="3">
        <v>6</v>
      </c>
      <c r="D712" s="1">
        <v>45023.07708333333</v>
      </c>
      <c r="E712" s="1">
        <v>45023.220833333333</v>
      </c>
      <c r="F712" t="s">
        <v>58</v>
      </c>
      <c r="G712" t="s">
        <v>22</v>
      </c>
      <c r="H712" t="s">
        <v>35</v>
      </c>
      <c r="I712" t="s">
        <v>1487</v>
      </c>
      <c r="J712" t="s">
        <v>24</v>
      </c>
      <c r="K712">
        <v>711</v>
      </c>
      <c r="L712" t="s">
        <v>49</v>
      </c>
      <c r="M712" t="s">
        <v>908</v>
      </c>
      <c r="N712" s="2">
        <v>166</v>
      </c>
      <c r="O712" s="7">
        <f>_xlfn.MAXIFS(E:E,K:K,Sala[[#This Row],[Número de Orden]])</f>
        <v>45023.220833333333</v>
      </c>
      <c r="P712" s="8">
        <f>Sala[[#This Row],[Hora de Salida]]-Sala[[#This Row],[Hora de Llegada]]</f>
        <v>0.14375000000291038</v>
      </c>
    </row>
    <row r="713" spans="1:16" hidden="1" x14ac:dyDescent="0.2">
      <c r="A713" s="9">
        <v>10</v>
      </c>
      <c r="C713"/>
      <c r="N713">
        <v>48</v>
      </c>
      <c r="O713" s="7">
        <f>_xlfn.MAXIFS(E:E,K:K,Sala[[#This Row],[Número de Orden]])</f>
        <v>0</v>
      </c>
      <c r="P713" s="8">
        <f>Sala[[#This Row],[Hora de Salida]]-Sala[[#This Row],[Hora de Llegada]]</f>
        <v>0</v>
      </c>
    </row>
    <row r="714" spans="1:16" x14ac:dyDescent="0.2">
      <c r="A714">
        <v>6</v>
      </c>
      <c r="B714" t="s">
        <v>1488</v>
      </c>
      <c r="C714" s="3">
        <v>4</v>
      </c>
      <c r="D714" s="1">
        <v>45023.010416666664</v>
      </c>
      <c r="E714" s="1">
        <v>45023.119444444441</v>
      </c>
      <c r="F714" t="s">
        <v>58</v>
      </c>
      <c r="G714" t="s">
        <v>15</v>
      </c>
      <c r="H714" t="s">
        <v>16</v>
      </c>
      <c r="I714" t="s">
        <v>1489</v>
      </c>
      <c r="J714" t="s">
        <v>17</v>
      </c>
      <c r="K714">
        <v>713</v>
      </c>
      <c r="L714" t="s">
        <v>49</v>
      </c>
      <c r="M714" t="s">
        <v>1490</v>
      </c>
      <c r="N714" s="2">
        <v>360</v>
      </c>
      <c r="O714" s="7">
        <f>_xlfn.MAXIFS(E:E,K:K,Sala[[#This Row],[Número de Orden]])</f>
        <v>45023.119444444441</v>
      </c>
      <c r="P714" s="8">
        <f>Sala[[#This Row],[Hora de Salida]]-Sala[[#This Row],[Hora de Llegada]]</f>
        <v>0.10902777777664596</v>
      </c>
    </row>
    <row r="715" spans="1:16" x14ac:dyDescent="0.2">
      <c r="A715">
        <v>19</v>
      </c>
      <c r="B715" t="s">
        <v>679</v>
      </c>
      <c r="C715" s="3">
        <v>2</v>
      </c>
      <c r="D715" s="1">
        <v>45023.097916666666</v>
      </c>
      <c r="E715" s="1">
        <v>45023.170138888891</v>
      </c>
      <c r="F715" t="s">
        <v>21</v>
      </c>
      <c r="G715" t="s">
        <v>22</v>
      </c>
      <c r="H715" t="s">
        <v>16</v>
      </c>
      <c r="I715" t="s">
        <v>1491</v>
      </c>
      <c r="J715" t="s">
        <v>17</v>
      </c>
      <c r="K715">
        <v>714</v>
      </c>
      <c r="L715" t="s">
        <v>36</v>
      </c>
      <c r="M715" t="s">
        <v>1492</v>
      </c>
      <c r="N715" s="2">
        <v>225</v>
      </c>
      <c r="O715" s="7">
        <f>_xlfn.MAXIFS(E:E,K:K,Sala[[#This Row],[Número de Orden]])</f>
        <v>45023.170138888891</v>
      </c>
      <c r="P715" s="8">
        <f>Sala[[#This Row],[Hora de Salida]]-Sala[[#This Row],[Hora de Llegada]]</f>
        <v>7.2222222224809229E-2</v>
      </c>
    </row>
    <row r="716" spans="1:16" x14ac:dyDescent="0.2">
      <c r="A716">
        <v>12</v>
      </c>
      <c r="B716" t="s">
        <v>1493</v>
      </c>
      <c r="C716" s="3">
        <v>6</v>
      </c>
      <c r="D716" s="1">
        <v>45023.072916666664</v>
      </c>
      <c r="E716" s="1">
        <v>45023.177083333336</v>
      </c>
      <c r="F716" t="s">
        <v>47</v>
      </c>
      <c r="G716" t="s">
        <v>22</v>
      </c>
      <c r="H716" t="s">
        <v>35</v>
      </c>
      <c r="I716" t="s">
        <v>1494</v>
      </c>
      <c r="J716" t="s">
        <v>24</v>
      </c>
      <c r="K716">
        <v>715</v>
      </c>
      <c r="L716" t="s">
        <v>18</v>
      </c>
      <c r="M716" t="s">
        <v>1495</v>
      </c>
      <c r="N716" s="2">
        <v>246</v>
      </c>
      <c r="O716" s="7">
        <f>_xlfn.MAXIFS(E:E,K:K,Sala[[#This Row],[Número de Orden]])</f>
        <v>45023.177083333336</v>
      </c>
      <c r="P716" s="8">
        <f>Sala[[#This Row],[Hora de Salida]]-Sala[[#This Row],[Hora de Llegada]]</f>
        <v>0.10416666667151731</v>
      </c>
    </row>
    <row r="717" spans="1:16" x14ac:dyDescent="0.2">
      <c r="A717">
        <v>12</v>
      </c>
      <c r="B717" t="s">
        <v>857</v>
      </c>
      <c r="C717" s="3">
        <v>4</v>
      </c>
      <c r="D717" s="1">
        <v>45023.074305555558</v>
      </c>
      <c r="E717" s="1">
        <v>45023.197222222225</v>
      </c>
      <c r="F717" t="s">
        <v>32</v>
      </c>
      <c r="G717" t="s">
        <v>15</v>
      </c>
      <c r="H717" t="s">
        <v>16</v>
      </c>
      <c r="I717" t="s">
        <v>1496</v>
      </c>
      <c r="J717" t="s">
        <v>24</v>
      </c>
      <c r="K717">
        <v>716</v>
      </c>
      <c r="L717" t="s">
        <v>25</v>
      </c>
      <c r="M717" t="s">
        <v>1497</v>
      </c>
      <c r="N717" s="2">
        <v>231</v>
      </c>
      <c r="O717" s="7">
        <f>_xlfn.MAXIFS(E:E,K:K,Sala[[#This Row],[Número de Orden]])</f>
        <v>45023.197222222225</v>
      </c>
      <c r="P717" s="8">
        <f>Sala[[#This Row],[Hora de Salida]]-Sala[[#This Row],[Hora de Llegada]]</f>
        <v>0.12291666666715173</v>
      </c>
    </row>
    <row r="718" spans="1:16" x14ac:dyDescent="0.2">
      <c r="A718">
        <v>8</v>
      </c>
      <c r="B718" t="s">
        <v>102</v>
      </c>
      <c r="C718" s="3">
        <v>5</v>
      </c>
      <c r="D718" s="1">
        <v>45023.163888888892</v>
      </c>
      <c r="E718" s="1">
        <v>45023.252083333333</v>
      </c>
      <c r="F718" t="s">
        <v>58</v>
      </c>
      <c r="G718" t="s">
        <v>22</v>
      </c>
      <c r="H718" t="s">
        <v>16</v>
      </c>
      <c r="I718" t="s">
        <v>1498</v>
      </c>
      <c r="J718" t="s">
        <v>17</v>
      </c>
      <c r="K718">
        <v>717</v>
      </c>
      <c r="L718" t="s">
        <v>29</v>
      </c>
      <c r="M718" t="s">
        <v>1499</v>
      </c>
      <c r="N718" s="2">
        <v>155</v>
      </c>
      <c r="O718" s="7">
        <f>_xlfn.MAXIFS(E:E,K:K,Sala[[#This Row],[Número de Orden]])</f>
        <v>45023.252083333333</v>
      </c>
      <c r="P718" s="8">
        <f>Sala[[#This Row],[Hora de Salida]]-Sala[[#This Row],[Hora de Llegada]]</f>
        <v>8.819444444088731E-2</v>
      </c>
    </row>
    <row r="719" spans="1:16" hidden="1" x14ac:dyDescent="0.2">
      <c r="A719" s="9">
        <v>7</v>
      </c>
      <c r="C719"/>
      <c r="N719">
        <v>20</v>
      </c>
      <c r="O719" s="7">
        <f>_xlfn.MAXIFS(E:E,K:K,Sala[[#This Row],[Número de Orden]])</f>
        <v>0</v>
      </c>
      <c r="P719" s="8">
        <f>Sala[[#This Row],[Hora de Salida]]-Sala[[#This Row],[Hora de Llegada]]</f>
        <v>0</v>
      </c>
    </row>
    <row r="720" spans="1:16" x14ac:dyDescent="0.2">
      <c r="A720">
        <v>16</v>
      </c>
      <c r="B720" t="s">
        <v>1500</v>
      </c>
      <c r="C720" s="3">
        <v>3</v>
      </c>
      <c r="D720" s="1">
        <v>45023.054166666669</v>
      </c>
      <c r="E720" s="1">
        <v>45023.117361111108</v>
      </c>
      <c r="F720" t="s">
        <v>58</v>
      </c>
      <c r="G720" t="s">
        <v>22</v>
      </c>
      <c r="H720" t="s">
        <v>35</v>
      </c>
      <c r="I720" t="s">
        <v>1501</v>
      </c>
      <c r="J720" t="s">
        <v>17</v>
      </c>
      <c r="K720">
        <v>719</v>
      </c>
      <c r="L720" t="s">
        <v>36</v>
      </c>
      <c r="M720" t="s">
        <v>1502</v>
      </c>
      <c r="N720" s="2">
        <v>107</v>
      </c>
      <c r="O720" s="7">
        <f>_xlfn.MAXIFS(E:E,K:K,Sala[[#This Row],[Número de Orden]])</f>
        <v>45023.117361111108</v>
      </c>
      <c r="P720" s="8">
        <f>Sala[[#This Row],[Hora de Salida]]-Sala[[#This Row],[Hora de Llegada]]</f>
        <v>6.3194444439432118E-2</v>
      </c>
    </row>
    <row r="721" spans="1:16" x14ac:dyDescent="0.2">
      <c r="A721">
        <v>4</v>
      </c>
      <c r="B721" t="s">
        <v>1503</v>
      </c>
      <c r="C721" s="3">
        <v>5</v>
      </c>
      <c r="D721" s="1">
        <v>45023.092361111114</v>
      </c>
      <c r="E721" s="1">
        <v>45023.240277777775</v>
      </c>
      <c r="F721" t="s">
        <v>47</v>
      </c>
      <c r="G721" t="s">
        <v>22</v>
      </c>
      <c r="H721" t="s">
        <v>16</v>
      </c>
      <c r="I721" t="s">
        <v>1504</v>
      </c>
      <c r="J721" t="s">
        <v>28</v>
      </c>
      <c r="K721">
        <v>720</v>
      </c>
      <c r="L721" t="s">
        <v>56</v>
      </c>
      <c r="M721" t="s">
        <v>1505</v>
      </c>
      <c r="N721" s="2">
        <v>168</v>
      </c>
      <c r="O721" s="7">
        <f>_xlfn.MAXIFS(E:E,K:K,Sala[[#This Row],[Número de Orden]])</f>
        <v>45023.240277777775</v>
      </c>
      <c r="P721" s="8">
        <f>Sala[[#This Row],[Hora de Salida]]-Sala[[#This Row],[Hora de Llegada]]</f>
        <v>0.14791666666133096</v>
      </c>
    </row>
    <row r="722" spans="1:16" x14ac:dyDescent="0.2">
      <c r="A722">
        <v>6</v>
      </c>
      <c r="B722" t="s">
        <v>341</v>
      </c>
      <c r="C722" s="3">
        <v>2</v>
      </c>
      <c r="D722" s="1">
        <v>45023.161805555559</v>
      </c>
      <c r="E722" s="1">
        <v>45023.292361111111</v>
      </c>
      <c r="F722" t="s">
        <v>32</v>
      </c>
      <c r="G722" t="s">
        <v>44</v>
      </c>
      <c r="H722" t="s">
        <v>16</v>
      </c>
      <c r="I722" t="s">
        <v>1506</v>
      </c>
      <c r="J722" t="s">
        <v>17</v>
      </c>
      <c r="K722">
        <v>721</v>
      </c>
      <c r="L722" t="s">
        <v>56</v>
      </c>
      <c r="M722" t="s">
        <v>1507</v>
      </c>
      <c r="N722" s="2">
        <v>218</v>
      </c>
      <c r="O722" s="7">
        <f>_xlfn.MAXIFS(E:E,K:K,Sala[[#This Row],[Número de Orden]])</f>
        <v>45023.292361111111</v>
      </c>
      <c r="P722" s="8">
        <f>Sala[[#This Row],[Hora de Salida]]-Sala[[#This Row],[Hora de Llegada]]</f>
        <v>0.13055555555183673</v>
      </c>
    </row>
    <row r="723" spans="1:16" x14ac:dyDescent="0.2">
      <c r="A723">
        <v>13</v>
      </c>
      <c r="B723" t="s">
        <v>1508</v>
      </c>
      <c r="C723" s="3">
        <v>5</v>
      </c>
      <c r="D723" s="1">
        <v>45023.118750000001</v>
      </c>
      <c r="E723" s="1">
        <v>45023.172222222223</v>
      </c>
      <c r="F723" t="s">
        <v>32</v>
      </c>
      <c r="G723" t="s">
        <v>22</v>
      </c>
      <c r="H723" t="s">
        <v>16</v>
      </c>
      <c r="I723" t="s">
        <v>1509</v>
      </c>
      <c r="J723" t="s">
        <v>17</v>
      </c>
      <c r="K723">
        <v>722</v>
      </c>
      <c r="L723" t="s">
        <v>53</v>
      </c>
      <c r="M723" t="s">
        <v>1510</v>
      </c>
      <c r="N723" s="2">
        <v>85</v>
      </c>
      <c r="O723" s="7">
        <f>_xlfn.MAXIFS(E:E,K:K,Sala[[#This Row],[Número de Orden]])</f>
        <v>45023.172222222223</v>
      </c>
      <c r="P723" s="8">
        <f>Sala[[#This Row],[Hora de Salida]]-Sala[[#This Row],[Hora de Llegada]]</f>
        <v>5.3472222221898846E-2</v>
      </c>
    </row>
    <row r="724" spans="1:16" x14ac:dyDescent="0.2">
      <c r="A724">
        <v>12</v>
      </c>
      <c r="B724" t="s">
        <v>393</v>
      </c>
      <c r="C724" s="3">
        <v>2</v>
      </c>
      <c r="D724" s="1">
        <v>45023.065972222219</v>
      </c>
      <c r="E724" s="1">
        <v>45023.200694444444</v>
      </c>
      <c r="F724" t="s">
        <v>14</v>
      </c>
      <c r="G724" t="s">
        <v>44</v>
      </c>
      <c r="H724" t="s">
        <v>23</v>
      </c>
      <c r="I724" t="s">
        <v>1511</v>
      </c>
      <c r="J724" t="s">
        <v>17</v>
      </c>
      <c r="K724">
        <v>723</v>
      </c>
      <c r="L724" t="s">
        <v>33</v>
      </c>
      <c r="M724" t="s">
        <v>1512</v>
      </c>
      <c r="N724" s="2">
        <v>126</v>
      </c>
      <c r="O724" s="7">
        <f>_xlfn.MAXIFS(E:E,K:K,Sala[[#This Row],[Número de Orden]])</f>
        <v>45023.200694444444</v>
      </c>
      <c r="P724" s="8">
        <f>Sala[[#This Row],[Hora de Salida]]-Sala[[#This Row],[Hora de Llegada]]</f>
        <v>0.13472222222480923</v>
      </c>
    </row>
    <row r="725" spans="1:16" hidden="1" x14ac:dyDescent="0.2">
      <c r="A725" s="9">
        <v>8</v>
      </c>
      <c r="C725"/>
      <c r="N725">
        <v>66</v>
      </c>
      <c r="O725" s="7">
        <f>_xlfn.MAXIFS(E:E,K:K,Sala[[#This Row],[Número de Orden]])</f>
        <v>0</v>
      </c>
      <c r="P725" s="8">
        <f>Sala[[#This Row],[Hora de Salida]]-Sala[[#This Row],[Hora de Llegada]]</f>
        <v>0</v>
      </c>
    </row>
    <row r="726" spans="1:16" x14ac:dyDescent="0.2">
      <c r="A726">
        <v>10</v>
      </c>
      <c r="B726" t="s">
        <v>1513</v>
      </c>
      <c r="C726" s="3">
        <v>4</v>
      </c>
      <c r="D726" s="1">
        <v>45023.074999999997</v>
      </c>
      <c r="E726" s="1">
        <v>45023.138888888891</v>
      </c>
      <c r="F726" t="s">
        <v>14</v>
      </c>
      <c r="G726" t="s">
        <v>22</v>
      </c>
      <c r="H726" t="s">
        <v>23</v>
      </c>
      <c r="I726" t="s">
        <v>1514</v>
      </c>
      <c r="J726" t="s">
        <v>24</v>
      </c>
      <c r="K726">
        <v>725</v>
      </c>
      <c r="L726" t="s">
        <v>33</v>
      </c>
      <c r="M726" t="s">
        <v>1515</v>
      </c>
      <c r="N726" s="2">
        <v>168</v>
      </c>
      <c r="O726" s="7">
        <f>_xlfn.MAXIFS(E:E,K:K,Sala[[#This Row],[Número de Orden]])</f>
        <v>45023.138888888891</v>
      </c>
      <c r="P726" s="8">
        <f>Sala[[#This Row],[Hora de Salida]]-Sala[[#This Row],[Hora de Llegada]]</f>
        <v>6.3888888893416151E-2</v>
      </c>
    </row>
    <row r="727" spans="1:16" x14ac:dyDescent="0.2">
      <c r="A727">
        <v>11</v>
      </c>
      <c r="B727" t="s">
        <v>525</v>
      </c>
      <c r="C727" s="3">
        <v>2</v>
      </c>
      <c r="D727" s="1">
        <v>45023.102777777778</v>
      </c>
      <c r="E727" s="1">
        <v>45023.238194444442</v>
      </c>
      <c r="F727" t="s">
        <v>21</v>
      </c>
      <c r="G727" t="s">
        <v>44</v>
      </c>
      <c r="H727" t="s">
        <v>16</v>
      </c>
      <c r="I727" t="s">
        <v>1516</v>
      </c>
      <c r="J727" t="s">
        <v>28</v>
      </c>
      <c r="K727">
        <v>726</v>
      </c>
      <c r="L727" t="s">
        <v>51</v>
      </c>
      <c r="M727" t="s">
        <v>1517</v>
      </c>
      <c r="N727" s="2">
        <v>126</v>
      </c>
      <c r="O727" s="7">
        <f>_xlfn.MAXIFS(E:E,K:K,Sala[[#This Row],[Número de Orden]])</f>
        <v>45023.238194444442</v>
      </c>
      <c r="P727" s="8">
        <f>Sala[[#This Row],[Hora de Salida]]-Sala[[#This Row],[Hora de Llegada]]</f>
        <v>0.13541666666424135</v>
      </c>
    </row>
    <row r="728" spans="1:16" hidden="1" x14ac:dyDescent="0.2">
      <c r="A728" s="9">
        <v>17</v>
      </c>
      <c r="C728"/>
      <c r="N728">
        <v>40</v>
      </c>
      <c r="O728" s="7">
        <f>_xlfn.MAXIFS(E:E,K:K,Sala[[#This Row],[Número de Orden]])</f>
        <v>0</v>
      </c>
      <c r="P728" s="8">
        <f>Sala[[#This Row],[Hora de Salida]]-Sala[[#This Row],[Hora de Llegada]]</f>
        <v>0</v>
      </c>
    </row>
    <row r="729" spans="1:16" x14ac:dyDescent="0.2">
      <c r="A729">
        <v>9</v>
      </c>
      <c r="B729" t="s">
        <v>785</v>
      </c>
      <c r="C729" s="3">
        <v>6</v>
      </c>
      <c r="D729" s="1">
        <v>45023.087500000001</v>
      </c>
      <c r="E729" s="1">
        <v>45023.186805555553</v>
      </c>
      <c r="F729" t="s">
        <v>58</v>
      </c>
      <c r="G729" t="s">
        <v>44</v>
      </c>
      <c r="H729" t="s">
        <v>35</v>
      </c>
      <c r="I729" t="s">
        <v>1518</v>
      </c>
      <c r="J729" t="s">
        <v>24</v>
      </c>
      <c r="K729">
        <v>728</v>
      </c>
      <c r="L729" t="s">
        <v>45</v>
      </c>
      <c r="M729" t="s">
        <v>1519</v>
      </c>
      <c r="N729" s="2">
        <v>195</v>
      </c>
      <c r="O729" s="7">
        <f>_xlfn.MAXIFS(E:E,K:K,Sala[[#This Row],[Número de Orden]])</f>
        <v>45023.186805555553</v>
      </c>
      <c r="P729" s="8">
        <f>Sala[[#This Row],[Hora de Salida]]-Sala[[#This Row],[Hora de Llegada]]</f>
        <v>9.9305555551836733E-2</v>
      </c>
    </row>
    <row r="730" spans="1:16" x14ac:dyDescent="0.2">
      <c r="A730">
        <v>20</v>
      </c>
      <c r="B730" t="s">
        <v>628</v>
      </c>
      <c r="C730" s="3">
        <v>2</v>
      </c>
      <c r="D730" s="1">
        <v>45023.117361111108</v>
      </c>
      <c r="E730" s="1">
        <v>45023.253472222219</v>
      </c>
      <c r="F730" t="s">
        <v>21</v>
      </c>
      <c r="G730" t="s">
        <v>44</v>
      </c>
      <c r="H730" t="s">
        <v>16</v>
      </c>
      <c r="I730" t="s">
        <v>1361</v>
      </c>
      <c r="J730" t="s">
        <v>24</v>
      </c>
      <c r="K730">
        <v>729</v>
      </c>
      <c r="L730" t="s">
        <v>49</v>
      </c>
      <c r="M730" t="s">
        <v>1277</v>
      </c>
      <c r="N730" s="2">
        <v>128</v>
      </c>
      <c r="O730" s="7">
        <f>_xlfn.MAXIFS(E:E,K:K,Sala[[#This Row],[Número de Orden]])</f>
        <v>45023.253472222219</v>
      </c>
      <c r="P730" s="8">
        <f>Sala[[#This Row],[Hora de Salida]]-Sala[[#This Row],[Hora de Llegada]]</f>
        <v>0.13611111111094942</v>
      </c>
    </row>
    <row r="731" spans="1:16" x14ac:dyDescent="0.2">
      <c r="A731">
        <v>8</v>
      </c>
      <c r="B731" t="s">
        <v>1273</v>
      </c>
      <c r="C731" s="3">
        <v>3</v>
      </c>
      <c r="D731" s="1">
        <v>45023.020138888889</v>
      </c>
      <c r="E731" s="1">
        <v>45023.106249999997</v>
      </c>
      <c r="F731" t="s">
        <v>47</v>
      </c>
      <c r="G731" t="s">
        <v>22</v>
      </c>
      <c r="H731" t="s">
        <v>16</v>
      </c>
      <c r="I731" t="s">
        <v>1520</v>
      </c>
      <c r="J731" t="s">
        <v>24</v>
      </c>
      <c r="K731">
        <v>730</v>
      </c>
      <c r="L731" t="s">
        <v>51</v>
      </c>
      <c r="M731" t="s">
        <v>1003</v>
      </c>
      <c r="N731" s="2">
        <v>114</v>
      </c>
      <c r="O731" s="7">
        <f>_xlfn.MAXIFS(E:E,K:K,Sala[[#This Row],[Número de Orden]])</f>
        <v>45023.106249999997</v>
      </c>
      <c r="P731" s="8">
        <f>Sala[[#This Row],[Hora de Salida]]-Sala[[#This Row],[Hora de Llegada]]</f>
        <v>8.611111110803904E-2</v>
      </c>
    </row>
    <row r="732" spans="1:16" hidden="1" x14ac:dyDescent="0.2">
      <c r="A732" s="9">
        <v>17</v>
      </c>
      <c r="C732"/>
      <c r="N732">
        <v>64</v>
      </c>
      <c r="O732" s="7">
        <f>_xlfn.MAXIFS(E:E,K:K,Sala[[#This Row],[Número de Orden]])</f>
        <v>0</v>
      </c>
      <c r="P732" s="8">
        <f>Sala[[#This Row],[Hora de Salida]]-Sala[[#This Row],[Hora de Llegada]]</f>
        <v>0</v>
      </c>
    </row>
    <row r="733" spans="1:16" x14ac:dyDescent="0.2">
      <c r="A733">
        <v>12</v>
      </c>
      <c r="B733" t="s">
        <v>1521</v>
      </c>
      <c r="C733" s="3">
        <v>3</v>
      </c>
      <c r="D733" s="1">
        <v>45023.136805555558</v>
      </c>
      <c r="E733" s="1">
        <v>45023.300694444442</v>
      </c>
      <c r="F733" t="s">
        <v>14</v>
      </c>
      <c r="G733" t="s">
        <v>22</v>
      </c>
      <c r="H733" t="s">
        <v>16</v>
      </c>
      <c r="I733" t="s">
        <v>1522</v>
      </c>
      <c r="J733" t="s">
        <v>28</v>
      </c>
      <c r="K733">
        <v>732</v>
      </c>
      <c r="L733" t="s">
        <v>25</v>
      </c>
      <c r="M733" t="s">
        <v>1523</v>
      </c>
      <c r="N733" s="2">
        <v>306</v>
      </c>
      <c r="O733" s="7">
        <f>_xlfn.MAXIFS(E:E,K:K,Sala[[#This Row],[Número de Orden]])</f>
        <v>45023.300694444442</v>
      </c>
      <c r="P733" s="8">
        <f>Sala[[#This Row],[Hora de Salida]]-Sala[[#This Row],[Hora de Llegada]]</f>
        <v>0.163888888884685</v>
      </c>
    </row>
    <row r="734" spans="1:16" x14ac:dyDescent="0.2">
      <c r="A734">
        <v>14</v>
      </c>
      <c r="B734" t="s">
        <v>501</v>
      </c>
      <c r="C734" s="3">
        <v>6</v>
      </c>
      <c r="D734" s="1">
        <v>45023.152777777781</v>
      </c>
      <c r="E734" s="1">
        <v>45023.227777777778</v>
      </c>
      <c r="F734" t="s">
        <v>14</v>
      </c>
      <c r="G734" t="s">
        <v>15</v>
      </c>
      <c r="H734" t="s">
        <v>16</v>
      </c>
      <c r="I734" t="s">
        <v>1524</v>
      </c>
      <c r="J734" t="s">
        <v>17</v>
      </c>
      <c r="K734">
        <v>733</v>
      </c>
      <c r="L734" t="s">
        <v>45</v>
      </c>
      <c r="M734" t="s">
        <v>1525</v>
      </c>
      <c r="N734" s="2">
        <v>186</v>
      </c>
      <c r="O734" s="7">
        <f>_xlfn.MAXIFS(E:E,K:K,Sala[[#This Row],[Número de Orden]])</f>
        <v>45023.227777777778</v>
      </c>
      <c r="P734" s="8">
        <f>Sala[[#This Row],[Hora de Salida]]-Sala[[#This Row],[Hora de Llegada]]</f>
        <v>7.4999999997089617E-2</v>
      </c>
    </row>
    <row r="735" spans="1:16" x14ac:dyDescent="0.2">
      <c r="A735">
        <v>14</v>
      </c>
      <c r="B735" t="s">
        <v>1526</v>
      </c>
      <c r="C735" s="3">
        <v>2</v>
      </c>
      <c r="D735" s="1">
        <v>45023.102083333331</v>
      </c>
      <c r="E735" s="1">
        <v>45023.206250000003</v>
      </c>
      <c r="F735" t="s">
        <v>32</v>
      </c>
      <c r="G735" t="s">
        <v>22</v>
      </c>
      <c r="H735" t="s">
        <v>23</v>
      </c>
      <c r="I735" t="s">
        <v>1527</v>
      </c>
      <c r="J735" t="s">
        <v>17</v>
      </c>
      <c r="K735">
        <v>734</v>
      </c>
      <c r="L735" t="s">
        <v>64</v>
      </c>
      <c r="M735" t="s">
        <v>1528</v>
      </c>
      <c r="N735" s="2">
        <v>139</v>
      </c>
      <c r="O735" s="7">
        <f>_xlfn.MAXIFS(E:E,K:K,Sala[[#This Row],[Número de Orden]])</f>
        <v>45023.206250000003</v>
      </c>
      <c r="P735" s="8">
        <f>Sala[[#This Row],[Hora de Salida]]-Sala[[#This Row],[Hora de Llegada]]</f>
        <v>0.10416666667151731</v>
      </c>
    </row>
    <row r="736" spans="1:16" x14ac:dyDescent="0.2">
      <c r="A736">
        <v>20</v>
      </c>
      <c r="B736" t="s">
        <v>807</v>
      </c>
      <c r="C736" s="3">
        <v>4</v>
      </c>
      <c r="D736" s="1">
        <v>45023.077777777777</v>
      </c>
      <c r="E736" s="1">
        <v>45023.157638888886</v>
      </c>
      <c r="F736" t="s">
        <v>47</v>
      </c>
      <c r="G736" t="s">
        <v>44</v>
      </c>
      <c r="H736" t="s">
        <v>16</v>
      </c>
      <c r="I736" t="s">
        <v>1529</v>
      </c>
      <c r="J736" t="s">
        <v>17</v>
      </c>
      <c r="K736">
        <v>735</v>
      </c>
      <c r="L736" t="s">
        <v>51</v>
      </c>
      <c r="M736" t="s">
        <v>1530</v>
      </c>
      <c r="N736" s="2">
        <v>142</v>
      </c>
      <c r="O736" s="7">
        <f>_xlfn.MAXIFS(E:E,K:K,Sala[[#This Row],[Número de Orden]])</f>
        <v>45023.157638888886</v>
      </c>
      <c r="P736" s="8">
        <f>Sala[[#This Row],[Hora de Salida]]-Sala[[#This Row],[Hora de Llegada]]</f>
        <v>7.9861111109494232E-2</v>
      </c>
    </row>
    <row r="737" spans="1:16" x14ac:dyDescent="0.2">
      <c r="A737">
        <v>17</v>
      </c>
      <c r="B737" t="s">
        <v>511</v>
      </c>
      <c r="C737" s="3">
        <v>2</v>
      </c>
      <c r="D737" s="1">
        <v>45023.047222222223</v>
      </c>
      <c r="E737" s="1">
        <v>45023.14166666667</v>
      </c>
      <c r="F737" t="s">
        <v>14</v>
      </c>
      <c r="G737" t="s">
        <v>44</v>
      </c>
      <c r="H737" t="s">
        <v>16</v>
      </c>
      <c r="I737" t="s">
        <v>1166</v>
      </c>
      <c r="J737" t="s">
        <v>24</v>
      </c>
      <c r="K737">
        <v>736</v>
      </c>
      <c r="L737" t="s">
        <v>51</v>
      </c>
      <c r="M737" t="s">
        <v>1531</v>
      </c>
      <c r="N737" s="2">
        <v>215</v>
      </c>
      <c r="O737" s="7">
        <f>_xlfn.MAXIFS(E:E,K:K,Sala[[#This Row],[Número de Orden]])</f>
        <v>45023.14166666667</v>
      </c>
      <c r="P737" s="8">
        <f>Sala[[#This Row],[Hora de Salida]]-Sala[[#This Row],[Hora de Llegada]]</f>
        <v>9.4444444446708076E-2</v>
      </c>
    </row>
    <row r="738" spans="1:16" x14ac:dyDescent="0.2">
      <c r="A738">
        <v>6</v>
      </c>
      <c r="B738" t="s">
        <v>1532</v>
      </c>
      <c r="C738" s="3">
        <v>1</v>
      </c>
      <c r="D738" s="1">
        <v>45023.027083333334</v>
      </c>
      <c r="E738" s="1">
        <v>45023.129166666666</v>
      </c>
      <c r="F738" t="s">
        <v>32</v>
      </c>
      <c r="G738" t="s">
        <v>44</v>
      </c>
      <c r="H738" t="s">
        <v>35</v>
      </c>
      <c r="I738" t="s">
        <v>1533</v>
      </c>
      <c r="J738" t="s">
        <v>28</v>
      </c>
      <c r="K738">
        <v>737</v>
      </c>
      <c r="L738" t="s">
        <v>56</v>
      </c>
      <c r="M738" t="s">
        <v>1110</v>
      </c>
      <c r="N738" s="2">
        <v>118</v>
      </c>
      <c r="O738" s="7">
        <f>_xlfn.MAXIFS(E:E,K:K,Sala[[#This Row],[Número de Orden]])</f>
        <v>45023.129166666666</v>
      </c>
      <c r="P738" s="8">
        <f>Sala[[#This Row],[Hora de Salida]]-Sala[[#This Row],[Hora de Llegada]]</f>
        <v>0.10208333333139308</v>
      </c>
    </row>
    <row r="739" spans="1:16" x14ac:dyDescent="0.2">
      <c r="A739">
        <v>15</v>
      </c>
      <c r="B739" t="s">
        <v>1131</v>
      </c>
      <c r="C739" s="3">
        <v>1</v>
      </c>
      <c r="D739" s="1">
        <v>45023.035416666666</v>
      </c>
      <c r="E739" s="1">
        <v>45023.086111111108</v>
      </c>
      <c r="F739" t="s">
        <v>47</v>
      </c>
      <c r="G739" t="s">
        <v>22</v>
      </c>
      <c r="H739" t="s">
        <v>16</v>
      </c>
      <c r="I739" t="s">
        <v>1534</v>
      </c>
      <c r="J739" t="s">
        <v>24</v>
      </c>
      <c r="K739">
        <v>738</v>
      </c>
      <c r="L739" t="s">
        <v>51</v>
      </c>
      <c r="M739" t="s">
        <v>1535</v>
      </c>
      <c r="N739" s="2">
        <v>134</v>
      </c>
      <c r="O739" s="7">
        <f>_xlfn.MAXIFS(E:E,K:K,Sala[[#This Row],[Número de Orden]])</f>
        <v>45023.086111111108</v>
      </c>
      <c r="P739" s="8">
        <f>Sala[[#This Row],[Hora de Salida]]-Sala[[#This Row],[Hora de Llegada]]</f>
        <v>5.0694444442342501E-2</v>
      </c>
    </row>
    <row r="740" spans="1:16" hidden="1" x14ac:dyDescent="0.2">
      <c r="A740" s="9">
        <v>10</v>
      </c>
      <c r="C740"/>
      <c r="N740">
        <v>46</v>
      </c>
      <c r="O740" s="7">
        <f>_xlfn.MAXIFS(E:E,K:K,Sala[[#This Row],[Número de Orden]])</f>
        <v>0</v>
      </c>
      <c r="P740" s="8">
        <f>Sala[[#This Row],[Hora de Salida]]-Sala[[#This Row],[Hora de Llegada]]</f>
        <v>0</v>
      </c>
    </row>
    <row r="741" spans="1:16" x14ac:dyDescent="0.2">
      <c r="A741">
        <v>16</v>
      </c>
      <c r="B741" t="s">
        <v>1536</v>
      </c>
      <c r="C741" s="3">
        <v>6</v>
      </c>
      <c r="D741" s="1">
        <v>45023.15902777778</v>
      </c>
      <c r="E741" s="1">
        <v>45023.26666666667</v>
      </c>
      <c r="F741" t="s">
        <v>58</v>
      </c>
      <c r="G741" t="s">
        <v>22</v>
      </c>
      <c r="H741" t="s">
        <v>35</v>
      </c>
      <c r="I741" t="s">
        <v>1537</v>
      </c>
      <c r="J741" t="s">
        <v>28</v>
      </c>
      <c r="K741">
        <v>740</v>
      </c>
      <c r="L741" t="s">
        <v>53</v>
      </c>
      <c r="M741" t="s">
        <v>1538</v>
      </c>
      <c r="N741" s="2">
        <v>293</v>
      </c>
      <c r="O741" s="7">
        <f>_xlfn.MAXIFS(E:E,K:K,Sala[[#This Row],[Número de Orden]])</f>
        <v>45023.26666666667</v>
      </c>
      <c r="P741" s="8">
        <f>Sala[[#This Row],[Hora de Salida]]-Sala[[#This Row],[Hora de Llegada]]</f>
        <v>0.10763888889050577</v>
      </c>
    </row>
    <row r="742" spans="1:16" x14ac:dyDescent="0.2">
      <c r="A742">
        <v>14</v>
      </c>
      <c r="B742" t="s">
        <v>926</v>
      </c>
      <c r="C742" s="3">
        <v>4</v>
      </c>
      <c r="D742" s="1">
        <v>45023.020138888889</v>
      </c>
      <c r="E742" s="1">
        <v>45023.182638888888</v>
      </c>
      <c r="F742" t="s">
        <v>32</v>
      </c>
      <c r="G742" t="s">
        <v>22</v>
      </c>
      <c r="H742" t="s">
        <v>35</v>
      </c>
      <c r="I742" t="s">
        <v>910</v>
      </c>
      <c r="J742" t="s">
        <v>24</v>
      </c>
      <c r="K742">
        <v>741</v>
      </c>
      <c r="L742" t="s">
        <v>49</v>
      </c>
      <c r="M742" t="s">
        <v>1539</v>
      </c>
      <c r="N742" s="2">
        <v>285</v>
      </c>
      <c r="O742" s="7">
        <f>_xlfn.MAXIFS(E:E,K:K,Sala[[#This Row],[Número de Orden]])</f>
        <v>45023.182638888888</v>
      </c>
      <c r="P742" s="8">
        <f>Sala[[#This Row],[Hora de Salida]]-Sala[[#This Row],[Hora de Llegada]]</f>
        <v>0.16249999999854481</v>
      </c>
    </row>
    <row r="743" spans="1:16" x14ac:dyDescent="0.2">
      <c r="A743">
        <v>20</v>
      </c>
      <c r="B743" t="s">
        <v>1188</v>
      </c>
      <c r="C743" s="3">
        <v>4</v>
      </c>
      <c r="D743" s="1">
        <v>45023.025000000001</v>
      </c>
      <c r="E743" s="1">
        <v>45023.098611111112</v>
      </c>
      <c r="F743" t="s">
        <v>32</v>
      </c>
      <c r="G743" t="s">
        <v>44</v>
      </c>
      <c r="H743" t="s">
        <v>16</v>
      </c>
      <c r="I743" t="s">
        <v>1540</v>
      </c>
      <c r="J743" t="s">
        <v>28</v>
      </c>
      <c r="K743">
        <v>742</v>
      </c>
      <c r="L743" t="s">
        <v>36</v>
      </c>
      <c r="M743" t="s">
        <v>1541</v>
      </c>
      <c r="N743" s="2">
        <v>166</v>
      </c>
      <c r="O743" s="7">
        <f>_xlfn.MAXIFS(E:E,K:K,Sala[[#This Row],[Número de Orden]])</f>
        <v>45023.098611111112</v>
      </c>
      <c r="P743" s="8">
        <f>Sala[[#This Row],[Hora de Salida]]-Sala[[#This Row],[Hora de Llegada]]</f>
        <v>7.3611111110949423E-2</v>
      </c>
    </row>
    <row r="744" spans="1:16" x14ac:dyDescent="0.2">
      <c r="A744">
        <v>19</v>
      </c>
      <c r="B744" t="s">
        <v>819</v>
      </c>
      <c r="C744" s="3">
        <v>2</v>
      </c>
      <c r="D744" s="1">
        <v>45023.157638888886</v>
      </c>
      <c r="E744" s="1">
        <v>45023.322222222225</v>
      </c>
      <c r="F744" t="s">
        <v>47</v>
      </c>
      <c r="G744" t="s">
        <v>22</v>
      </c>
      <c r="H744" t="s">
        <v>35</v>
      </c>
      <c r="I744" t="s">
        <v>1542</v>
      </c>
      <c r="J744" t="s">
        <v>24</v>
      </c>
      <c r="K744">
        <v>743</v>
      </c>
      <c r="L744" t="s">
        <v>25</v>
      </c>
      <c r="M744" t="s">
        <v>1543</v>
      </c>
      <c r="N744" s="2">
        <v>134</v>
      </c>
      <c r="O744" s="7">
        <f>_xlfn.MAXIFS(E:E,K:K,Sala[[#This Row],[Número de Orden]])</f>
        <v>45023.322222222225</v>
      </c>
      <c r="P744" s="8">
        <f>Sala[[#This Row],[Hora de Salida]]-Sala[[#This Row],[Hora de Llegada]]</f>
        <v>0.16458333333866904</v>
      </c>
    </row>
    <row r="745" spans="1:16" x14ac:dyDescent="0.2">
      <c r="A745">
        <v>11</v>
      </c>
      <c r="B745" t="s">
        <v>163</v>
      </c>
      <c r="C745" s="3">
        <v>1</v>
      </c>
      <c r="D745" s="1">
        <v>45023.082638888889</v>
      </c>
      <c r="E745" s="1">
        <v>45023.242361111108</v>
      </c>
      <c r="F745" t="s">
        <v>58</v>
      </c>
      <c r="G745" t="s">
        <v>22</v>
      </c>
      <c r="H745" t="s">
        <v>16</v>
      </c>
      <c r="I745" t="s">
        <v>1544</v>
      </c>
      <c r="J745" t="s">
        <v>17</v>
      </c>
      <c r="K745">
        <v>744</v>
      </c>
      <c r="L745" t="s">
        <v>51</v>
      </c>
      <c r="M745" t="s">
        <v>207</v>
      </c>
      <c r="N745" s="2">
        <v>76</v>
      </c>
      <c r="O745" s="7">
        <f>_xlfn.MAXIFS(E:E,K:K,Sala[[#This Row],[Número de Orden]])</f>
        <v>45023.242361111108</v>
      </c>
      <c r="P745" s="8">
        <f>Sala[[#This Row],[Hora de Salida]]-Sala[[#This Row],[Hora de Llegada]]</f>
        <v>0.15972222221898846</v>
      </c>
    </row>
    <row r="746" spans="1:16" x14ac:dyDescent="0.2">
      <c r="A746">
        <v>3</v>
      </c>
      <c r="B746" t="s">
        <v>1466</v>
      </c>
      <c r="C746" s="3">
        <v>1</v>
      </c>
      <c r="D746" s="1">
        <v>45023.106944444444</v>
      </c>
      <c r="E746" s="1">
        <v>45023.202777777777</v>
      </c>
      <c r="F746" t="s">
        <v>21</v>
      </c>
      <c r="G746" t="s">
        <v>22</v>
      </c>
      <c r="H746" t="s">
        <v>23</v>
      </c>
      <c r="I746" t="s">
        <v>1545</v>
      </c>
      <c r="J746" t="s">
        <v>17</v>
      </c>
      <c r="K746">
        <v>745</v>
      </c>
      <c r="L746" t="s">
        <v>29</v>
      </c>
      <c r="M746" t="s">
        <v>1546</v>
      </c>
      <c r="N746" s="2">
        <v>284</v>
      </c>
      <c r="O746" s="7">
        <f>_xlfn.MAXIFS(E:E,K:K,Sala[[#This Row],[Número de Orden]])</f>
        <v>45023.202777777777</v>
      </c>
      <c r="P746" s="8">
        <f>Sala[[#This Row],[Hora de Salida]]-Sala[[#This Row],[Hora de Llegada]]</f>
        <v>9.5833333332848269E-2</v>
      </c>
    </row>
    <row r="747" spans="1:16" x14ac:dyDescent="0.2">
      <c r="A747">
        <v>13</v>
      </c>
      <c r="B747" t="s">
        <v>123</v>
      </c>
      <c r="C747" s="3">
        <v>2</v>
      </c>
      <c r="D747" s="1">
        <v>45023.131944444445</v>
      </c>
      <c r="E747" s="1">
        <v>45023.268750000003</v>
      </c>
      <c r="F747" t="s">
        <v>58</v>
      </c>
      <c r="G747" t="s">
        <v>22</v>
      </c>
      <c r="H747" t="s">
        <v>16</v>
      </c>
      <c r="I747" t="s">
        <v>1057</v>
      </c>
      <c r="J747" t="s">
        <v>24</v>
      </c>
      <c r="K747">
        <v>746</v>
      </c>
      <c r="L747" t="s">
        <v>33</v>
      </c>
      <c r="M747" t="s">
        <v>1069</v>
      </c>
      <c r="N747" s="2">
        <v>201</v>
      </c>
      <c r="O747" s="7">
        <f>_xlfn.MAXIFS(E:E,K:K,Sala[[#This Row],[Número de Orden]])</f>
        <v>45023.268750000003</v>
      </c>
      <c r="P747" s="8">
        <f>Sala[[#This Row],[Hora de Salida]]-Sala[[#This Row],[Hora de Llegada]]</f>
        <v>0.1368055555576575</v>
      </c>
    </row>
    <row r="748" spans="1:16" hidden="1" x14ac:dyDescent="0.2">
      <c r="A748" s="9">
        <v>16</v>
      </c>
      <c r="C748"/>
      <c r="N748">
        <v>25</v>
      </c>
      <c r="O748" s="7">
        <f>_xlfn.MAXIFS(E:E,K:K,Sala[[#This Row],[Número de Orden]])</f>
        <v>0</v>
      </c>
      <c r="P748" s="8">
        <f>Sala[[#This Row],[Hora de Salida]]-Sala[[#This Row],[Hora de Llegada]]</f>
        <v>0</v>
      </c>
    </row>
    <row r="749" spans="1:16" x14ac:dyDescent="0.2">
      <c r="A749">
        <v>2</v>
      </c>
      <c r="B749" t="s">
        <v>1547</v>
      </c>
      <c r="C749" s="3">
        <v>4</v>
      </c>
      <c r="D749" s="1">
        <v>45023.105555555558</v>
      </c>
      <c r="E749" s="1">
        <v>45023.248611111114</v>
      </c>
      <c r="F749" t="s">
        <v>32</v>
      </c>
      <c r="G749" t="s">
        <v>22</v>
      </c>
      <c r="H749" t="s">
        <v>16</v>
      </c>
      <c r="I749" t="s">
        <v>1548</v>
      </c>
      <c r="J749" t="s">
        <v>28</v>
      </c>
      <c r="K749">
        <v>748</v>
      </c>
      <c r="L749" t="s">
        <v>64</v>
      </c>
      <c r="M749" t="s">
        <v>1549</v>
      </c>
      <c r="N749" s="2">
        <v>110</v>
      </c>
      <c r="O749" s="7">
        <f>_xlfn.MAXIFS(E:E,K:K,Sala[[#This Row],[Número de Orden]])</f>
        <v>45023.248611111114</v>
      </c>
      <c r="P749" s="8">
        <f>Sala[[#This Row],[Hora de Salida]]-Sala[[#This Row],[Hora de Llegada]]</f>
        <v>0.14305555555620231</v>
      </c>
    </row>
    <row r="750" spans="1:16" hidden="1" x14ac:dyDescent="0.2">
      <c r="A750" s="9">
        <v>1</v>
      </c>
      <c r="C750"/>
      <c r="N750">
        <v>70</v>
      </c>
      <c r="O750" s="7">
        <f>_xlfn.MAXIFS(E:E,K:K,Sala[[#This Row],[Número de Orden]])</f>
        <v>0</v>
      </c>
      <c r="P750" s="8">
        <f>Sala[[#This Row],[Hora de Salida]]-Sala[[#This Row],[Hora de Llegada]]</f>
        <v>0</v>
      </c>
    </row>
    <row r="751" spans="1:16" x14ac:dyDescent="0.2">
      <c r="A751">
        <v>6</v>
      </c>
      <c r="B751" t="s">
        <v>1550</v>
      </c>
      <c r="C751" s="3">
        <v>4</v>
      </c>
      <c r="D751" s="1">
        <v>45023.073611111111</v>
      </c>
      <c r="E751" s="1">
        <v>45023.125</v>
      </c>
      <c r="F751" t="s">
        <v>58</v>
      </c>
      <c r="G751" t="s">
        <v>22</v>
      </c>
      <c r="H751" t="s">
        <v>16</v>
      </c>
      <c r="I751" t="s">
        <v>1551</v>
      </c>
      <c r="J751" t="s">
        <v>17</v>
      </c>
      <c r="K751">
        <v>750</v>
      </c>
      <c r="L751" t="s">
        <v>29</v>
      </c>
      <c r="M751" t="s">
        <v>416</v>
      </c>
      <c r="N751" s="2">
        <v>119</v>
      </c>
      <c r="O751" s="7">
        <f>_xlfn.MAXIFS(E:E,K:K,Sala[[#This Row],[Número de Orden]])</f>
        <v>45023.125</v>
      </c>
      <c r="P751" s="8">
        <f>Sala[[#This Row],[Hora de Salida]]-Sala[[#This Row],[Hora de Llegada]]</f>
        <v>5.1388888889050577E-2</v>
      </c>
    </row>
    <row r="752" spans="1:16" x14ac:dyDescent="0.2">
      <c r="A752">
        <v>17</v>
      </c>
      <c r="B752" t="s">
        <v>962</v>
      </c>
      <c r="C752" s="3">
        <v>6</v>
      </c>
      <c r="D752" s="1">
        <v>45023.063888888886</v>
      </c>
      <c r="E752" s="1">
        <v>45023.131944444445</v>
      </c>
      <c r="F752" t="s">
        <v>32</v>
      </c>
      <c r="G752" t="s">
        <v>44</v>
      </c>
      <c r="H752" t="s">
        <v>16</v>
      </c>
      <c r="I752" t="s">
        <v>1552</v>
      </c>
      <c r="J752" t="s">
        <v>17</v>
      </c>
      <c r="K752">
        <v>751</v>
      </c>
      <c r="L752" t="s">
        <v>25</v>
      </c>
      <c r="M752" t="s">
        <v>1553</v>
      </c>
      <c r="N752" s="2">
        <v>170</v>
      </c>
      <c r="O752" s="7">
        <f>_xlfn.MAXIFS(E:E,K:K,Sala[[#This Row],[Número de Orden]])</f>
        <v>45023.131944444445</v>
      </c>
      <c r="P752" s="8">
        <f>Sala[[#This Row],[Hora de Salida]]-Sala[[#This Row],[Hora de Llegada]]</f>
        <v>6.805555555911269E-2</v>
      </c>
    </row>
    <row r="753" spans="1:16" hidden="1" x14ac:dyDescent="0.2">
      <c r="A753" s="9">
        <v>3</v>
      </c>
      <c r="C753"/>
      <c r="N753">
        <v>60</v>
      </c>
      <c r="O753" s="7">
        <f>_xlfn.MAXIFS(E:E,K:K,Sala[[#This Row],[Número de Orden]])</f>
        <v>0</v>
      </c>
      <c r="P753" s="8">
        <f>Sala[[#This Row],[Hora de Salida]]-Sala[[#This Row],[Hora de Llegada]]</f>
        <v>0</v>
      </c>
    </row>
    <row r="754" spans="1:16" x14ac:dyDescent="0.2">
      <c r="A754">
        <v>11</v>
      </c>
      <c r="B754" t="s">
        <v>717</v>
      </c>
      <c r="C754" s="3">
        <v>4</v>
      </c>
      <c r="D754" s="1">
        <v>45023.102083333331</v>
      </c>
      <c r="E754" s="1">
        <v>45023.193055555559</v>
      </c>
      <c r="F754" t="s">
        <v>14</v>
      </c>
      <c r="G754" t="s">
        <v>22</v>
      </c>
      <c r="H754" t="s">
        <v>35</v>
      </c>
      <c r="I754" t="s">
        <v>1554</v>
      </c>
      <c r="J754" t="s">
        <v>17</v>
      </c>
      <c r="K754">
        <v>753</v>
      </c>
      <c r="L754" t="s">
        <v>33</v>
      </c>
      <c r="M754" t="s">
        <v>1555</v>
      </c>
      <c r="N754" s="2">
        <v>163</v>
      </c>
      <c r="O754" s="7">
        <f>_xlfn.MAXIFS(E:E,K:K,Sala[[#This Row],[Número de Orden]])</f>
        <v>45023.193055555559</v>
      </c>
      <c r="P754" s="8">
        <f>Sala[[#This Row],[Hora de Salida]]-Sala[[#This Row],[Hora de Llegada]]</f>
        <v>9.0972222227719612E-2</v>
      </c>
    </row>
    <row r="755" spans="1:16" x14ac:dyDescent="0.2">
      <c r="A755">
        <v>8</v>
      </c>
      <c r="B755" t="s">
        <v>85</v>
      </c>
      <c r="C755" s="3">
        <v>3</v>
      </c>
      <c r="D755" s="1">
        <v>45023.13958333333</v>
      </c>
      <c r="E755" s="1">
        <v>45023.191666666666</v>
      </c>
      <c r="F755" t="s">
        <v>47</v>
      </c>
      <c r="G755" t="s">
        <v>22</v>
      </c>
      <c r="H755" t="s">
        <v>16</v>
      </c>
      <c r="I755" t="s">
        <v>502</v>
      </c>
      <c r="J755" t="s">
        <v>28</v>
      </c>
      <c r="K755">
        <v>754</v>
      </c>
      <c r="L755" t="s">
        <v>51</v>
      </c>
      <c r="M755" t="s">
        <v>1556</v>
      </c>
      <c r="N755" s="2">
        <v>237</v>
      </c>
      <c r="O755" s="7">
        <f>_xlfn.MAXIFS(E:E,K:K,Sala[[#This Row],[Número de Orden]])</f>
        <v>45023.191666666666</v>
      </c>
      <c r="P755" s="8">
        <f>Sala[[#This Row],[Hora de Salida]]-Sala[[#This Row],[Hora de Llegada]]</f>
        <v>5.2083333335758653E-2</v>
      </c>
    </row>
    <row r="756" spans="1:16" x14ac:dyDescent="0.2">
      <c r="A756">
        <v>12</v>
      </c>
      <c r="B756" t="s">
        <v>1557</v>
      </c>
      <c r="C756" s="3">
        <v>3</v>
      </c>
      <c r="D756" s="1">
        <v>45023.084027777775</v>
      </c>
      <c r="E756" s="1">
        <v>45023.185416666667</v>
      </c>
      <c r="F756" t="s">
        <v>32</v>
      </c>
      <c r="G756" t="s">
        <v>22</v>
      </c>
      <c r="H756" t="s">
        <v>16</v>
      </c>
      <c r="I756" t="s">
        <v>1558</v>
      </c>
      <c r="J756" t="s">
        <v>24</v>
      </c>
      <c r="K756">
        <v>755</v>
      </c>
      <c r="L756" t="s">
        <v>25</v>
      </c>
      <c r="M756" t="s">
        <v>1559</v>
      </c>
      <c r="N756" s="2">
        <v>211</v>
      </c>
      <c r="O756" s="7">
        <f>_xlfn.MAXIFS(E:E,K:K,Sala[[#This Row],[Número de Orden]])</f>
        <v>45023.185416666667</v>
      </c>
      <c r="P756" s="8">
        <f>Sala[[#This Row],[Hora de Salida]]-Sala[[#This Row],[Hora de Llegada]]</f>
        <v>0.10138888889196096</v>
      </c>
    </row>
    <row r="757" spans="1:16" x14ac:dyDescent="0.2">
      <c r="A757">
        <v>11</v>
      </c>
      <c r="B757" t="s">
        <v>1560</v>
      </c>
      <c r="C757" s="3">
        <v>1</v>
      </c>
      <c r="D757" s="1">
        <v>45023.161805555559</v>
      </c>
      <c r="E757" s="1">
        <v>45023.32708333333</v>
      </c>
      <c r="F757" t="s">
        <v>58</v>
      </c>
      <c r="G757" t="s">
        <v>15</v>
      </c>
      <c r="H757" t="s">
        <v>16</v>
      </c>
      <c r="I757" t="s">
        <v>1561</v>
      </c>
      <c r="J757" t="s">
        <v>17</v>
      </c>
      <c r="K757">
        <v>756</v>
      </c>
      <c r="L757" t="s">
        <v>18</v>
      </c>
      <c r="M757" t="s">
        <v>1562</v>
      </c>
      <c r="N757" s="2">
        <v>50</v>
      </c>
      <c r="O757" s="7">
        <f>_xlfn.MAXIFS(E:E,K:K,Sala[[#This Row],[Número de Orden]])</f>
        <v>45023.32708333333</v>
      </c>
      <c r="P757" s="8">
        <f>Sala[[#This Row],[Hora de Salida]]-Sala[[#This Row],[Hora de Llegada]]</f>
        <v>0.1652777777708252</v>
      </c>
    </row>
    <row r="758" spans="1:16" hidden="1" x14ac:dyDescent="0.2">
      <c r="A758" s="9">
        <v>3</v>
      </c>
      <c r="C758"/>
      <c r="N758">
        <v>60</v>
      </c>
      <c r="O758" s="7">
        <f>_xlfn.MAXIFS(E:E,K:K,Sala[[#This Row],[Número de Orden]])</f>
        <v>0</v>
      </c>
      <c r="P758" s="8">
        <f>Sala[[#This Row],[Hora de Salida]]-Sala[[#This Row],[Hora de Llegada]]</f>
        <v>0</v>
      </c>
    </row>
    <row r="759" spans="1:16" x14ac:dyDescent="0.2">
      <c r="A759">
        <v>18</v>
      </c>
      <c r="B759" t="s">
        <v>1563</v>
      </c>
      <c r="C759" s="3">
        <v>4</v>
      </c>
      <c r="D759" s="1">
        <v>45023.011805555558</v>
      </c>
      <c r="E759" s="1">
        <v>45023.090277777781</v>
      </c>
      <c r="F759" t="s">
        <v>47</v>
      </c>
      <c r="G759" t="s">
        <v>44</v>
      </c>
      <c r="H759" t="s">
        <v>23</v>
      </c>
      <c r="I759" t="s">
        <v>1564</v>
      </c>
      <c r="J759" t="s">
        <v>28</v>
      </c>
      <c r="K759">
        <v>758</v>
      </c>
      <c r="L759" t="s">
        <v>18</v>
      </c>
      <c r="M759" t="s">
        <v>1250</v>
      </c>
      <c r="N759" s="2">
        <v>52</v>
      </c>
      <c r="O759" s="7">
        <f>_xlfn.MAXIFS(E:E,K:K,Sala[[#This Row],[Número de Orden]])</f>
        <v>45023.090277777781</v>
      </c>
      <c r="P759" s="8">
        <f>Sala[[#This Row],[Hora de Salida]]-Sala[[#This Row],[Hora de Llegada]]</f>
        <v>7.8472222223354038E-2</v>
      </c>
    </row>
    <row r="760" spans="1:16" x14ac:dyDescent="0.2">
      <c r="A760">
        <v>20</v>
      </c>
      <c r="B760" t="s">
        <v>1565</v>
      </c>
      <c r="C760" s="3">
        <v>5</v>
      </c>
      <c r="D760" s="1">
        <v>45023.027777777781</v>
      </c>
      <c r="E760" s="1">
        <v>45023.15625</v>
      </c>
      <c r="F760" t="s">
        <v>58</v>
      </c>
      <c r="G760" t="s">
        <v>22</v>
      </c>
      <c r="H760" t="s">
        <v>16</v>
      </c>
      <c r="I760" t="s">
        <v>1566</v>
      </c>
      <c r="J760" t="s">
        <v>28</v>
      </c>
      <c r="K760">
        <v>759</v>
      </c>
      <c r="L760" t="s">
        <v>45</v>
      </c>
      <c r="M760" t="s">
        <v>1567</v>
      </c>
      <c r="N760" s="2">
        <v>342</v>
      </c>
      <c r="O760" s="7">
        <f>_xlfn.MAXIFS(E:E,K:K,Sala[[#This Row],[Número de Orden]])</f>
        <v>45023.15625</v>
      </c>
      <c r="P760" s="8">
        <f>Sala[[#This Row],[Hora de Salida]]-Sala[[#This Row],[Hora de Llegada]]</f>
        <v>0.12847222221898846</v>
      </c>
    </row>
    <row r="761" spans="1:16" hidden="1" x14ac:dyDescent="0.2">
      <c r="A761" s="9">
        <v>5</v>
      </c>
      <c r="C761"/>
      <c r="N761">
        <v>105</v>
      </c>
      <c r="O761" s="7">
        <f>_xlfn.MAXIFS(E:E,K:K,Sala[[#This Row],[Número de Orden]])</f>
        <v>0</v>
      </c>
      <c r="P761" s="8">
        <f>Sala[[#This Row],[Hora de Salida]]-Sala[[#This Row],[Hora de Llegada]]</f>
        <v>0</v>
      </c>
    </row>
    <row r="762" spans="1:16" x14ac:dyDescent="0.2">
      <c r="A762">
        <v>4</v>
      </c>
      <c r="B762" t="s">
        <v>1300</v>
      </c>
      <c r="C762" s="3">
        <v>4</v>
      </c>
      <c r="D762" s="1">
        <v>45023.11041666667</v>
      </c>
      <c r="E762" s="1">
        <v>45023.154166666667</v>
      </c>
      <c r="F762" t="s">
        <v>47</v>
      </c>
      <c r="G762" t="s">
        <v>44</v>
      </c>
      <c r="H762" t="s">
        <v>16</v>
      </c>
      <c r="I762" t="s">
        <v>1568</v>
      </c>
      <c r="J762" t="s">
        <v>17</v>
      </c>
      <c r="K762">
        <v>761</v>
      </c>
      <c r="L762" t="s">
        <v>51</v>
      </c>
      <c r="M762" t="s">
        <v>1569</v>
      </c>
      <c r="N762" s="2">
        <v>174</v>
      </c>
      <c r="O762" s="7">
        <f>_xlfn.MAXIFS(E:E,K:K,Sala[[#This Row],[Número de Orden]])</f>
        <v>45023.154166666667</v>
      </c>
      <c r="P762" s="8">
        <f>Sala[[#This Row],[Hora de Salida]]-Sala[[#This Row],[Hora de Llegada]]</f>
        <v>4.3749999997089617E-2</v>
      </c>
    </row>
    <row r="763" spans="1:16" x14ac:dyDescent="0.2">
      <c r="A763">
        <v>4</v>
      </c>
      <c r="B763" t="s">
        <v>739</v>
      </c>
      <c r="C763" s="3">
        <v>3</v>
      </c>
      <c r="D763" s="1">
        <v>45023.054166666669</v>
      </c>
      <c r="E763" s="1">
        <v>45023.142361111109</v>
      </c>
      <c r="F763" t="s">
        <v>21</v>
      </c>
      <c r="G763" t="s">
        <v>44</v>
      </c>
      <c r="H763" t="s">
        <v>16</v>
      </c>
      <c r="I763" t="s">
        <v>1570</v>
      </c>
      <c r="J763" t="s">
        <v>28</v>
      </c>
      <c r="K763">
        <v>762</v>
      </c>
      <c r="L763" t="s">
        <v>49</v>
      </c>
      <c r="M763" t="s">
        <v>1571</v>
      </c>
      <c r="N763" s="2">
        <v>99</v>
      </c>
      <c r="O763" s="7">
        <f>_xlfn.MAXIFS(E:E,K:K,Sala[[#This Row],[Número de Orden]])</f>
        <v>45023.142361111109</v>
      </c>
      <c r="P763" s="8">
        <f>Sala[[#This Row],[Hora de Salida]]-Sala[[#This Row],[Hora de Llegada]]</f>
        <v>8.819444444088731E-2</v>
      </c>
    </row>
    <row r="764" spans="1:16" x14ac:dyDescent="0.2">
      <c r="A764">
        <v>18</v>
      </c>
      <c r="B764" t="s">
        <v>1289</v>
      </c>
      <c r="C764" s="3">
        <v>3</v>
      </c>
      <c r="D764" s="1">
        <v>45023.15902777778</v>
      </c>
      <c r="E764" s="1">
        <v>45023.216666666667</v>
      </c>
      <c r="F764" t="s">
        <v>14</v>
      </c>
      <c r="G764" t="s">
        <v>22</v>
      </c>
      <c r="H764" t="s">
        <v>16</v>
      </c>
      <c r="I764" t="s">
        <v>1572</v>
      </c>
      <c r="J764" t="s">
        <v>28</v>
      </c>
      <c r="K764">
        <v>763</v>
      </c>
      <c r="L764" t="s">
        <v>45</v>
      </c>
      <c r="M764" t="s">
        <v>913</v>
      </c>
      <c r="N764" s="2">
        <v>104</v>
      </c>
      <c r="O764" s="7">
        <f>_xlfn.MAXIFS(E:E,K:K,Sala[[#This Row],[Número de Orden]])</f>
        <v>45023.216666666667</v>
      </c>
      <c r="P764" s="8">
        <f>Sala[[#This Row],[Hora de Salida]]-Sala[[#This Row],[Hora de Llegada]]</f>
        <v>5.7638888887595385E-2</v>
      </c>
    </row>
    <row r="765" spans="1:16" x14ac:dyDescent="0.2">
      <c r="A765">
        <v>20</v>
      </c>
      <c r="B765" t="s">
        <v>1573</v>
      </c>
      <c r="C765" s="3">
        <v>1</v>
      </c>
      <c r="D765" s="1">
        <v>45023.145833333336</v>
      </c>
      <c r="E765" s="1">
        <v>45023.240277777775</v>
      </c>
      <c r="F765" t="s">
        <v>14</v>
      </c>
      <c r="G765" t="s">
        <v>15</v>
      </c>
      <c r="H765" t="s">
        <v>16</v>
      </c>
      <c r="I765" t="s">
        <v>1574</v>
      </c>
      <c r="J765" t="s">
        <v>24</v>
      </c>
      <c r="K765">
        <v>764</v>
      </c>
      <c r="L765" t="s">
        <v>36</v>
      </c>
      <c r="M765" t="s">
        <v>1575</v>
      </c>
      <c r="N765" s="2">
        <v>85</v>
      </c>
      <c r="O765" s="7">
        <f>_xlfn.MAXIFS(E:E,K:K,Sala[[#This Row],[Número de Orden]])</f>
        <v>45023.240277777775</v>
      </c>
      <c r="P765" s="8">
        <f>Sala[[#This Row],[Hora de Salida]]-Sala[[#This Row],[Hora de Llegada]]</f>
        <v>9.4444444439432118E-2</v>
      </c>
    </row>
    <row r="766" spans="1:16" x14ac:dyDescent="0.2">
      <c r="A766">
        <v>20</v>
      </c>
      <c r="B766" t="s">
        <v>1235</v>
      </c>
      <c r="C766" s="3">
        <v>4</v>
      </c>
      <c r="D766" s="1">
        <v>45023.01666666667</v>
      </c>
      <c r="E766" s="1">
        <v>45023.067361111112</v>
      </c>
      <c r="F766" t="s">
        <v>47</v>
      </c>
      <c r="G766" t="s">
        <v>15</v>
      </c>
      <c r="H766" t="s">
        <v>16</v>
      </c>
      <c r="I766" t="s">
        <v>1576</v>
      </c>
      <c r="J766" t="s">
        <v>17</v>
      </c>
      <c r="K766">
        <v>765</v>
      </c>
      <c r="L766" t="s">
        <v>33</v>
      </c>
      <c r="M766" t="s">
        <v>1577</v>
      </c>
      <c r="N766" s="2">
        <v>233</v>
      </c>
      <c r="O766" s="7">
        <f>_xlfn.MAXIFS(E:E,K:K,Sala[[#This Row],[Número de Orden]])</f>
        <v>45023.067361111112</v>
      </c>
      <c r="P766" s="8">
        <f>Sala[[#This Row],[Hora de Salida]]-Sala[[#This Row],[Hora de Llegada]]</f>
        <v>5.0694444442342501E-2</v>
      </c>
    </row>
    <row r="767" spans="1:16" x14ac:dyDescent="0.2">
      <c r="A767">
        <v>17</v>
      </c>
      <c r="B767" t="s">
        <v>27</v>
      </c>
      <c r="C767" s="3">
        <v>6</v>
      </c>
      <c r="D767" s="1">
        <v>45023.06527777778</v>
      </c>
      <c r="E767" s="1">
        <v>45023.201388888891</v>
      </c>
      <c r="F767" t="s">
        <v>32</v>
      </c>
      <c r="G767" t="s">
        <v>15</v>
      </c>
      <c r="H767" t="s">
        <v>16</v>
      </c>
      <c r="I767" t="s">
        <v>1436</v>
      </c>
      <c r="J767" t="s">
        <v>28</v>
      </c>
      <c r="K767">
        <v>766</v>
      </c>
      <c r="L767" t="s">
        <v>45</v>
      </c>
      <c r="M767" t="s">
        <v>1578</v>
      </c>
      <c r="N767" s="2">
        <v>185</v>
      </c>
      <c r="O767" s="7">
        <f>_xlfn.MAXIFS(E:E,K:K,Sala[[#This Row],[Número de Orden]])</f>
        <v>45023.201388888891</v>
      </c>
      <c r="P767" s="8">
        <f>Sala[[#This Row],[Hora de Salida]]-Sala[[#This Row],[Hora de Llegada]]</f>
        <v>0.13611111111094942</v>
      </c>
    </row>
    <row r="768" spans="1:16" x14ac:dyDescent="0.2">
      <c r="A768">
        <v>10</v>
      </c>
      <c r="B768" t="s">
        <v>1579</v>
      </c>
      <c r="C768" s="3">
        <v>3</v>
      </c>
      <c r="D768" s="1">
        <v>45023.047222222223</v>
      </c>
      <c r="E768" s="1">
        <v>45023.164583333331</v>
      </c>
      <c r="F768" t="s">
        <v>32</v>
      </c>
      <c r="G768" t="s">
        <v>44</v>
      </c>
      <c r="H768" t="s">
        <v>16</v>
      </c>
      <c r="I768" t="s">
        <v>1378</v>
      </c>
      <c r="J768" t="s">
        <v>28</v>
      </c>
      <c r="K768">
        <v>767</v>
      </c>
      <c r="L768" t="s">
        <v>53</v>
      </c>
      <c r="M768" t="s">
        <v>1580</v>
      </c>
      <c r="N768" s="2">
        <v>169</v>
      </c>
      <c r="O768" s="7">
        <f>_xlfn.MAXIFS(E:E,K:K,Sala[[#This Row],[Número de Orden]])</f>
        <v>45023.164583333331</v>
      </c>
      <c r="P768" s="8">
        <f>Sala[[#This Row],[Hora de Salida]]-Sala[[#This Row],[Hora de Llegada]]</f>
        <v>0.11736111110803904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160C-77C2-2F4B-9E4D-D5F2DFA8BC5A}">
  <dimension ref="B2:F575"/>
  <sheetViews>
    <sheetView zoomScale="97" workbookViewId="0">
      <selection activeCell="E3" sqref="E3:F3"/>
    </sheetView>
  </sheetViews>
  <sheetFormatPr baseColWidth="10" defaultRowHeight="16" x14ac:dyDescent="0.2"/>
  <cols>
    <col min="2" max="2" width="18.1640625" customWidth="1"/>
    <col min="3" max="3" width="23.1640625" customWidth="1"/>
    <col min="4" max="4" width="33" bestFit="1" customWidth="1"/>
  </cols>
  <sheetData>
    <row r="2" spans="2:6" x14ac:dyDescent="0.2">
      <c r="F2" s="8">
        <v>1.0416666666666666E-2</v>
      </c>
    </row>
    <row r="3" spans="2:6" x14ac:dyDescent="0.2">
      <c r="B3" s="27" t="s">
        <v>9</v>
      </c>
      <c r="C3" s="28" t="s">
        <v>138</v>
      </c>
      <c r="D3" s="22" t="s">
        <v>1611</v>
      </c>
      <c r="E3" s="34" t="s">
        <v>0</v>
      </c>
      <c r="F3" s="22" t="s">
        <v>1</v>
      </c>
    </row>
    <row r="4" spans="2:6" hidden="1" x14ac:dyDescent="0.2">
      <c r="B4" s="10" t="s">
        <v>28</v>
      </c>
      <c r="C4" s="18">
        <v>0.1131944444423425</v>
      </c>
      <c r="D4" s="8">
        <f>Table7[[#This Row],[Tiempo de Permanencia]]+$F$2</f>
        <v>0.12361111110900917</v>
      </c>
      <c r="E4">
        <v>10</v>
      </c>
      <c r="F4" t="s">
        <v>145</v>
      </c>
    </row>
    <row r="5" spans="2:6" hidden="1" x14ac:dyDescent="0.2">
      <c r="B5" s="11" t="s">
        <v>28</v>
      </c>
      <c r="C5" s="19">
        <v>9.7916666665696539E-2</v>
      </c>
      <c r="D5" s="8">
        <f>Table7[[#This Row],[Tiempo de Permanencia]]+$F$2</f>
        <v>0.10833333333236321</v>
      </c>
      <c r="E5">
        <v>6</v>
      </c>
      <c r="F5" t="s">
        <v>148</v>
      </c>
    </row>
    <row r="6" spans="2:6" hidden="1" x14ac:dyDescent="0.2">
      <c r="B6" s="10" t="s">
        <v>17</v>
      </c>
      <c r="C6" s="18">
        <v>0.14375000000291038</v>
      </c>
      <c r="D6" s="8">
        <f>Table7[[#This Row],[Tiempo de Permanencia]]+$F$2</f>
        <v>0.15416666666957704</v>
      </c>
      <c r="E6">
        <v>20</v>
      </c>
      <c r="F6" t="s">
        <v>151</v>
      </c>
    </row>
    <row r="7" spans="2:6" hidden="1" x14ac:dyDescent="0.2">
      <c r="B7" s="11" t="s">
        <v>17</v>
      </c>
      <c r="C7" s="19">
        <v>6.1111111113859806E-2</v>
      </c>
      <c r="D7" s="8">
        <f>Table7[[#This Row],[Tiempo de Permanencia]]+$F$2</f>
        <v>7.1527777780526478E-2</v>
      </c>
      <c r="E7">
        <v>3</v>
      </c>
      <c r="F7" t="s">
        <v>154</v>
      </c>
    </row>
    <row r="8" spans="2:6" hidden="1" x14ac:dyDescent="0.2">
      <c r="B8" s="10" t="s">
        <v>17</v>
      </c>
      <c r="C8" s="18">
        <v>8.6805555554747116E-2</v>
      </c>
      <c r="D8" s="8">
        <f>Table7[[#This Row],[Tiempo de Permanencia]]+$F$2</f>
        <v>9.7222222221413787E-2</v>
      </c>
      <c r="E8">
        <v>8</v>
      </c>
      <c r="F8" t="s">
        <v>157</v>
      </c>
    </row>
    <row r="9" spans="2:6" x14ac:dyDescent="0.2">
      <c r="B9" s="11" t="s">
        <v>24</v>
      </c>
      <c r="C9" s="19">
        <v>0.10069444443797693</v>
      </c>
      <c r="D9" s="8">
        <f>Table7[[#This Row],[Tiempo de Permanencia]]+$F$2</f>
        <v>0.1111111111046436</v>
      </c>
      <c r="E9">
        <v>17</v>
      </c>
      <c r="F9" t="s">
        <v>160</v>
      </c>
    </row>
    <row r="10" spans="2:6" hidden="1" x14ac:dyDescent="0.2">
      <c r="B10" s="10" t="s">
        <v>28</v>
      </c>
      <c r="C10" s="18">
        <v>0.10972222222335404</v>
      </c>
      <c r="D10" s="8">
        <f>Table7[[#This Row],[Tiempo de Permanencia]]+$F$2</f>
        <v>0.12013888889002071</v>
      </c>
      <c r="E10">
        <v>11</v>
      </c>
      <c r="F10" t="s">
        <v>163</v>
      </c>
    </row>
    <row r="11" spans="2:6" hidden="1" x14ac:dyDescent="0.2">
      <c r="B11" s="11" t="s">
        <v>17</v>
      </c>
      <c r="C11" s="19">
        <v>9.8611111112404615E-2</v>
      </c>
      <c r="D11" s="8">
        <f>Table7[[#This Row],[Tiempo de Permanencia]]+$F$2</f>
        <v>0.10902777777907129</v>
      </c>
      <c r="E11">
        <v>15</v>
      </c>
      <c r="F11" t="s">
        <v>101</v>
      </c>
    </row>
    <row r="12" spans="2:6" x14ac:dyDescent="0.2">
      <c r="B12" s="29" t="s">
        <v>24</v>
      </c>
      <c r="C12" s="18">
        <v>7.7083333337213844E-2</v>
      </c>
      <c r="D12" s="8">
        <f>Table7[[#This Row],[Tiempo de Permanencia]]+$F$2</f>
        <v>8.7500000003880515E-2</v>
      </c>
      <c r="E12">
        <v>17</v>
      </c>
      <c r="F12" t="s">
        <v>168</v>
      </c>
    </row>
    <row r="13" spans="2:6" hidden="1" x14ac:dyDescent="0.2">
      <c r="B13" s="11" t="s">
        <v>17</v>
      </c>
      <c r="C13" s="19">
        <v>0.11597222222189885</v>
      </c>
      <c r="D13" s="8">
        <f>Table7[[#This Row],[Tiempo de Permanencia]]+$F$2</f>
        <v>0.1263888888885655</v>
      </c>
      <c r="E13">
        <v>14</v>
      </c>
      <c r="F13" t="s">
        <v>72</v>
      </c>
    </row>
    <row r="14" spans="2:6" x14ac:dyDescent="0.2">
      <c r="B14" s="10" t="s">
        <v>24</v>
      </c>
      <c r="C14" s="18">
        <v>0.13819444444379769</v>
      </c>
      <c r="D14" s="8">
        <f>Table7[[#This Row],[Tiempo de Permanencia]]+$F$2</f>
        <v>0.14861111111046435</v>
      </c>
      <c r="E14">
        <v>14</v>
      </c>
      <c r="F14" t="s">
        <v>173</v>
      </c>
    </row>
    <row r="15" spans="2:6" hidden="1" x14ac:dyDescent="0.2">
      <c r="B15" s="11" t="s">
        <v>17</v>
      </c>
      <c r="C15" s="19">
        <v>6.9444444445252884E-2</v>
      </c>
      <c r="D15" s="8">
        <f>Table7[[#This Row],[Tiempo de Permanencia]]+$F$2</f>
        <v>7.9861111111919555E-2</v>
      </c>
      <c r="E15">
        <v>16</v>
      </c>
      <c r="F15" t="s">
        <v>83</v>
      </c>
    </row>
    <row r="16" spans="2:6" x14ac:dyDescent="0.2">
      <c r="B16" s="10" t="s">
        <v>24</v>
      </c>
      <c r="C16" s="18">
        <v>6.5972222218988463E-2</v>
      </c>
      <c r="D16" s="8">
        <f>Table7[[#This Row],[Tiempo de Permanencia]]+$F$2</f>
        <v>7.6388888885655135E-2</v>
      </c>
      <c r="E16">
        <v>6</v>
      </c>
      <c r="F16" t="s">
        <v>103</v>
      </c>
    </row>
    <row r="17" spans="2:6" hidden="1" x14ac:dyDescent="0.2">
      <c r="B17" s="11" t="s">
        <v>17</v>
      </c>
      <c r="C17" s="19">
        <v>0.13750000000436557</v>
      </c>
      <c r="D17" s="8">
        <f>Table7[[#This Row],[Tiempo de Permanencia]]+$F$2</f>
        <v>0.14791666667103223</v>
      </c>
      <c r="E17">
        <v>14</v>
      </c>
      <c r="F17" t="s">
        <v>180</v>
      </c>
    </row>
    <row r="18" spans="2:6" hidden="1" x14ac:dyDescent="0.2">
      <c r="B18" s="10" t="s">
        <v>17</v>
      </c>
      <c r="C18" s="18">
        <v>9.7222222218988463E-2</v>
      </c>
      <c r="D18" s="8">
        <f>Table7[[#This Row],[Tiempo de Permanencia]]+$F$2</f>
        <v>0.10763888888565513</v>
      </c>
      <c r="E18">
        <v>9</v>
      </c>
      <c r="F18" t="s">
        <v>183</v>
      </c>
    </row>
    <row r="19" spans="2:6" hidden="1" x14ac:dyDescent="0.2">
      <c r="B19" s="11" t="s">
        <v>28</v>
      </c>
      <c r="C19" s="19">
        <v>0.15763888888614019</v>
      </c>
      <c r="D19" s="8">
        <f>Table7[[#This Row],[Tiempo de Permanencia]]+$F$2</f>
        <v>0.16805555555280685</v>
      </c>
      <c r="E19">
        <v>8</v>
      </c>
      <c r="F19" t="s">
        <v>186</v>
      </c>
    </row>
    <row r="20" spans="2:6" hidden="1" x14ac:dyDescent="0.2">
      <c r="B20" s="10" t="s">
        <v>28</v>
      </c>
      <c r="C20" s="18">
        <v>9.2361111106583849E-2</v>
      </c>
      <c r="D20" s="8">
        <f>Table7[[#This Row],[Tiempo de Permanencia]]+$F$2</f>
        <v>0.10277777777325052</v>
      </c>
      <c r="E20">
        <v>12</v>
      </c>
      <c r="F20" t="s">
        <v>189</v>
      </c>
    </row>
    <row r="21" spans="2:6" hidden="1" x14ac:dyDescent="0.2">
      <c r="B21" s="11" t="s">
        <v>17</v>
      </c>
      <c r="C21" s="19">
        <v>0.10486111111094942</v>
      </c>
      <c r="D21" s="8">
        <f>Table7[[#This Row],[Tiempo de Permanencia]]+$F$2</f>
        <v>0.11527777777761609</v>
      </c>
      <c r="E21">
        <v>15</v>
      </c>
      <c r="F21" t="s">
        <v>105</v>
      </c>
    </row>
    <row r="22" spans="2:6" hidden="1" x14ac:dyDescent="0.2">
      <c r="B22" s="10" t="s">
        <v>17</v>
      </c>
      <c r="C22" s="18">
        <v>5.9027777781011537E-2</v>
      </c>
      <c r="D22" s="8">
        <f>Table7[[#This Row],[Tiempo de Permanencia]]+$F$2</f>
        <v>6.9444444447678208E-2</v>
      </c>
      <c r="E22">
        <v>1</v>
      </c>
      <c r="F22" t="s">
        <v>194</v>
      </c>
    </row>
    <row r="23" spans="2:6" x14ac:dyDescent="0.2">
      <c r="B23" s="11" t="s">
        <v>24</v>
      </c>
      <c r="C23" s="19">
        <v>0.13819444444379769</v>
      </c>
      <c r="D23" s="8">
        <f>Table7[[#This Row],[Tiempo de Permanencia]]+$F$2</f>
        <v>0.14861111111046435</v>
      </c>
      <c r="E23">
        <v>5</v>
      </c>
      <c r="F23" t="s">
        <v>197</v>
      </c>
    </row>
    <row r="24" spans="2:6" x14ac:dyDescent="0.2">
      <c r="B24" s="10" t="s">
        <v>24</v>
      </c>
      <c r="C24" s="18">
        <v>0.15486111111385981</v>
      </c>
      <c r="D24" s="8">
        <f>Table7[[#This Row],[Tiempo de Permanencia]]+$F$2</f>
        <v>0.16527777778052646</v>
      </c>
      <c r="E24">
        <v>18</v>
      </c>
      <c r="F24" t="s">
        <v>200</v>
      </c>
    </row>
    <row r="25" spans="2:6" x14ac:dyDescent="0.2">
      <c r="B25" s="11" t="s">
        <v>24</v>
      </c>
      <c r="C25" s="19">
        <v>4.7222222223354038E-2</v>
      </c>
      <c r="D25" s="8">
        <f>Table7[[#This Row],[Tiempo de Permanencia]]+$F$2</f>
        <v>5.7638888890020702E-2</v>
      </c>
      <c r="E25">
        <v>4</v>
      </c>
      <c r="F25" t="s">
        <v>78</v>
      </c>
    </row>
    <row r="26" spans="2:6" hidden="1" x14ac:dyDescent="0.2">
      <c r="B26" s="10" t="s">
        <v>28</v>
      </c>
      <c r="C26" s="18">
        <v>0.10208333333139308</v>
      </c>
      <c r="D26" s="8">
        <f>Table7[[#This Row],[Tiempo de Permanencia]]+$F$2</f>
        <v>0.11249999999805975</v>
      </c>
      <c r="E26">
        <v>2</v>
      </c>
      <c r="F26" t="s">
        <v>205</v>
      </c>
    </row>
    <row r="27" spans="2:6" x14ac:dyDescent="0.2">
      <c r="B27" s="11" t="s">
        <v>24</v>
      </c>
      <c r="C27" s="19">
        <v>0.13055555555911269</v>
      </c>
      <c r="D27" s="8">
        <f>Table7[[#This Row],[Tiempo de Permanencia]]+$F$2</f>
        <v>0.14097222222577935</v>
      </c>
      <c r="E27">
        <v>20</v>
      </c>
      <c r="F27" t="s">
        <v>208</v>
      </c>
    </row>
    <row r="28" spans="2:6" hidden="1" x14ac:dyDescent="0.2">
      <c r="B28" s="10" t="s">
        <v>17</v>
      </c>
      <c r="C28" s="18">
        <v>0.13749999999708962</v>
      </c>
      <c r="D28" s="8">
        <f>Table7[[#This Row],[Tiempo de Permanencia]]+$F$2</f>
        <v>0.14791666666375627</v>
      </c>
      <c r="E28">
        <v>14</v>
      </c>
      <c r="F28" t="s">
        <v>211</v>
      </c>
    </row>
    <row r="29" spans="2:6" x14ac:dyDescent="0.2">
      <c r="B29" s="11" t="s">
        <v>24</v>
      </c>
      <c r="C29" s="19">
        <v>0.132638888884685</v>
      </c>
      <c r="D29" s="8">
        <f>Table7[[#This Row],[Tiempo de Permanencia]]+$F$2</f>
        <v>0.14305555555135166</v>
      </c>
      <c r="E29">
        <v>13</v>
      </c>
      <c r="F29" t="s">
        <v>214</v>
      </c>
    </row>
    <row r="30" spans="2:6" x14ac:dyDescent="0.2">
      <c r="B30" s="10" t="s">
        <v>24</v>
      </c>
      <c r="C30" s="18">
        <v>0.15347222222044365</v>
      </c>
      <c r="D30" s="8">
        <f>Table7[[#This Row],[Tiempo de Permanencia]]+$F$2</f>
        <v>0.16388888888711031</v>
      </c>
      <c r="E30">
        <v>5</v>
      </c>
      <c r="F30" t="s">
        <v>95</v>
      </c>
    </row>
    <row r="31" spans="2:6" x14ac:dyDescent="0.2">
      <c r="B31" s="11" t="s">
        <v>24</v>
      </c>
      <c r="C31" s="19">
        <v>0.11666666666133096</v>
      </c>
      <c r="D31" s="8">
        <f>Table7[[#This Row],[Tiempo de Permanencia]]+$F$2</f>
        <v>0.12708333332799762</v>
      </c>
      <c r="E31">
        <v>4</v>
      </c>
      <c r="F31" t="s">
        <v>120</v>
      </c>
    </row>
    <row r="32" spans="2:6" hidden="1" x14ac:dyDescent="0.2">
      <c r="B32" s="10" t="s">
        <v>17</v>
      </c>
      <c r="C32" s="18">
        <v>0.16041666666569654</v>
      </c>
      <c r="D32" s="8">
        <f>Table7[[#This Row],[Tiempo de Permanencia]]+$F$2</f>
        <v>0.1708333333323632</v>
      </c>
      <c r="E32">
        <v>15</v>
      </c>
      <c r="F32" t="s">
        <v>221</v>
      </c>
    </row>
    <row r="33" spans="2:6" x14ac:dyDescent="0.2">
      <c r="B33" s="11" t="s">
        <v>24</v>
      </c>
      <c r="C33" s="19">
        <v>0.10902777778392192</v>
      </c>
      <c r="D33" s="8">
        <f>Table7[[#This Row],[Tiempo de Permanencia]]+$F$2</f>
        <v>0.11944444445058859</v>
      </c>
      <c r="E33">
        <v>13</v>
      </c>
      <c r="F33" t="s">
        <v>224</v>
      </c>
    </row>
    <row r="34" spans="2:6" hidden="1" x14ac:dyDescent="0.2">
      <c r="B34" s="10" t="s">
        <v>28</v>
      </c>
      <c r="C34" s="18">
        <v>5.2083333335758653E-2</v>
      </c>
      <c r="D34" s="8">
        <f>Table7[[#This Row],[Tiempo de Permanencia]]+$F$2</f>
        <v>6.2500000002425324E-2</v>
      </c>
      <c r="E34">
        <v>10</v>
      </c>
      <c r="F34" t="s">
        <v>227</v>
      </c>
    </row>
    <row r="35" spans="2:6" hidden="1" x14ac:dyDescent="0.2">
      <c r="B35" s="11" t="s">
        <v>17</v>
      </c>
      <c r="C35" s="19">
        <v>8.6805555554747116E-2</v>
      </c>
      <c r="D35" s="8">
        <f>Table7[[#This Row],[Tiempo de Permanencia]]+$F$2</f>
        <v>9.7222222221413787E-2</v>
      </c>
      <c r="E35">
        <v>1</v>
      </c>
      <c r="F35" t="s">
        <v>106</v>
      </c>
    </row>
    <row r="36" spans="2:6" x14ac:dyDescent="0.2">
      <c r="B36" s="10" t="s">
        <v>24</v>
      </c>
      <c r="C36" s="18">
        <v>8.7500000001455192E-2</v>
      </c>
      <c r="D36" s="8">
        <f>Table7[[#This Row],[Tiempo de Permanencia]]+$F$2</f>
        <v>9.7916666668121863E-2</v>
      </c>
      <c r="E36">
        <v>7</v>
      </c>
      <c r="F36" t="s">
        <v>232</v>
      </c>
    </row>
    <row r="37" spans="2:6" hidden="1" x14ac:dyDescent="0.2">
      <c r="B37" s="11" t="s">
        <v>28</v>
      </c>
      <c r="C37" s="19">
        <v>5.6250000001455192E-2</v>
      </c>
      <c r="D37" s="8">
        <f>Table7[[#This Row],[Tiempo de Permanencia]]+$F$2</f>
        <v>6.6666666668121863E-2</v>
      </c>
      <c r="E37">
        <v>14</v>
      </c>
      <c r="F37" t="s">
        <v>73</v>
      </c>
    </row>
    <row r="38" spans="2:6" x14ac:dyDescent="0.2">
      <c r="B38" s="10" t="s">
        <v>24</v>
      </c>
      <c r="C38" s="18">
        <v>9.1666666667151731E-2</v>
      </c>
      <c r="D38" s="8">
        <f>Table7[[#This Row],[Tiempo de Permanencia]]+$F$2</f>
        <v>0.1020833333338184</v>
      </c>
      <c r="E38">
        <v>8</v>
      </c>
      <c r="F38" t="s">
        <v>237</v>
      </c>
    </row>
    <row r="39" spans="2:6" hidden="1" x14ac:dyDescent="0.2">
      <c r="B39" s="11" t="s">
        <v>17</v>
      </c>
      <c r="C39" s="19">
        <v>0.13333333333139308</v>
      </c>
      <c r="D39" s="8">
        <f>Table7[[#This Row],[Tiempo de Permanencia]]+$F$2</f>
        <v>0.14374999999805974</v>
      </c>
      <c r="E39">
        <v>18</v>
      </c>
      <c r="F39" t="s">
        <v>106</v>
      </c>
    </row>
    <row r="40" spans="2:6" hidden="1" x14ac:dyDescent="0.2">
      <c r="B40" s="10" t="s">
        <v>17</v>
      </c>
      <c r="C40" s="18">
        <v>7.7777777776645962E-2</v>
      </c>
      <c r="D40" s="8">
        <f>Table7[[#This Row],[Tiempo de Permanencia]]+$F$2</f>
        <v>8.8194444443312633E-2</v>
      </c>
      <c r="E40">
        <v>10</v>
      </c>
      <c r="F40" t="s">
        <v>115</v>
      </c>
    </row>
    <row r="41" spans="2:6" x14ac:dyDescent="0.2">
      <c r="B41" s="11" t="s">
        <v>24</v>
      </c>
      <c r="C41" s="19">
        <v>0.16597222221753327</v>
      </c>
      <c r="D41" s="8">
        <f>Table7[[#This Row],[Tiempo de Permanencia]]+$F$2</f>
        <v>0.17638888888419993</v>
      </c>
      <c r="E41">
        <v>18</v>
      </c>
      <c r="F41" t="s">
        <v>244</v>
      </c>
    </row>
    <row r="42" spans="2:6" hidden="1" x14ac:dyDescent="0.2">
      <c r="B42" s="10" t="s">
        <v>17</v>
      </c>
      <c r="C42" s="18">
        <v>0.148611111115315</v>
      </c>
      <c r="D42" s="8">
        <f>Table7[[#This Row],[Tiempo de Permanencia]]+$F$2</f>
        <v>0.15902777778198166</v>
      </c>
      <c r="E42">
        <v>17</v>
      </c>
      <c r="F42" t="s">
        <v>247</v>
      </c>
    </row>
    <row r="43" spans="2:6" hidden="1" x14ac:dyDescent="0.2">
      <c r="B43" s="11" t="s">
        <v>17</v>
      </c>
      <c r="C43" s="19">
        <v>0.15625</v>
      </c>
      <c r="D43" s="8">
        <f>Table7[[#This Row],[Tiempo de Permanencia]]+$F$2</f>
        <v>0.16666666666666666</v>
      </c>
      <c r="E43">
        <v>8</v>
      </c>
      <c r="F43" t="s">
        <v>81</v>
      </c>
    </row>
    <row r="44" spans="2:6" x14ac:dyDescent="0.2">
      <c r="B44" s="10" t="s">
        <v>24</v>
      </c>
      <c r="C44" s="18">
        <v>0.12708333333284827</v>
      </c>
      <c r="D44" s="8">
        <f>Table7[[#This Row],[Tiempo de Permanencia]]+$F$2</f>
        <v>0.13749999999951493</v>
      </c>
      <c r="E44">
        <v>19</v>
      </c>
      <c r="F44" t="s">
        <v>252</v>
      </c>
    </row>
    <row r="45" spans="2:6" hidden="1" x14ac:dyDescent="0.2">
      <c r="B45" s="11" t="s">
        <v>28</v>
      </c>
      <c r="C45" s="19">
        <v>5.5555555554747116E-2</v>
      </c>
      <c r="D45" s="8">
        <f>Table7[[#This Row],[Tiempo de Permanencia]]+$F$2</f>
        <v>6.5972222221413787E-2</v>
      </c>
      <c r="E45">
        <v>12</v>
      </c>
      <c r="F45" t="s">
        <v>255</v>
      </c>
    </row>
    <row r="46" spans="2:6" hidden="1" x14ac:dyDescent="0.2">
      <c r="B46" s="10" t="s">
        <v>17</v>
      </c>
      <c r="C46" s="18">
        <v>4.8611111109494232E-2</v>
      </c>
      <c r="D46" s="8">
        <f>Table7[[#This Row],[Tiempo de Permanencia]]+$F$2</f>
        <v>5.9027777776160896E-2</v>
      </c>
      <c r="E46">
        <v>7</v>
      </c>
      <c r="F46" t="s">
        <v>258</v>
      </c>
    </row>
    <row r="47" spans="2:6" hidden="1" x14ac:dyDescent="0.2">
      <c r="B47" s="11" t="s">
        <v>17</v>
      </c>
      <c r="C47" s="19">
        <v>7.1527777778101154E-2</v>
      </c>
      <c r="D47" s="8">
        <f>Table7[[#This Row],[Tiempo de Permanencia]]+$F$2</f>
        <v>8.1944444444767825E-2</v>
      </c>
      <c r="E47">
        <v>16</v>
      </c>
      <c r="F47" t="s">
        <v>261</v>
      </c>
    </row>
    <row r="48" spans="2:6" hidden="1" x14ac:dyDescent="0.2">
      <c r="B48" s="10" t="s">
        <v>28</v>
      </c>
      <c r="C48" s="18">
        <v>0.14861111110803904</v>
      </c>
      <c r="D48" s="8">
        <f>Table7[[#This Row],[Tiempo de Permanencia]]+$F$2</f>
        <v>0.1590277777747057</v>
      </c>
      <c r="E48">
        <v>6</v>
      </c>
      <c r="F48" t="s">
        <v>264</v>
      </c>
    </row>
    <row r="49" spans="2:6" x14ac:dyDescent="0.2">
      <c r="B49" s="11" t="s">
        <v>24</v>
      </c>
      <c r="C49" s="19">
        <v>0.14583333333575865</v>
      </c>
      <c r="D49" s="8">
        <f>Table7[[#This Row],[Tiempo de Permanencia]]+$F$2</f>
        <v>0.15625000000242531</v>
      </c>
      <c r="E49">
        <v>20</v>
      </c>
      <c r="F49" t="s">
        <v>267</v>
      </c>
    </row>
    <row r="50" spans="2:6" hidden="1" x14ac:dyDescent="0.2">
      <c r="B50" s="10" t="s">
        <v>17</v>
      </c>
      <c r="C50" s="18">
        <v>0.15069444444816327</v>
      </c>
      <c r="D50" s="8">
        <f>Table7[[#This Row],[Tiempo de Permanencia]]+$F$2</f>
        <v>0.16111111111482992</v>
      </c>
      <c r="E50">
        <v>1</v>
      </c>
      <c r="F50" t="s">
        <v>103</v>
      </c>
    </row>
    <row r="51" spans="2:6" hidden="1" x14ac:dyDescent="0.2">
      <c r="B51" s="11" t="s">
        <v>17</v>
      </c>
      <c r="C51" s="19">
        <v>7.4999999997089617E-2</v>
      </c>
      <c r="D51" s="8">
        <f>Table7[[#This Row],[Tiempo de Permanencia]]+$F$2</f>
        <v>8.5416666663756288E-2</v>
      </c>
      <c r="E51">
        <v>18</v>
      </c>
      <c r="F51" t="s">
        <v>271</v>
      </c>
    </row>
    <row r="52" spans="2:6" hidden="1" x14ac:dyDescent="0.2">
      <c r="B52" s="10" t="s">
        <v>28</v>
      </c>
      <c r="C52" s="18">
        <v>0.11805555555474712</v>
      </c>
      <c r="D52" s="8">
        <f>Table7[[#This Row],[Tiempo de Permanencia]]+$F$2</f>
        <v>0.12847222222141377</v>
      </c>
      <c r="E52">
        <v>8</v>
      </c>
      <c r="F52" t="s">
        <v>274</v>
      </c>
    </row>
    <row r="53" spans="2:6" hidden="1" x14ac:dyDescent="0.2">
      <c r="B53" s="11" t="s">
        <v>17</v>
      </c>
      <c r="C53" s="19">
        <v>0.15486111110658385</v>
      </c>
      <c r="D53" s="8">
        <f>Table7[[#This Row],[Tiempo de Permanencia]]+$F$2</f>
        <v>0.16527777777325051</v>
      </c>
      <c r="E53">
        <v>8</v>
      </c>
      <c r="F53" t="s">
        <v>277</v>
      </c>
    </row>
    <row r="54" spans="2:6" hidden="1" x14ac:dyDescent="0.2">
      <c r="B54" s="10" t="s">
        <v>28</v>
      </c>
      <c r="C54" s="18">
        <v>0.15069444444088731</v>
      </c>
      <c r="D54" s="8">
        <f>Table7[[#This Row],[Tiempo de Permanencia]]+$F$2</f>
        <v>0.16111111110755397</v>
      </c>
      <c r="E54">
        <v>6</v>
      </c>
      <c r="F54" t="s">
        <v>99</v>
      </c>
    </row>
    <row r="55" spans="2:6" x14ac:dyDescent="0.2">
      <c r="B55" s="11" t="s">
        <v>24</v>
      </c>
      <c r="C55" s="19">
        <v>0.10624999999708962</v>
      </c>
      <c r="D55" s="8">
        <f>Table7[[#This Row],[Tiempo de Permanencia]]+$F$2</f>
        <v>0.11666666666375629</v>
      </c>
      <c r="E55">
        <v>10</v>
      </c>
      <c r="F55" t="s">
        <v>77</v>
      </c>
    </row>
    <row r="56" spans="2:6" x14ac:dyDescent="0.2">
      <c r="B56" s="10" t="s">
        <v>24</v>
      </c>
      <c r="C56" s="18">
        <v>0.15069444444816327</v>
      </c>
      <c r="D56" s="8">
        <f>Table7[[#This Row],[Tiempo de Permanencia]]+$F$2</f>
        <v>0.16111111111482992</v>
      </c>
      <c r="E56">
        <v>2</v>
      </c>
      <c r="F56" t="s">
        <v>284</v>
      </c>
    </row>
    <row r="57" spans="2:6" hidden="1" x14ac:dyDescent="0.2">
      <c r="B57" s="11" t="s">
        <v>28</v>
      </c>
      <c r="C57" s="19">
        <v>0.14236111110949423</v>
      </c>
      <c r="D57" s="8">
        <f>Table7[[#This Row],[Tiempo de Permanencia]]+$F$2</f>
        <v>0.15277777777616089</v>
      </c>
      <c r="E57">
        <v>17</v>
      </c>
      <c r="F57" t="s">
        <v>72</v>
      </c>
    </row>
    <row r="58" spans="2:6" hidden="1" x14ac:dyDescent="0.2">
      <c r="B58" s="10" t="s">
        <v>28</v>
      </c>
      <c r="C58" s="18">
        <v>9.8611111112404615E-2</v>
      </c>
      <c r="D58" s="8">
        <f>Table7[[#This Row],[Tiempo de Permanencia]]+$F$2</f>
        <v>0.10902777777907129</v>
      </c>
      <c r="E58">
        <v>3</v>
      </c>
      <c r="F58" t="s">
        <v>289</v>
      </c>
    </row>
    <row r="59" spans="2:6" x14ac:dyDescent="0.2">
      <c r="B59" s="11" t="s">
        <v>24</v>
      </c>
      <c r="C59" s="19">
        <v>4.7916666662786156E-2</v>
      </c>
      <c r="D59" s="8">
        <f>Table7[[#This Row],[Tiempo de Permanencia]]+$F$2</f>
        <v>5.833333332945282E-2</v>
      </c>
      <c r="E59">
        <v>5</v>
      </c>
      <c r="F59" t="s">
        <v>116</v>
      </c>
    </row>
    <row r="60" spans="2:6" hidden="1" x14ac:dyDescent="0.2">
      <c r="B60" s="10" t="s">
        <v>28</v>
      </c>
      <c r="C60" s="18">
        <v>0.15972222221898846</v>
      </c>
      <c r="D60" s="8">
        <f>Table7[[#This Row],[Tiempo de Permanencia]]+$F$2</f>
        <v>0.17013888888565512</v>
      </c>
      <c r="E60">
        <v>18</v>
      </c>
      <c r="F60" t="s">
        <v>294</v>
      </c>
    </row>
    <row r="61" spans="2:6" hidden="1" x14ac:dyDescent="0.2">
      <c r="B61" s="11" t="s">
        <v>28</v>
      </c>
      <c r="C61" s="19">
        <v>5.9027777781011537E-2</v>
      </c>
      <c r="D61" s="8">
        <f>Table7[[#This Row],[Tiempo de Permanencia]]+$F$2</f>
        <v>6.9444444447678208E-2</v>
      </c>
      <c r="E61">
        <v>2</v>
      </c>
      <c r="F61" t="s">
        <v>297</v>
      </c>
    </row>
    <row r="62" spans="2:6" x14ac:dyDescent="0.2">
      <c r="B62" s="10" t="s">
        <v>24</v>
      </c>
      <c r="C62" s="18">
        <v>0.13402777777810115</v>
      </c>
      <c r="D62" s="8">
        <f>Table7[[#This Row],[Tiempo de Permanencia]]+$F$2</f>
        <v>0.14444444444476781</v>
      </c>
      <c r="E62">
        <v>8</v>
      </c>
      <c r="F62" t="s">
        <v>300</v>
      </c>
    </row>
    <row r="63" spans="2:6" hidden="1" x14ac:dyDescent="0.2">
      <c r="B63" s="11" t="s">
        <v>17</v>
      </c>
      <c r="C63" s="19">
        <v>7.9861111109494232E-2</v>
      </c>
      <c r="D63" s="8">
        <f>Table7[[#This Row],[Tiempo de Permanencia]]+$F$2</f>
        <v>9.0277777776160903E-2</v>
      </c>
      <c r="E63">
        <v>5</v>
      </c>
      <c r="F63" t="s">
        <v>303</v>
      </c>
    </row>
    <row r="64" spans="2:6" hidden="1" x14ac:dyDescent="0.2">
      <c r="B64" s="10" t="s">
        <v>17</v>
      </c>
      <c r="C64" s="18">
        <v>4.930555554892635E-2</v>
      </c>
      <c r="D64" s="8">
        <f>Table7[[#This Row],[Tiempo de Permanencia]]+$F$2</f>
        <v>5.9722222215593014E-2</v>
      </c>
      <c r="E64">
        <v>17</v>
      </c>
      <c r="F64" t="s">
        <v>306</v>
      </c>
    </row>
    <row r="65" spans="2:6" x14ac:dyDescent="0.2">
      <c r="B65" s="11" t="s">
        <v>24</v>
      </c>
      <c r="C65" s="19">
        <v>0.16597222221753327</v>
      </c>
      <c r="D65" s="8">
        <f>Table7[[#This Row],[Tiempo de Permanencia]]+$F$2</f>
        <v>0.17638888888419993</v>
      </c>
      <c r="E65">
        <v>18</v>
      </c>
      <c r="F65" t="s">
        <v>309</v>
      </c>
    </row>
    <row r="66" spans="2:6" hidden="1" x14ac:dyDescent="0.2">
      <c r="B66" s="10" t="s">
        <v>28</v>
      </c>
      <c r="C66" s="18">
        <v>0.13124999999854481</v>
      </c>
      <c r="D66" s="8">
        <f>Table7[[#This Row],[Tiempo de Permanencia]]+$F$2</f>
        <v>0.14166666666521147</v>
      </c>
      <c r="E66">
        <v>17</v>
      </c>
      <c r="F66" t="s">
        <v>312</v>
      </c>
    </row>
    <row r="67" spans="2:6" hidden="1" x14ac:dyDescent="0.2">
      <c r="B67" s="11" t="s">
        <v>17</v>
      </c>
      <c r="C67" s="19">
        <v>0.13124999999854481</v>
      </c>
      <c r="D67" s="8">
        <f>Table7[[#This Row],[Tiempo de Permanencia]]+$F$2</f>
        <v>0.14166666666521147</v>
      </c>
      <c r="E67">
        <v>19</v>
      </c>
      <c r="F67" t="s">
        <v>104</v>
      </c>
    </row>
    <row r="68" spans="2:6" x14ac:dyDescent="0.2">
      <c r="B68" s="10" t="s">
        <v>24</v>
      </c>
      <c r="C68" s="18">
        <v>5.0694444442342501E-2</v>
      </c>
      <c r="D68" s="8">
        <f>Table7[[#This Row],[Tiempo de Permanencia]]+$F$2</f>
        <v>6.1111111109009165E-2</v>
      </c>
      <c r="E68">
        <v>19</v>
      </c>
      <c r="F68" t="s">
        <v>317</v>
      </c>
    </row>
    <row r="69" spans="2:6" hidden="1" x14ac:dyDescent="0.2">
      <c r="B69" s="11" t="s">
        <v>28</v>
      </c>
      <c r="C69" s="19">
        <v>0.10208333333139308</v>
      </c>
      <c r="D69" s="8">
        <f>Table7[[#This Row],[Tiempo de Permanencia]]+$F$2</f>
        <v>0.11249999999805975</v>
      </c>
      <c r="E69">
        <v>17</v>
      </c>
      <c r="F69" t="s">
        <v>320</v>
      </c>
    </row>
    <row r="70" spans="2:6" hidden="1" x14ac:dyDescent="0.2">
      <c r="B70" s="10" t="s">
        <v>17</v>
      </c>
      <c r="C70" s="18">
        <v>0.14513888888905058</v>
      </c>
      <c r="D70" s="8">
        <f>Table7[[#This Row],[Tiempo de Permanencia]]+$F$2</f>
        <v>0.15555555555571723</v>
      </c>
      <c r="E70">
        <v>3</v>
      </c>
      <c r="F70" t="s">
        <v>323</v>
      </c>
    </row>
    <row r="71" spans="2:6" hidden="1" x14ac:dyDescent="0.2">
      <c r="B71" s="11" t="s">
        <v>17</v>
      </c>
      <c r="C71" s="19">
        <v>0.14861111110803904</v>
      </c>
      <c r="D71" s="8">
        <f>Table7[[#This Row],[Tiempo de Permanencia]]+$F$2</f>
        <v>0.1590277777747057</v>
      </c>
      <c r="E71">
        <v>16</v>
      </c>
      <c r="F71" t="s">
        <v>326</v>
      </c>
    </row>
    <row r="72" spans="2:6" hidden="1" x14ac:dyDescent="0.2">
      <c r="B72" s="10" t="s">
        <v>17</v>
      </c>
      <c r="C72" s="18">
        <v>6.3888888893416151E-2</v>
      </c>
      <c r="D72" s="8">
        <f>Table7[[#This Row],[Tiempo de Permanencia]]+$F$2</f>
        <v>7.4305555560082823E-2</v>
      </c>
      <c r="E72">
        <v>18</v>
      </c>
      <c r="F72" t="s">
        <v>329</v>
      </c>
    </row>
    <row r="73" spans="2:6" hidden="1" x14ac:dyDescent="0.2">
      <c r="B73" s="11" t="s">
        <v>17</v>
      </c>
      <c r="C73" s="19">
        <v>0.15625</v>
      </c>
      <c r="D73" s="8">
        <f>Table7[[#This Row],[Tiempo de Permanencia]]+$F$2</f>
        <v>0.16666666666666666</v>
      </c>
      <c r="E73">
        <v>16</v>
      </c>
      <c r="F73" t="s">
        <v>332</v>
      </c>
    </row>
    <row r="74" spans="2:6" x14ac:dyDescent="0.2">
      <c r="B74" s="10" t="s">
        <v>24</v>
      </c>
      <c r="C74" s="18">
        <v>0.12291666666715173</v>
      </c>
      <c r="D74" s="8">
        <f>Table7[[#This Row],[Tiempo de Permanencia]]+$F$2</f>
        <v>0.13333333333381839</v>
      </c>
      <c r="E74">
        <v>15</v>
      </c>
      <c r="F74" t="s">
        <v>335</v>
      </c>
    </row>
    <row r="75" spans="2:6" hidden="1" x14ac:dyDescent="0.2">
      <c r="B75" s="11" t="s">
        <v>17</v>
      </c>
      <c r="C75" s="19">
        <v>8.0555555556202307E-2</v>
      </c>
      <c r="D75" s="8">
        <f>Table7[[#This Row],[Tiempo de Permanencia]]+$F$2</f>
        <v>9.0972222222868979E-2</v>
      </c>
      <c r="E75">
        <v>8</v>
      </c>
      <c r="F75" t="s">
        <v>338</v>
      </c>
    </row>
    <row r="76" spans="2:6" x14ac:dyDescent="0.2">
      <c r="B76" s="10" t="s">
        <v>24</v>
      </c>
      <c r="C76" s="18">
        <v>6.3888888886140194E-2</v>
      </c>
      <c r="D76" s="8">
        <f>Table7[[#This Row],[Tiempo de Permanencia]]+$F$2</f>
        <v>7.4305555552806865E-2</v>
      </c>
      <c r="E76">
        <v>3</v>
      </c>
      <c r="F76" t="s">
        <v>341</v>
      </c>
    </row>
    <row r="77" spans="2:6" hidden="1" x14ac:dyDescent="0.2">
      <c r="B77" s="11" t="s">
        <v>28</v>
      </c>
      <c r="C77" s="19">
        <v>0.13194444444525288</v>
      </c>
      <c r="D77" s="8">
        <f>Table7[[#This Row],[Tiempo de Permanencia]]+$F$2</f>
        <v>0.14236111111191954</v>
      </c>
      <c r="E77">
        <v>18</v>
      </c>
      <c r="F77" t="s">
        <v>117</v>
      </c>
    </row>
    <row r="78" spans="2:6" hidden="1" x14ac:dyDescent="0.2">
      <c r="B78" s="10" t="s">
        <v>17</v>
      </c>
      <c r="C78" s="18">
        <v>6.7361111112404615E-2</v>
      </c>
      <c r="D78" s="8">
        <f>Table7[[#This Row],[Tiempo de Permanencia]]+$F$2</f>
        <v>7.7777777779071286E-2</v>
      </c>
      <c r="E78">
        <v>11</v>
      </c>
      <c r="F78" t="s">
        <v>77</v>
      </c>
    </row>
    <row r="79" spans="2:6" hidden="1" x14ac:dyDescent="0.2">
      <c r="B79" s="11" t="s">
        <v>28</v>
      </c>
      <c r="C79" s="19">
        <v>7.3611111110949423E-2</v>
      </c>
      <c r="D79" s="8">
        <f>Table7[[#This Row],[Tiempo de Permanencia]]+$F$2</f>
        <v>8.4027777777616094E-2</v>
      </c>
      <c r="E79">
        <v>1</v>
      </c>
      <c r="F79" t="s">
        <v>348</v>
      </c>
    </row>
    <row r="80" spans="2:6" hidden="1" x14ac:dyDescent="0.2">
      <c r="B80" s="10" t="s">
        <v>17</v>
      </c>
      <c r="C80" s="18">
        <v>0.10694444444379769</v>
      </c>
      <c r="D80" s="8">
        <f>Table7[[#This Row],[Tiempo de Permanencia]]+$F$2</f>
        <v>0.11736111111046436</v>
      </c>
      <c r="E80">
        <v>6</v>
      </c>
      <c r="F80" t="s">
        <v>351</v>
      </c>
    </row>
    <row r="81" spans="2:6" x14ac:dyDescent="0.2">
      <c r="B81" s="11" t="s">
        <v>24</v>
      </c>
      <c r="C81" s="19">
        <v>0.12569444444670808</v>
      </c>
      <c r="D81" s="8">
        <f>Table7[[#This Row],[Tiempo de Permanencia]]+$F$2</f>
        <v>0.13611111111337473</v>
      </c>
      <c r="E81">
        <v>12</v>
      </c>
      <c r="F81" t="s">
        <v>354</v>
      </c>
    </row>
    <row r="82" spans="2:6" x14ac:dyDescent="0.2">
      <c r="B82" s="10" t="s">
        <v>24</v>
      </c>
      <c r="C82" s="18">
        <v>0.11666666666860692</v>
      </c>
      <c r="D82" s="8">
        <f>Table7[[#This Row],[Tiempo de Permanencia]]+$F$2</f>
        <v>0.12708333333527358</v>
      </c>
      <c r="E82">
        <v>12</v>
      </c>
      <c r="F82" t="s">
        <v>79</v>
      </c>
    </row>
    <row r="83" spans="2:6" hidden="1" x14ac:dyDescent="0.2">
      <c r="B83" s="11" t="s">
        <v>17</v>
      </c>
      <c r="C83" s="19">
        <v>0.14375000000291038</v>
      </c>
      <c r="D83" s="8">
        <f>Table7[[#This Row],[Tiempo de Permanencia]]+$F$2</f>
        <v>0.15416666666957704</v>
      </c>
      <c r="E83">
        <v>16</v>
      </c>
      <c r="F83" t="s">
        <v>359</v>
      </c>
    </row>
    <row r="84" spans="2:6" x14ac:dyDescent="0.2">
      <c r="B84" s="10" t="s">
        <v>24</v>
      </c>
      <c r="C84" s="18">
        <v>5.3472222221898846E-2</v>
      </c>
      <c r="D84" s="8">
        <f>Table7[[#This Row],[Tiempo de Permanencia]]+$F$2</f>
        <v>6.3888888888565518E-2</v>
      </c>
      <c r="E84">
        <v>14</v>
      </c>
      <c r="F84" t="s">
        <v>362</v>
      </c>
    </row>
    <row r="85" spans="2:6" x14ac:dyDescent="0.2">
      <c r="B85" s="11" t="s">
        <v>24</v>
      </c>
      <c r="C85" s="19">
        <v>9.7916666665696539E-2</v>
      </c>
      <c r="D85" s="8">
        <f>Table7[[#This Row],[Tiempo de Permanencia]]+$F$2</f>
        <v>0.10833333333236321</v>
      </c>
      <c r="E85">
        <v>7</v>
      </c>
      <c r="F85" t="s">
        <v>365</v>
      </c>
    </row>
    <row r="86" spans="2:6" x14ac:dyDescent="0.2">
      <c r="B86" s="10" t="s">
        <v>24</v>
      </c>
      <c r="C86" s="18">
        <v>0.163888888884685</v>
      </c>
      <c r="D86" s="8">
        <f>Table7[[#This Row],[Tiempo de Permanencia]]+$F$2</f>
        <v>0.17430555555135166</v>
      </c>
      <c r="E86">
        <v>2</v>
      </c>
      <c r="F86" t="s">
        <v>20</v>
      </c>
    </row>
    <row r="87" spans="2:6" hidden="1" x14ac:dyDescent="0.2">
      <c r="B87" s="11" t="s">
        <v>28</v>
      </c>
      <c r="C87" s="19">
        <v>0.13402777777810115</v>
      </c>
      <c r="D87" s="8">
        <f>Table7[[#This Row],[Tiempo de Permanencia]]+$F$2</f>
        <v>0.14444444444476781</v>
      </c>
      <c r="E87">
        <v>18</v>
      </c>
      <c r="F87" t="s">
        <v>13</v>
      </c>
    </row>
    <row r="88" spans="2:6" hidden="1" x14ac:dyDescent="0.2">
      <c r="B88" s="10" t="s">
        <v>17</v>
      </c>
      <c r="C88" s="18">
        <v>8.4027777775190771E-2</v>
      </c>
      <c r="D88" s="8">
        <f>Table7[[#This Row],[Tiempo de Permanencia]]+$F$2</f>
        <v>9.4444444441857442E-2</v>
      </c>
      <c r="E88">
        <v>1</v>
      </c>
      <c r="F88" t="s">
        <v>372</v>
      </c>
    </row>
    <row r="89" spans="2:6" hidden="1" x14ac:dyDescent="0.2">
      <c r="B89" s="11" t="s">
        <v>28</v>
      </c>
      <c r="C89" s="19">
        <v>0.11180555555620231</v>
      </c>
      <c r="D89" s="8">
        <f>Table7[[#This Row],[Tiempo de Permanencia]]+$F$2</f>
        <v>0.12222222222286898</v>
      </c>
      <c r="E89">
        <v>19</v>
      </c>
      <c r="F89" t="s">
        <v>375</v>
      </c>
    </row>
    <row r="90" spans="2:6" hidden="1" x14ac:dyDescent="0.2">
      <c r="B90" s="10" t="s">
        <v>28</v>
      </c>
      <c r="C90" s="18">
        <v>0.14444444444961846</v>
      </c>
      <c r="D90" s="8">
        <f>Table7[[#This Row],[Tiempo de Permanencia]]+$F$2</f>
        <v>0.15486111111628512</v>
      </c>
      <c r="E90">
        <v>13</v>
      </c>
      <c r="F90" t="s">
        <v>378</v>
      </c>
    </row>
    <row r="91" spans="2:6" hidden="1" x14ac:dyDescent="0.2">
      <c r="B91" s="11" t="s">
        <v>28</v>
      </c>
      <c r="C91" s="19">
        <v>5.2777777775190771E-2</v>
      </c>
      <c r="D91" s="8">
        <f>Table7[[#This Row],[Tiempo de Permanencia]]+$F$2</f>
        <v>6.3194444441857442E-2</v>
      </c>
      <c r="E91">
        <v>14</v>
      </c>
      <c r="F91" t="s">
        <v>381</v>
      </c>
    </row>
    <row r="92" spans="2:6" hidden="1" x14ac:dyDescent="0.2">
      <c r="B92" s="10" t="s">
        <v>17</v>
      </c>
      <c r="C92" s="18">
        <v>0.11249999999563443</v>
      </c>
      <c r="D92" s="8">
        <f>Table7[[#This Row],[Tiempo de Permanencia]]+$F$2</f>
        <v>0.1229166666623011</v>
      </c>
      <c r="E92">
        <v>14</v>
      </c>
      <c r="F92" t="s">
        <v>384</v>
      </c>
    </row>
    <row r="93" spans="2:6" hidden="1" x14ac:dyDescent="0.2">
      <c r="B93" s="11" t="s">
        <v>28</v>
      </c>
      <c r="C93" s="19">
        <v>6.1805555560567882E-2</v>
      </c>
      <c r="D93" s="8">
        <f>Table7[[#This Row],[Tiempo de Permanencia]]+$F$2</f>
        <v>7.2222222227234553E-2</v>
      </c>
      <c r="E93">
        <v>11</v>
      </c>
      <c r="F93" t="s">
        <v>387</v>
      </c>
    </row>
    <row r="94" spans="2:6" hidden="1" x14ac:dyDescent="0.2">
      <c r="B94" s="10" t="s">
        <v>28</v>
      </c>
      <c r="C94" s="18">
        <v>8.6805555554747116E-2</v>
      </c>
      <c r="D94" s="8">
        <f>Table7[[#This Row],[Tiempo de Permanencia]]+$F$2</f>
        <v>9.7222222221413787E-2</v>
      </c>
      <c r="E94">
        <v>3</v>
      </c>
      <c r="F94" t="s">
        <v>390</v>
      </c>
    </row>
    <row r="95" spans="2:6" hidden="1" x14ac:dyDescent="0.2">
      <c r="B95" s="11" t="s">
        <v>17</v>
      </c>
      <c r="C95" s="19">
        <v>4.2361111110949423E-2</v>
      </c>
      <c r="D95" s="8">
        <f>Table7[[#This Row],[Tiempo de Permanencia]]+$F$2</f>
        <v>5.2777777777616088E-2</v>
      </c>
      <c r="E95">
        <v>10</v>
      </c>
      <c r="F95" t="s">
        <v>393</v>
      </c>
    </row>
    <row r="96" spans="2:6" hidden="1" x14ac:dyDescent="0.2">
      <c r="B96" s="10" t="s">
        <v>28</v>
      </c>
      <c r="C96" s="18">
        <v>0.12847222221898846</v>
      </c>
      <c r="D96" s="8">
        <f>Table7[[#This Row],[Tiempo de Permanencia]]+$F$2</f>
        <v>0.13888888888565512</v>
      </c>
      <c r="E96">
        <v>5</v>
      </c>
      <c r="F96" t="s">
        <v>396</v>
      </c>
    </row>
    <row r="97" spans="2:6" hidden="1" x14ac:dyDescent="0.2">
      <c r="B97" s="11" t="s">
        <v>28</v>
      </c>
      <c r="C97" s="19">
        <v>0.13819444444379769</v>
      </c>
      <c r="D97" s="8">
        <f>Table7[[#This Row],[Tiempo de Permanencia]]+$F$2</f>
        <v>0.14861111111046435</v>
      </c>
      <c r="E97">
        <v>3</v>
      </c>
      <c r="F97" t="s">
        <v>399</v>
      </c>
    </row>
    <row r="98" spans="2:6" x14ac:dyDescent="0.2">
      <c r="B98" s="10" t="s">
        <v>24</v>
      </c>
      <c r="C98" s="18">
        <v>0.11180555555620231</v>
      </c>
      <c r="D98" s="8">
        <f>Table7[[#This Row],[Tiempo de Permanencia]]+$F$2</f>
        <v>0.12222222222286898</v>
      </c>
      <c r="E98">
        <v>7</v>
      </c>
      <c r="F98" t="s">
        <v>402</v>
      </c>
    </row>
    <row r="99" spans="2:6" x14ac:dyDescent="0.2">
      <c r="B99" s="11" t="s">
        <v>24</v>
      </c>
      <c r="C99" s="19">
        <v>0.1131944444423425</v>
      </c>
      <c r="D99" s="8">
        <f>Table7[[#This Row],[Tiempo de Permanencia]]+$F$2</f>
        <v>0.12361111110900917</v>
      </c>
      <c r="E99">
        <v>12</v>
      </c>
      <c r="F99" t="s">
        <v>372</v>
      </c>
    </row>
    <row r="100" spans="2:6" x14ac:dyDescent="0.2">
      <c r="B100" s="10" t="s">
        <v>24</v>
      </c>
      <c r="C100" s="18">
        <v>0.13750000000436557</v>
      </c>
      <c r="D100" s="8">
        <f>Table7[[#This Row],[Tiempo de Permanencia]]+$F$2</f>
        <v>0.14791666667103223</v>
      </c>
      <c r="E100">
        <v>8</v>
      </c>
      <c r="F100" t="s">
        <v>407</v>
      </c>
    </row>
    <row r="101" spans="2:6" hidden="1" x14ac:dyDescent="0.2">
      <c r="B101" s="11" t="s">
        <v>17</v>
      </c>
      <c r="C101" s="19">
        <v>4.9305555556202307E-2</v>
      </c>
      <c r="D101" s="8">
        <f>Table7[[#This Row],[Tiempo de Permanencia]]+$F$2</f>
        <v>5.9722222222868972E-2</v>
      </c>
      <c r="E101">
        <v>13</v>
      </c>
      <c r="F101" t="s">
        <v>98</v>
      </c>
    </row>
    <row r="102" spans="2:6" hidden="1" x14ac:dyDescent="0.2">
      <c r="B102" s="10" t="s">
        <v>28</v>
      </c>
      <c r="C102" s="18">
        <v>6.8749999998544808E-2</v>
      </c>
      <c r="D102" s="8">
        <f>Table7[[#This Row],[Tiempo de Permanencia]]+$F$2</f>
        <v>7.916666666521148E-2</v>
      </c>
      <c r="E102">
        <v>17</v>
      </c>
      <c r="F102" t="s">
        <v>84</v>
      </c>
    </row>
    <row r="103" spans="2:6" hidden="1" x14ac:dyDescent="0.2">
      <c r="B103" s="11" t="s">
        <v>28</v>
      </c>
      <c r="C103" s="19">
        <v>4.4444444443797693E-2</v>
      </c>
      <c r="D103" s="8">
        <f>Table7[[#This Row],[Tiempo de Permanencia]]+$F$2</f>
        <v>5.4861111110464357E-2</v>
      </c>
      <c r="E103">
        <v>4</v>
      </c>
      <c r="F103" t="s">
        <v>414</v>
      </c>
    </row>
    <row r="104" spans="2:6" hidden="1" x14ac:dyDescent="0.2">
      <c r="B104" s="10" t="s">
        <v>17</v>
      </c>
      <c r="C104" s="18">
        <v>7.1527777778101154E-2</v>
      </c>
      <c r="D104" s="8">
        <f>Table7[[#This Row],[Tiempo de Permanencia]]+$F$2</f>
        <v>8.1944444444767825E-2</v>
      </c>
      <c r="E104">
        <v>16</v>
      </c>
      <c r="F104" t="s">
        <v>417</v>
      </c>
    </row>
    <row r="105" spans="2:6" hidden="1" x14ac:dyDescent="0.2">
      <c r="B105" s="11" t="s">
        <v>17</v>
      </c>
      <c r="C105" s="19">
        <v>0.1368055555576575</v>
      </c>
      <c r="D105" s="8">
        <f>Table7[[#This Row],[Tiempo de Permanencia]]+$F$2</f>
        <v>0.14722222222432416</v>
      </c>
      <c r="E105">
        <v>14</v>
      </c>
      <c r="F105" t="s">
        <v>420</v>
      </c>
    </row>
    <row r="106" spans="2:6" hidden="1" x14ac:dyDescent="0.2">
      <c r="B106" s="10" t="s">
        <v>17</v>
      </c>
      <c r="C106" s="18">
        <v>0.10208333333139308</v>
      </c>
      <c r="D106" s="8">
        <f>Table7[[#This Row],[Tiempo de Permanencia]]+$F$2</f>
        <v>0.11249999999805975</v>
      </c>
      <c r="E106">
        <v>18</v>
      </c>
      <c r="F106" t="s">
        <v>423</v>
      </c>
    </row>
    <row r="107" spans="2:6" x14ac:dyDescent="0.2">
      <c r="B107" s="11" t="s">
        <v>24</v>
      </c>
      <c r="C107" s="19">
        <v>8.1249999995634425E-2</v>
      </c>
      <c r="D107" s="8">
        <f>Table7[[#This Row],[Tiempo de Permanencia]]+$F$2</f>
        <v>9.1666666662301097E-2</v>
      </c>
      <c r="E107">
        <v>2</v>
      </c>
      <c r="F107" t="s">
        <v>426</v>
      </c>
    </row>
    <row r="108" spans="2:6" hidden="1" x14ac:dyDescent="0.2">
      <c r="B108" s="10" t="s">
        <v>28</v>
      </c>
      <c r="C108" s="18">
        <v>8.3333333335758653E-2</v>
      </c>
      <c r="D108" s="8">
        <f>Table7[[#This Row],[Tiempo de Permanencia]]+$F$2</f>
        <v>9.3750000002425324E-2</v>
      </c>
      <c r="E108">
        <v>16</v>
      </c>
      <c r="F108" t="s">
        <v>429</v>
      </c>
    </row>
    <row r="109" spans="2:6" x14ac:dyDescent="0.2">
      <c r="B109" s="11" t="s">
        <v>24</v>
      </c>
      <c r="C109" s="19">
        <v>0.14930555555474712</v>
      </c>
      <c r="D109" s="8">
        <f>Table7[[#This Row],[Tiempo de Permanencia]]+$F$2</f>
        <v>0.15972222222141377</v>
      </c>
      <c r="E109">
        <v>7</v>
      </c>
      <c r="F109" t="s">
        <v>103</v>
      </c>
    </row>
    <row r="110" spans="2:6" hidden="1" x14ac:dyDescent="0.2">
      <c r="B110" s="10" t="s">
        <v>28</v>
      </c>
      <c r="C110" s="18">
        <v>5.3472222221898846E-2</v>
      </c>
      <c r="D110" s="8">
        <f>Table7[[#This Row],[Tiempo de Permanencia]]+$F$2</f>
        <v>6.3888888888565518E-2</v>
      </c>
      <c r="E110">
        <v>9</v>
      </c>
      <c r="F110" t="s">
        <v>434</v>
      </c>
    </row>
    <row r="111" spans="2:6" x14ac:dyDescent="0.2">
      <c r="B111" s="11" t="s">
        <v>24</v>
      </c>
      <c r="C111" s="19">
        <v>0.12361111111385981</v>
      </c>
      <c r="D111" s="8">
        <f>Table7[[#This Row],[Tiempo de Permanencia]]+$F$2</f>
        <v>0.13402777778052646</v>
      </c>
      <c r="E111">
        <v>20</v>
      </c>
      <c r="F111" t="s">
        <v>80</v>
      </c>
    </row>
    <row r="112" spans="2:6" hidden="1" x14ac:dyDescent="0.2">
      <c r="B112" s="10" t="s">
        <v>17</v>
      </c>
      <c r="C112" s="18">
        <v>0.15625</v>
      </c>
      <c r="D112" s="8">
        <f>Table7[[#This Row],[Tiempo de Permanencia]]+$F$2</f>
        <v>0.16666666666666666</v>
      </c>
      <c r="E112">
        <v>3</v>
      </c>
      <c r="F112" t="s">
        <v>439</v>
      </c>
    </row>
    <row r="113" spans="2:6" x14ac:dyDescent="0.2">
      <c r="B113" s="11" t="s">
        <v>24</v>
      </c>
      <c r="C113" s="19">
        <v>8.4027777782466728E-2</v>
      </c>
      <c r="D113" s="8">
        <f>Table7[[#This Row],[Tiempo de Permanencia]]+$F$2</f>
        <v>9.44444444491334E-2</v>
      </c>
      <c r="E113">
        <v>11</v>
      </c>
      <c r="F113" t="s">
        <v>111</v>
      </c>
    </row>
    <row r="114" spans="2:6" x14ac:dyDescent="0.2">
      <c r="B114" s="10" t="s">
        <v>24</v>
      </c>
      <c r="C114" s="18">
        <v>5.6250000001455192E-2</v>
      </c>
      <c r="D114" s="8">
        <f>Table7[[#This Row],[Tiempo de Permanencia]]+$F$2</f>
        <v>6.6666666668121863E-2</v>
      </c>
      <c r="E114">
        <v>6</v>
      </c>
      <c r="F114" t="s">
        <v>444</v>
      </c>
    </row>
    <row r="115" spans="2:6" hidden="1" x14ac:dyDescent="0.2">
      <c r="B115" s="11" t="s">
        <v>17</v>
      </c>
      <c r="C115" s="19">
        <v>0.11111111110949423</v>
      </c>
      <c r="D115" s="8">
        <f>Table7[[#This Row],[Tiempo de Permanencia]]+$F$2</f>
        <v>0.1215277777761609</v>
      </c>
      <c r="E115">
        <v>11</v>
      </c>
      <c r="F115" t="s">
        <v>447</v>
      </c>
    </row>
    <row r="116" spans="2:6" x14ac:dyDescent="0.2">
      <c r="B116" s="10" t="s">
        <v>24</v>
      </c>
      <c r="C116" s="18">
        <v>8.3333333335758653E-2</v>
      </c>
      <c r="D116" s="8">
        <f>Table7[[#This Row],[Tiempo de Permanencia]]+$F$2</f>
        <v>9.3750000002425324E-2</v>
      </c>
      <c r="E116">
        <v>14</v>
      </c>
      <c r="F116" t="s">
        <v>450</v>
      </c>
    </row>
    <row r="117" spans="2:6" x14ac:dyDescent="0.2">
      <c r="B117" s="11" t="s">
        <v>24</v>
      </c>
      <c r="C117" s="19">
        <v>0.10694444444379769</v>
      </c>
      <c r="D117" s="8">
        <f>Table7[[#This Row],[Tiempo de Permanencia]]+$F$2</f>
        <v>0.11736111111046436</v>
      </c>
      <c r="E117">
        <v>18</v>
      </c>
      <c r="F117" t="s">
        <v>453</v>
      </c>
    </row>
    <row r="118" spans="2:6" x14ac:dyDescent="0.2">
      <c r="B118" s="10" t="s">
        <v>24</v>
      </c>
      <c r="C118" s="18">
        <v>4.5138888890505768E-2</v>
      </c>
      <c r="D118" s="8">
        <f>Table7[[#This Row],[Tiempo de Permanencia]]+$F$2</f>
        <v>5.5555555557172433E-2</v>
      </c>
      <c r="E118">
        <v>2</v>
      </c>
      <c r="F118" t="s">
        <v>456</v>
      </c>
    </row>
    <row r="119" spans="2:6" hidden="1" x14ac:dyDescent="0.2">
      <c r="B119" s="11" t="s">
        <v>28</v>
      </c>
      <c r="C119" s="19">
        <v>6.9444444445252884E-2</v>
      </c>
      <c r="D119" s="8">
        <f>Table7[[#This Row],[Tiempo de Permanencia]]+$F$2</f>
        <v>7.9861111111919555E-2</v>
      </c>
      <c r="E119">
        <v>5</v>
      </c>
      <c r="F119" t="s">
        <v>459</v>
      </c>
    </row>
    <row r="120" spans="2:6" x14ac:dyDescent="0.2">
      <c r="B120" s="10" t="s">
        <v>24</v>
      </c>
      <c r="C120" s="18">
        <v>8.819444444088731E-2</v>
      </c>
      <c r="D120" s="8">
        <f>Table7[[#This Row],[Tiempo de Permanencia]]+$F$2</f>
        <v>9.8611111107553981E-2</v>
      </c>
      <c r="E120">
        <v>10</v>
      </c>
      <c r="F120" t="s">
        <v>462</v>
      </c>
    </row>
    <row r="121" spans="2:6" x14ac:dyDescent="0.2">
      <c r="B121" s="11" t="s">
        <v>24</v>
      </c>
      <c r="C121" s="19">
        <v>0.13541666667151731</v>
      </c>
      <c r="D121" s="8">
        <f>Table7[[#This Row],[Tiempo de Permanencia]]+$F$2</f>
        <v>0.14583333333818396</v>
      </c>
      <c r="E121">
        <v>18</v>
      </c>
      <c r="F121" t="s">
        <v>465</v>
      </c>
    </row>
    <row r="122" spans="2:6" hidden="1" x14ac:dyDescent="0.2">
      <c r="B122" s="10" t="s">
        <v>17</v>
      </c>
      <c r="C122" s="18">
        <v>0.10625000000436557</v>
      </c>
      <c r="D122" s="8">
        <f>Table7[[#This Row],[Tiempo de Permanencia]]+$F$2</f>
        <v>0.11666666667103225</v>
      </c>
      <c r="E122">
        <v>18</v>
      </c>
      <c r="F122" t="s">
        <v>468</v>
      </c>
    </row>
    <row r="123" spans="2:6" x14ac:dyDescent="0.2">
      <c r="B123" s="11" t="s">
        <v>24</v>
      </c>
      <c r="C123" s="19">
        <v>0.15138888889487134</v>
      </c>
      <c r="D123" s="8">
        <f>Table7[[#This Row],[Tiempo de Permanencia]]+$F$2</f>
        <v>0.161805555561538</v>
      </c>
      <c r="E123">
        <v>6</v>
      </c>
      <c r="F123" t="s">
        <v>471</v>
      </c>
    </row>
    <row r="124" spans="2:6" x14ac:dyDescent="0.2">
      <c r="B124" s="10" t="s">
        <v>24</v>
      </c>
      <c r="C124" s="18">
        <v>9.7222222226264421E-2</v>
      </c>
      <c r="D124" s="8">
        <f>Table7[[#This Row],[Tiempo de Permanencia]]+$F$2</f>
        <v>0.10763888889293109</v>
      </c>
      <c r="E124">
        <v>10</v>
      </c>
      <c r="F124" t="s">
        <v>232</v>
      </c>
    </row>
    <row r="125" spans="2:6" hidden="1" x14ac:dyDescent="0.2">
      <c r="B125" s="11" t="s">
        <v>17</v>
      </c>
      <c r="C125" s="19">
        <v>6.0416666667151731E-2</v>
      </c>
      <c r="D125" s="8">
        <f>Table7[[#This Row],[Tiempo de Permanencia]]+$F$2</f>
        <v>7.0833333333818402E-2</v>
      </c>
      <c r="E125">
        <v>11</v>
      </c>
      <c r="F125" t="s">
        <v>476</v>
      </c>
    </row>
    <row r="126" spans="2:6" hidden="1" x14ac:dyDescent="0.2">
      <c r="B126" s="10" t="s">
        <v>28</v>
      </c>
      <c r="C126" s="18">
        <v>0.11875000000145519</v>
      </c>
      <c r="D126" s="8">
        <f>Table7[[#This Row],[Tiempo de Permanencia]]+$F$2</f>
        <v>0.12916666666812185</v>
      </c>
      <c r="E126">
        <v>7</v>
      </c>
      <c r="F126" t="s">
        <v>479</v>
      </c>
    </row>
    <row r="127" spans="2:6" x14ac:dyDescent="0.2">
      <c r="B127" s="11" t="s">
        <v>24</v>
      </c>
      <c r="C127" s="19">
        <v>0.12013888888759539</v>
      </c>
      <c r="D127" s="8">
        <f>Table7[[#This Row],[Tiempo de Permanencia]]+$F$2</f>
        <v>0.13055555555426204</v>
      </c>
      <c r="E127">
        <v>13</v>
      </c>
      <c r="F127" t="s">
        <v>482</v>
      </c>
    </row>
    <row r="128" spans="2:6" hidden="1" x14ac:dyDescent="0.2">
      <c r="B128" s="10" t="s">
        <v>17</v>
      </c>
      <c r="C128" s="18">
        <v>5.1388888889050577E-2</v>
      </c>
      <c r="D128" s="8">
        <f>Table7[[#This Row],[Tiempo de Permanencia]]+$F$2</f>
        <v>6.1805555555717241E-2</v>
      </c>
      <c r="E128">
        <v>5</v>
      </c>
      <c r="F128" t="s">
        <v>97</v>
      </c>
    </row>
    <row r="129" spans="2:6" x14ac:dyDescent="0.2">
      <c r="B129" s="11" t="s">
        <v>24</v>
      </c>
      <c r="C129" s="19">
        <v>4.5138888890505768E-2</v>
      </c>
      <c r="D129" s="8">
        <f>Table7[[#This Row],[Tiempo de Permanencia]]+$F$2</f>
        <v>5.5555555557172433E-2</v>
      </c>
      <c r="E129">
        <v>16</v>
      </c>
      <c r="F129" t="s">
        <v>487</v>
      </c>
    </row>
    <row r="130" spans="2:6" hidden="1" x14ac:dyDescent="0.2">
      <c r="B130" s="10" t="s">
        <v>28</v>
      </c>
      <c r="C130" s="18">
        <v>0.14375000000291038</v>
      </c>
      <c r="D130" s="8">
        <f>Table7[[#This Row],[Tiempo de Permanencia]]+$F$2</f>
        <v>0.15416666666957704</v>
      </c>
      <c r="E130">
        <v>19</v>
      </c>
      <c r="F130" t="s">
        <v>75</v>
      </c>
    </row>
    <row r="131" spans="2:6" x14ac:dyDescent="0.2">
      <c r="B131" s="11" t="s">
        <v>24</v>
      </c>
      <c r="C131" s="19">
        <v>0.10694444445107365</v>
      </c>
      <c r="D131" s="8">
        <f>Table7[[#This Row],[Tiempo de Permanencia]]+$F$2</f>
        <v>0.11736111111774032</v>
      </c>
      <c r="E131">
        <v>6</v>
      </c>
      <c r="F131" t="s">
        <v>492</v>
      </c>
    </row>
    <row r="132" spans="2:6" hidden="1" x14ac:dyDescent="0.2">
      <c r="B132" s="10" t="s">
        <v>28</v>
      </c>
      <c r="C132" s="18">
        <v>0.1444444444423425</v>
      </c>
      <c r="D132" s="8">
        <f>Table7[[#This Row],[Tiempo de Permanencia]]+$F$2</f>
        <v>0.15486111110900916</v>
      </c>
      <c r="E132">
        <v>8</v>
      </c>
      <c r="F132" t="s">
        <v>495</v>
      </c>
    </row>
    <row r="133" spans="2:6" x14ac:dyDescent="0.2">
      <c r="B133" s="11" t="s">
        <v>24</v>
      </c>
      <c r="C133" s="19">
        <v>0.11875000000145519</v>
      </c>
      <c r="D133" s="8">
        <f>Table7[[#This Row],[Tiempo de Permanencia]]+$F$2</f>
        <v>0.12916666666812185</v>
      </c>
      <c r="E133">
        <v>10</v>
      </c>
      <c r="F133" t="s">
        <v>498</v>
      </c>
    </row>
    <row r="134" spans="2:6" hidden="1" x14ac:dyDescent="0.2">
      <c r="B134" s="10" t="s">
        <v>28</v>
      </c>
      <c r="C134" s="18">
        <v>6.0416666667151731E-2</v>
      </c>
      <c r="D134" s="8">
        <f>Table7[[#This Row],[Tiempo de Permanencia]]+$F$2</f>
        <v>7.0833333333818402E-2</v>
      </c>
      <c r="E134">
        <v>5</v>
      </c>
      <c r="F134" t="s">
        <v>501</v>
      </c>
    </row>
    <row r="135" spans="2:6" hidden="1" x14ac:dyDescent="0.2">
      <c r="B135" s="11" t="s">
        <v>17</v>
      </c>
      <c r="C135" s="19">
        <v>0.13749999999708962</v>
      </c>
      <c r="D135" s="8">
        <f>Table7[[#This Row],[Tiempo de Permanencia]]+$F$2</f>
        <v>0.14791666666375627</v>
      </c>
      <c r="E135">
        <v>19</v>
      </c>
      <c r="F135" t="s">
        <v>118</v>
      </c>
    </row>
    <row r="136" spans="2:6" hidden="1" x14ac:dyDescent="0.2">
      <c r="B136" s="10" t="s">
        <v>17</v>
      </c>
      <c r="C136" s="18">
        <v>0.117361111115315</v>
      </c>
      <c r="D136" s="8">
        <f>Table7[[#This Row],[Tiempo de Permanencia]]+$F$2</f>
        <v>0.12777777778198166</v>
      </c>
      <c r="E136">
        <v>12</v>
      </c>
      <c r="F136" t="s">
        <v>506</v>
      </c>
    </row>
    <row r="137" spans="2:6" hidden="1" x14ac:dyDescent="0.2">
      <c r="B137" s="11" t="s">
        <v>17</v>
      </c>
      <c r="C137" s="19">
        <v>4.9305555556202307E-2</v>
      </c>
      <c r="D137" s="8">
        <f>Table7[[#This Row],[Tiempo de Permanencia]]+$F$2</f>
        <v>5.9722222222868972E-2</v>
      </c>
      <c r="E137">
        <v>16</v>
      </c>
      <c r="F137" t="s">
        <v>121</v>
      </c>
    </row>
    <row r="138" spans="2:6" x14ac:dyDescent="0.2">
      <c r="B138" s="10" t="s">
        <v>24</v>
      </c>
      <c r="C138" s="18">
        <v>0.14236111111677019</v>
      </c>
      <c r="D138" s="8">
        <f>Table7[[#This Row],[Tiempo de Permanencia]]+$F$2</f>
        <v>0.15277777778343685</v>
      </c>
      <c r="E138">
        <v>11</v>
      </c>
      <c r="F138" t="s">
        <v>511</v>
      </c>
    </row>
    <row r="139" spans="2:6" hidden="1" x14ac:dyDescent="0.2">
      <c r="B139" s="11" t="s">
        <v>28</v>
      </c>
      <c r="C139" s="19">
        <v>6.7361111112404615E-2</v>
      </c>
      <c r="D139" s="8">
        <f>Table7[[#This Row],[Tiempo de Permanencia]]+$F$2</f>
        <v>7.7777777779071286E-2</v>
      </c>
      <c r="E139">
        <v>14</v>
      </c>
      <c r="F139" t="s">
        <v>338</v>
      </c>
    </row>
    <row r="140" spans="2:6" x14ac:dyDescent="0.2">
      <c r="B140" s="10" t="s">
        <v>24</v>
      </c>
      <c r="C140" s="18">
        <v>4.1666666664241347E-2</v>
      </c>
      <c r="D140" s="8">
        <f>Table7[[#This Row],[Tiempo de Permanencia]]+$F$2</f>
        <v>5.2083333330908012E-2</v>
      </c>
      <c r="E140">
        <v>4</v>
      </c>
      <c r="F140" t="s">
        <v>516</v>
      </c>
    </row>
    <row r="141" spans="2:6" hidden="1" x14ac:dyDescent="0.2">
      <c r="B141" s="11" t="s">
        <v>28</v>
      </c>
      <c r="C141" s="19">
        <v>0.14236111110949423</v>
      </c>
      <c r="D141" s="8">
        <f>Table7[[#This Row],[Tiempo de Permanencia]]+$F$2</f>
        <v>0.15277777777616089</v>
      </c>
      <c r="E141">
        <v>11</v>
      </c>
      <c r="F141" t="s">
        <v>519</v>
      </c>
    </row>
    <row r="142" spans="2:6" hidden="1" x14ac:dyDescent="0.2">
      <c r="B142" s="10" t="s">
        <v>28</v>
      </c>
      <c r="C142" s="18">
        <v>0.11666666666860692</v>
      </c>
      <c r="D142" s="8">
        <f>Table7[[#This Row],[Tiempo de Permanencia]]+$F$2</f>
        <v>0.12708333333527358</v>
      </c>
      <c r="E142">
        <v>10</v>
      </c>
      <c r="F142" t="s">
        <v>522</v>
      </c>
    </row>
    <row r="143" spans="2:6" x14ac:dyDescent="0.2">
      <c r="B143" s="11" t="s">
        <v>24</v>
      </c>
      <c r="C143" s="19">
        <v>0.15416666666715173</v>
      </c>
      <c r="D143" s="8">
        <f>Table7[[#This Row],[Tiempo de Permanencia]]+$F$2</f>
        <v>0.16458333333381839</v>
      </c>
      <c r="E143">
        <v>18</v>
      </c>
      <c r="F143" t="s">
        <v>525</v>
      </c>
    </row>
    <row r="144" spans="2:6" x14ac:dyDescent="0.2">
      <c r="B144" s="10" t="s">
        <v>24</v>
      </c>
      <c r="C144" s="18">
        <v>0.12916666666569654</v>
      </c>
      <c r="D144" s="8">
        <f>Table7[[#This Row],[Tiempo de Permanencia]]+$F$2</f>
        <v>0.1395833333323632</v>
      </c>
      <c r="E144">
        <v>4</v>
      </c>
      <c r="F144" t="s">
        <v>528</v>
      </c>
    </row>
    <row r="145" spans="2:6" hidden="1" x14ac:dyDescent="0.2">
      <c r="B145" s="11" t="s">
        <v>17</v>
      </c>
      <c r="C145" s="19">
        <v>0.15208333333430346</v>
      </c>
      <c r="D145" s="8">
        <f>Table7[[#This Row],[Tiempo de Permanencia]]+$F$2</f>
        <v>0.16250000000097012</v>
      </c>
      <c r="E145">
        <v>16</v>
      </c>
      <c r="F145" t="s">
        <v>61</v>
      </c>
    </row>
    <row r="146" spans="2:6" hidden="1" x14ac:dyDescent="0.2">
      <c r="B146" s="10" t="s">
        <v>28</v>
      </c>
      <c r="C146" s="18">
        <v>0.14861111110803904</v>
      </c>
      <c r="D146" s="8">
        <f>Table7[[#This Row],[Tiempo de Permanencia]]+$F$2</f>
        <v>0.1590277777747057</v>
      </c>
      <c r="E146">
        <v>13</v>
      </c>
      <c r="F146" t="s">
        <v>87</v>
      </c>
    </row>
    <row r="147" spans="2:6" hidden="1" x14ac:dyDescent="0.2">
      <c r="B147" s="11" t="s">
        <v>17</v>
      </c>
      <c r="C147" s="19">
        <v>0.12847222221898846</v>
      </c>
      <c r="D147" s="8">
        <f>Table7[[#This Row],[Tiempo de Permanencia]]+$F$2</f>
        <v>0.13888888888565512</v>
      </c>
      <c r="E147">
        <v>5</v>
      </c>
      <c r="F147" t="s">
        <v>535</v>
      </c>
    </row>
    <row r="148" spans="2:6" hidden="1" x14ac:dyDescent="0.2">
      <c r="B148" s="10" t="s">
        <v>28</v>
      </c>
      <c r="C148" s="18">
        <v>7.0138888884685002E-2</v>
      </c>
      <c r="D148" s="8">
        <f>Table7[[#This Row],[Tiempo de Permanencia]]+$F$2</f>
        <v>8.0555555551351674E-2</v>
      </c>
      <c r="E148">
        <v>20</v>
      </c>
      <c r="F148" t="s">
        <v>538</v>
      </c>
    </row>
    <row r="149" spans="2:6" hidden="1" x14ac:dyDescent="0.2">
      <c r="B149" s="11" t="s">
        <v>28</v>
      </c>
      <c r="C149" s="19">
        <v>9.8611111112404615E-2</v>
      </c>
      <c r="D149" s="8">
        <f>Table7[[#This Row],[Tiempo de Permanencia]]+$F$2</f>
        <v>0.10902777777907129</v>
      </c>
      <c r="E149">
        <v>11</v>
      </c>
      <c r="F149" t="s">
        <v>540</v>
      </c>
    </row>
    <row r="150" spans="2:6" hidden="1" x14ac:dyDescent="0.2">
      <c r="B150" s="10" t="s">
        <v>17</v>
      </c>
      <c r="C150" s="18">
        <v>7.7083333329937886E-2</v>
      </c>
      <c r="D150" s="8">
        <f>Table7[[#This Row],[Tiempo de Permanencia]]+$F$2</f>
        <v>8.7499999996604558E-2</v>
      </c>
      <c r="E150">
        <v>5</v>
      </c>
      <c r="F150" t="s">
        <v>465</v>
      </c>
    </row>
    <row r="151" spans="2:6" x14ac:dyDescent="0.2">
      <c r="B151" s="11" t="s">
        <v>24</v>
      </c>
      <c r="C151" s="19">
        <v>0.10833333332993789</v>
      </c>
      <c r="D151" s="8">
        <f>Table7[[#This Row],[Tiempo de Permanencia]]+$F$2</f>
        <v>0.11874999999660456</v>
      </c>
      <c r="E151">
        <v>12</v>
      </c>
      <c r="F151" t="s">
        <v>545</v>
      </c>
    </row>
    <row r="152" spans="2:6" hidden="1" x14ac:dyDescent="0.2">
      <c r="B152" s="10" t="s">
        <v>28</v>
      </c>
      <c r="C152" s="18">
        <v>0.11944444444816327</v>
      </c>
      <c r="D152" s="8">
        <f>Table7[[#This Row],[Tiempo de Permanencia]]+$F$2</f>
        <v>0.12986111111482992</v>
      </c>
      <c r="E152">
        <v>3</v>
      </c>
      <c r="F152" t="s">
        <v>548</v>
      </c>
    </row>
    <row r="153" spans="2:6" hidden="1" x14ac:dyDescent="0.2">
      <c r="B153" s="11" t="s">
        <v>28</v>
      </c>
      <c r="C153" s="19">
        <v>5.2777777782466728E-2</v>
      </c>
      <c r="D153" s="8">
        <f>Table7[[#This Row],[Tiempo de Permanencia]]+$F$2</f>
        <v>6.31944444491334E-2</v>
      </c>
      <c r="E153">
        <v>3</v>
      </c>
      <c r="F153" t="s">
        <v>71</v>
      </c>
    </row>
    <row r="154" spans="2:6" hidden="1" x14ac:dyDescent="0.2">
      <c r="B154" s="10" t="s">
        <v>28</v>
      </c>
      <c r="C154" s="18">
        <v>0.16597222221753327</v>
      </c>
      <c r="D154" s="8">
        <f>Table7[[#This Row],[Tiempo de Permanencia]]+$F$2</f>
        <v>0.17638888888419993</v>
      </c>
      <c r="E154">
        <v>4</v>
      </c>
      <c r="F154" t="s">
        <v>13</v>
      </c>
    </row>
    <row r="155" spans="2:6" x14ac:dyDescent="0.2">
      <c r="B155" s="11" t="s">
        <v>24</v>
      </c>
      <c r="C155" s="19">
        <v>8.8888888894871343E-2</v>
      </c>
      <c r="D155" s="8">
        <f>Table7[[#This Row],[Tiempo de Permanencia]]+$F$2</f>
        <v>9.9305555561538014E-2</v>
      </c>
      <c r="E155">
        <v>5</v>
      </c>
      <c r="F155" t="s">
        <v>113</v>
      </c>
    </row>
    <row r="156" spans="2:6" hidden="1" x14ac:dyDescent="0.2">
      <c r="B156" s="10" t="s">
        <v>17</v>
      </c>
      <c r="C156" s="18">
        <v>0.15555555555329192</v>
      </c>
      <c r="D156" s="8">
        <f>Table7[[#This Row],[Tiempo de Permanencia]]+$F$2</f>
        <v>0.16597222221995858</v>
      </c>
      <c r="E156">
        <v>11</v>
      </c>
      <c r="F156" t="s">
        <v>557</v>
      </c>
    </row>
    <row r="157" spans="2:6" hidden="1" x14ac:dyDescent="0.2">
      <c r="B157" s="11" t="s">
        <v>28</v>
      </c>
      <c r="C157" s="19">
        <v>0.11875000000145519</v>
      </c>
      <c r="D157" s="8">
        <f>Table7[[#This Row],[Tiempo de Permanencia]]+$F$2</f>
        <v>0.12916666666812185</v>
      </c>
      <c r="E157">
        <v>11</v>
      </c>
      <c r="F157" t="s">
        <v>560</v>
      </c>
    </row>
    <row r="158" spans="2:6" x14ac:dyDescent="0.2">
      <c r="B158" s="10" t="s">
        <v>24</v>
      </c>
      <c r="C158" s="18">
        <v>4.3055555557657499E-2</v>
      </c>
      <c r="D158" s="8">
        <f>Table7[[#This Row],[Tiempo de Permanencia]]+$F$2</f>
        <v>5.3472222224324163E-2</v>
      </c>
      <c r="E158">
        <v>16</v>
      </c>
      <c r="F158" t="s">
        <v>562</v>
      </c>
    </row>
    <row r="159" spans="2:6" hidden="1" x14ac:dyDescent="0.2">
      <c r="B159" s="11" t="s">
        <v>17</v>
      </c>
      <c r="C159" s="19">
        <v>5.8333333334303461E-2</v>
      </c>
      <c r="D159" s="8">
        <f>Table7[[#This Row],[Tiempo de Permanencia]]+$F$2</f>
        <v>6.8750000000970132E-2</v>
      </c>
      <c r="E159">
        <v>5</v>
      </c>
      <c r="F159" t="s">
        <v>565</v>
      </c>
    </row>
    <row r="160" spans="2:6" hidden="1" x14ac:dyDescent="0.2">
      <c r="B160" s="10" t="s">
        <v>17</v>
      </c>
      <c r="C160" s="18">
        <v>0.16597222222480923</v>
      </c>
      <c r="D160" s="8">
        <f>Table7[[#This Row],[Tiempo de Permanencia]]+$F$2</f>
        <v>0.17638888889147589</v>
      </c>
      <c r="E160">
        <v>14</v>
      </c>
      <c r="F160" t="s">
        <v>108</v>
      </c>
    </row>
    <row r="161" spans="2:6" hidden="1" x14ac:dyDescent="0.2">
      <c r="B161" s="11" t="s">
        <v>28</v>
      </c>
      <c r="C161" s="19">
        <v>5.0694444449618459E-2</v>
      </c>
      <c r="D161" s="8">
        <f>Table7[[#This Row],[Tiempo de Permanencia]]+$F$2</f>
        <v>6.1111111116285123E-2</v>
      </c>
      <c r="E161">
        <v>20</v>
      </c>
      <c r="F161" t="s">
        <v>570</v>
      </c>
    </row>
    <row r="162" spans="2:6" x14ac:dyDescent="0.2">
      <c r="B162" s="10" t="s">
        <v>24</v>
      </c>
      <c r="C162" s="18">
        <v>0.12708333333284827</v>
      </c>
      <c r="D162" s="8">
        <f>Table7[[#This Row],[Tiempo de Permanencia]]+$F$2</f>
        <v>0.13749999999951493</v>
      </c>
      <c r="E162">
        <v>16</v>
      </c>
      <c r="F162" t="s">
        <v>573</v>
      </c>
    </row>
    <row r="163" spans="2:6" hidden="1" x14ac:dyDescent="0.2">
      <c r="B163" s="11" t="s">
        <v>28</v>
      </c>
      <c r="C163" s="19">
        <v>0.10763888888322981</v>
      </c>
      <c r="D163" s="8">
        <f>Table7[[#This Row],[Tiempo de Permanencia]]+$F$2</f>
        <v>0.11805555554989648</v>
      </c>
      <c r="E163">
        <v>9</v>
      </c>
      <c r="F163" t="s">
        <v>576</v>
      </c>
    </row>
    <row r="164" spans="2:6" hidden="1" x14ac:dyDescent="0.2">
      <c r="B164" s="10" t="s">
        <v>17</v>
      </c>
      <c r="C164" s="18">
        <v>7.3611111110949423E-2</v>
      </c>
      <c r="D164" s="8">
        <f>Table7[[#This Row],[Tiempo de Permanencia]]+$F$2</f>
        <v>8.4027777777616094E-2</v>
      </c>
      <c r="E164">
        <v>10</v>
      </c>
      <c r="F164" t="s">
        <v>579</v>
      </c>
    </row>
    <row r="165" spans="2:6" hidden="1" x14ac:dyDescent="0.2">
      <c r="B165" s="11" t="s">
        <v>28</v>
      </c>
      <c r="C165" s="19">
        <v>7.3611111110949423E-2</v>
      </c>
      <c r="D165" s="8">
        <f>Table7[[#This Row],[Tiempo de Permanencia]]+$F$2</f>
        <v>8.4027777777616094E-2</v>
      </c>
      <c r="E165">
        <v>1</v>
      </c>
      <c r="F165" t="s">
        <v>582</v>
      </c>
    </row>
    <row r="166" spans="2:6" x14ac:dyDescent="0.2">
      <c r="B166" s="10" t="s">
        <v>24</v>
      </c>
      <c r="C166" s="18">
        <v>4.5138888890505768E-2</v>
      </c>
      <c r="D166" s="8">
        <f>Table7[[#This Row],[Tiempo de Permanencia]]+$F$2</f>
        <v>5.5555555557172433E-2</v>
      </c>
      <c r="E166">
        <v>14</v>
      </c>
      <c r="F166" t="s">
        <v>117</v>
      </c>
    </row>
    <row r="167" spans="2:6" hidden="1" x14ac:dyDescent="0.2">
      <c r="B167" s="11" t="s">
        <v>17</v>
      </c>
      <c r="C167" s="19">
        <v>0.13333333333139308</v>
      </c>
      <c r="D167" s="8">
        <f>Table7[[#This Row],[Tiempo de Permanencia]]+$F$2</f>
        <v>0.14374999999805974</v>
      </c>
      <c r="E167">
        <v>13</v>
      </c>
      <c r="F167" t="s">
        <v>587</v>
      </c>
    </row>
    <row r="168" spans="2:6" x14ac:dyDescent="0.2">
      <c r="B168" s="10" t="s">
        <v>24</v>
      </c>
      <c r="C168" s="18">
        <v>7.7083333337213844E-2</v>
      </c>
      <c r="D168" s="8">
        <f>Table7[[#This Row],[Tiempo de Permanencia]]+$F$2</f>
        <v>8.7500000003880515E-2</v>
      </c>
      <c r="E168">
        <v>2</v>
      </c>
      <c r="F168" t="s">
        <v>590</v>
      </c>
    </row>
    <row r="169" spans="2:6" x14ac:dyDescent="0.2">
      <c r="B169" s="11" t="s">
        <v>24</v>
      </c>
      <c r="C169" s="19">
        <v>0.10624999999708962</v>
      </c>
      <c r="D169" s="8">
        <f>Table7[[#This Row],[Tiempo de Permanencia]]+$F$2</f>
        <v>0.11666666666375629</v>
      </c>
      <c r="E169">
        <v>6</v>
      </c>
      <c r="F169" t="s">
        <v>593</v>
      </c>
    </row>
    <row r="170" spans="2:6" hidden="1" x14ac:dyDescent="0.2">
      <c r="B170" s="10" t="s">
        <v>17</v>
      </c>
      <c r="C170" s="18">
        <v>0.15972222221898846</v>
      </c>
      <c r="D170" s="8">
        <f>Table7[[#This Row],[Tiempo de Permanencia]]+$F$2</f>
        <v>0.17013888888565512</v>
      </c>
      <c r="E170">
        <v>17</v>
      </c>
      <c r="F170" t="s">
        <v>596</v>
      </c>
    </row>
    <row r="171" spans="2:6" x14ac:dyDescent="0.2">
      <c r="B171" s="11" t="s">
        <v>24</v>
      </c>
      <c r="C171" s="19">
        <v>0.13472222221753327</v>
      </c>
      <c r="D171" s="8">
        <f>Table7[[#This Row],[Tiempo de Permanencia]]+$F$2</f>
        <v>0.14513888888419993</v>
      </c>
      <c r="E171">
        <v>13</v>
      </c>
      <c r="F171" t="s">
        <v>599</v>
      </c>
    </row>
    <row r="172" spans="2:6" hidden="1" x14ac:dyDescent="0.2">
      <c r="B172" s="10" t="s">
        <v>17</v>
      </c>
      <c r="C172" s="18">
        <v>9.4444444446708076E-2</v>
      </c>
      <c r="D172" s="8">
        <f>Table7[[#This Row],[Tiempo de Permanencia]]+$F$2</f>
        <v>0.10486111111337475</v>
      </c>
      <c r="E172">
        <v>1</v>
      </c>
      <c r="F172" t="s">
        <v>112</v>
      </c>
    </row>
    <row r="173" spans="2:6" hidden="1" x14ac:dyDescent="0.2">
      <c r="B173" s="11" t="s">
        <v>17</v>
      </c>
      <c r="C173" s="19">
        <v>5.1388888889050577E-2</v>
      </c>
      <c r="D173" s="8">
        <f>Table7[[#This Row],[Tiempo de Permanencia]]+$F$2</f>
        <v>6.1805555555717241E-2</v>
      </c>
      <c r="E173">
        <v>16</v>
      </c>
      <c r="F173" t="s">
        <v>603</v>
      </c>
    </row>
    <row r="174" spans="2:6" hidden="1" x14ac:dyDescent="0.2">
      <c r="B174" s="10" t="s">
        <v>17</v>
      </c>
      <c r="C174" s="18">
        <v>0.12777777777955635</v>
      </c>
      <c r="D174" s="8">
        <f>Table7[[#This Row],[Tiempo de Permanencia]]+$F$2</f>
        <v>0.138194444446223</v>
      </c>
      <c r="E174">
        <v>3</v>
      </c>
      <c r="F174" t="s">
        <v>606</v>
      </c>
    </row>
    <row r="175" spans="2:6" hidden="1" x14ac:dyDescent="0.2">
      <c r="B175" s="11" t="s">
        <v>28</v>
      </c>
      <c r="C175" s="19">
        <v>4.8611111109494232E-2</v>
      </c>
      <c r="D175" s="8">
        <f>Table7[[#This Row],[Tiempo de Permanencia]]+$F$2</f>
        <v>5.9027777776160896E-2</v>
      </c>
      <c r="E175">
        <v>19</v>
      </c>
      <c r="F175" t="s">
        <v>609</v>
      </c>
    </row>
    <row r="176" spans="2:6" hidden="1" x14ac:dyDescent="0.2">
      <c r="B176" s="10" t="s">
        <v>28</v>
      </c>
      <c r="C176" s="18">
        <v>0.13263888889196096</v>
      </c>
      <c r="D176" s="8">
        <f>Table7[[#This Row],[Tiempo de Permanencia]]+$F$2</f>
        <v>0.14305555555862762</v>
      </c>
      <c r="E176">
        <v>7</v>
      </c>
      <c r="F176" t="s">
        <v>612</v>
      </c>
    </row>
    <row r="177" spans="2:6" hidden="1" x14ac:dyDescent="0.2">
      <c r="B177" s="11" t="s">
        <v>17</v>
      </c>
      <c r="C177" s="19">
        <v>0.12708333333284827</v>
      </c>
      <c r="D177" s="8">
        <f>Table7[[#This Row],[Tiempo de Permanencia]]+$F$2</f>
        <v>0.13749999999951493</v>
      </c>
      <c r="E177">
        <v>17</v>
      </c>
      <c r="F177" t="s">
        <v>351</v>
      </c>
    </row>
    <row r="178" spans="2:6" hidden="1" x14ac:dyDescent="0.2">
      <c r="B178" s="10" t="s">
        <v>28</v>
      </c>
      <c r="C178" s="18">
        <v>8.0555555556202307E-2</v>
      </c>
      <c r="D178" s="8">
        <f>Table7[[#This Row],[Tiempo de Permanencia]]+$F$2</f>
        <v>9.0972222222868979E-2</v>
      </c>
      <c r="E178">
        <v>14</v>
      </c>
      <c r="F178" t="s">
        <v>617</v>
      </c>
    </row>
    <row r="179" spans="2:6" hidden="1" x14ac:dyDescent="0.2">
      <c r="B179" s="11" t="s">
        <v>17</v>
      </c>
      <c r="C179" s="19">
        <v>0.10624999999708962</v>
      </c>
      <c r="D179" s="8">
        <f>Table7[[#This Row],[Tiempo de Permanencia]]+$F$2</f>
        <v>0.11666666666375629</v>
      </c>
      <c r="E179">
        <v>5</v>
      </c>
      <c r="F179" t="s">
        <v>227</v>
      </c>
    </row>
    <row r="180" spans="2:6" x14ac:dyDescent="0.2">
      <c r="B180" s="10" t="s">
        <v>24</v>
      </c>
      <c r="C180" s="18">
        <v>8.1944444442342501E-2</v>
      </c>
      <c r="D180" s="8">
        <f>Table7[[#This Row],[Tiempo de Permanencia]]+$F$2</f>
        <v>9.2361111109009172E-2</v>
      </c>
      <c r="E180">
        <v>8</v>
      </c>
      <c r="F180" t="s">
        <v>622</v>
      </c>
    </row>
    <row r="181" spans="2:6" hidden="1" x14ac:dyDescent="0.2">
      <c r="B181" s="11" t="s">
        <v>28</v>
      </c>
      <c r="C181" s="19">
        <v>5.6250000001455192E-2</v>
      </c>
      <c r="D181" s="8">
        <f>Table7[[#This Row],[Tiempo de Permanencia]]+$F$2</f>
        <v>6.6666666668121863E-2</v>
      </c>
      <c r="E181">
        <v>2</v>
      </c>
      <c r="F181" t="s">
        <v>625</v>
      </c>
    </row>
    <row r="182" spans="2:6" hidden="1" x14ac:dyDescent="0.2">
      <c r="B182" s="10" t="s">
        <v>17</v>
      </c>
      <c r="C182" s="18">
        <v>0.11250000000291038</v>
      </c>
      <c r="D182" s="8">
        <f>Table7[[#This Row],[Tiempo de Permanencia]]+$F$2</f>
        <v>0.12291666666957705</v>
      </c>
      <c r="E182">
        <v>17</v>
      </c>
      <c r="F182" t="s">
        <v>628</v>
      </c>
    </row>
    <row r="183" spans="2:6" hidden="1" x14ac:dyDescent="0.2">
      <c r="B183" s="11" t="s">
        <v>17</v>
      </c>
      <c r="C183" s="19">
        <v>6.5277777779556345E-2</v>
      </c>
      <c r="D183" s="8">
        <f>Table7[[#This Row],[Tiempo de Permanencia]]+$F$2</f>
        <v>7.5694444446223016E-2</v>
      </c>
      <c r="E183">
        <v>12</v>
      </c>
      <c r="F183" t="s">
        <v>631</v>
      </c>
    </row>
    <row r="184" spans="2:6" x14ac:dyDescent="0.2">
      <c r="B184" s="10" t="s">
        <v>24</v>
      </c>
      <c r="C184" s="18">
        <v>0.13541666666424135</v>
      </c>
      <c r="D184" s="8">
        <f>Table7[[#This Row],[Tiempo de Permanencia]]+$F$2</f>
        <v>0.145833333330908</v>
      </c>
      <c r="E184">
        <v>4</v>
      </c>
      <c r="F184" t="s">
        <v>522</v>
      </c>
    </row>
    <row r="185" spans="2:6" hidden="1" x14ac:dyDescent="0.2">
      <c r="B185" s="11" t="s">
        <v>28</v>
      </c>
      <c r="C185" s="19">
        <v>0.13958333333721384</v>
      </c>
      <c r="D185" s="8">
        <f>Table7[[#This Row],[Tiempo de Permanencia]]+$F$2</f>
        <v>0.1500000000038805</v>
      </c>
      <c r="E185">
        <v>12</v>
      </c>
      <c r="F185" t="s">
        <v>636</v>
      </c>
    </row>
    <row r="186" spans="2:6" hidden="1" x14ac:dyDescent="0.2">
      <c r="B186" s="10" t="s">
        <v>17</v>
      </c>
      <c r="C186" s="18">
        <v>0.12083333333430346</v>
      </c>
      <c r="D186" s="8">
        <f>Table7[[#This Row],[Tiempo de Permanencia]]+$F$2</f>
        <v>0.13125000000097012</v>
      </c>
      <c r="E186">
        <v>9</v>
      </c>
      <c r="F186" t="s">
        <v>639</v>
      </c>
    </row>
    <row r="187" spans="2:6" hidden="1" x14ac:dyDescent="0.2">
      <c r="B187" s="11" t="s">
        <v>28</v>
      </c>
      <c r="C187" s="19">
        <v>6.0416666667151731E-2</v>
      </c>
      <c r="D187" s="8">
        <f>Table7[[#This Row],[Tiempo de Permanencia]]+$F$2</f>
        <v>7.0833333333818402E-2</v>
      </c>
      <c r="E187">
        <v>12</v>
      </c>
      <c r="F187" t="s">
        <v>642</v>
      </c>
    </row>
    <row r="188" spans="2:6" hidden="1" x14ac:dyDescent="0.2">
      <c r="B188" s="10" t="s">
        <v>28</v>
      </c>
      <c r="C188" s="18">
        <v>9.5138888893416151E-2</v>
      </c>
      <c r="D188" s="8">
        <f>Table7[[#This Row],[Tiempo de Permanencia]]+$F$2</f>
        <v>0.10555555556008282</v>
      </c>
      <c r="E188">
        <v>17</v>
      </c>
      <c r="F188" t="s">
        <v>267</v>
      </c>
    </row>
    <row r="189" spans="2:6" hidden="1" x14ac:dyDescent="0.2">
      <c r="B189" s="11" t="s">
        <v>28</v>
      </c>
      <c r="C189" s="19">
        <v>0.14305555555620231</v>
      </c>
      <c r="D189" s="8">
        <f>Table7[[#This Row],[Tiempo de Permanencia]]+$F$2</f>
        <v>0.15347222222286896</v>
      </c>
      <c r="E189">
        <v>11</v>
      </c>
      <c r="F189" t="s">
        <v>647</v>
      </c>
    </row>
    <row r="190" spans="2:6" hidden="1" x14ac:dyDescent="0.2">
      <c r="B190" s="10" t="s">
        <v>17</v>
      </c>
      <c r="C190" s="18">
        <v>9.6527777779556345E-2</v>
      </c>
      <c r="D190" s="8">
        <f>Table7[[#This Row],[Tiempo de Permanencia]]+$F$2</f>
        <v>0.10694444444622302</v>
      </c>
      <c r="E190">
        <v>2</v>
      </c>
      <c r="F190" t="s">
        <v>642</v>
      </c>
    </row>
    <row r="191" spans="2:6" x14ac:dyDescent="0.2">
      <c r="B191" s="11" t="s">
        <v>24</v>
      </c>
      <c r="C191" s="19">
        <v>7.7777777776645962E-2</v>
      </c>
      <c r="D191" s="8">
        <f>Table7[[#This Row],[Tiempo de Permanencia]]+$F$2</f>
        <v>8.8194444443312633E-2</v>
      </c>
      <c r="E191">
        <v>12</v>
      </c>
      <c r="F191" t="s">
        <v>652</v>
      </c>
    </row>
    <row r="192" spans="2:6" x14ac:dyDescent="0.2">
      <c r="B192" s="10" t="s">
        <v>24</v>
      </c>
      <c r="C192" s="18">
        <v>0.12291666666715173</v>
      </c>
      <c r="D192" s="8">
        <f>Table7[[#This Row],[Tiempo de Permanencia]]+$F$2</f>
        <v>0.13333333333381839</v>
      </c>
      <c r="E192">
        <v>8</v>
      </c>
      <c r="F192" t="s">
        <v>655</v>
      </c>
    </row>
    <row r="193" spans="2:6" x14ac:dyDescent="0.2">
      <c r="B193" s="11" t="s">
        <v>24</v>
      </c>
      <c r="C193" s="19">
        <v>0.12777777777955635</v>
      </c>
      <c r="D193" s="8">
        <f>Table7[[#This Row],[Tiempo de Permanencia]]+$F$2</f>
        <v>0.138194444446223</v>
      </c>
      <c r="E193">
        <v>12</v>
      </c>
      <c r="F193" t="s">
        <v>658</v>
      </c>
    </row>
    <row r="194" spans="2:6" hidden="1" x14ac:dyDescent="0.2">
      <c r="B194" s="10" t="s">
        <v>17</v>
      </c>
      <c r="C194" s="18">
        <v>0.15625</v>
      </c>
      <c r="D194" s="8">
        <f>Table7[[#This Row],[Tiempo de Permanencia]]+$F$2</f>
        <v>0.16666666666666666</v>
      </c>
      <c r="E194">
        <v>4</v>
      </c>
      <c r="F194" t="s">
        <v>661</v>
      </c>
    </row>
    <row r="195" spans="2:6" x14ac:dyDescent="0.2">
      <c r="B195" s="11" t="s">
        <v>24</v>
      </c>
      <c r="C195" s="19">
        <v>0.11875000000145519</v>
      </c>
      <c r="D195" s="8">
        <f>Table7[[#This Row],[Tiempo de Permanencia]]+$F$2</f>
        <v>0.12916666666812185</v>
      </c>
      <c r="E195">
        <v>8</v>
      </c>
      <c r="F195" t="s">
        <v>664</v>
      </c>
    </row>
    <row r="196" spans="2:6" hidden="1" x14ac:dyDescent="0.2">
      <c r="B196" s="10" t="s">
        <v>28</v>
      </c>
      <c r="C196" s="18">
        <v>0.11250000000291038</v>
      </c>
      <c r="D196" s="8">
        <f>Table7[[#This Row],[Tiempo de Permanencia]]+$F$2</f>
        <v>0.12291666666957705</v>
      </c>
      <c r="E196">
        <v>10</v>
      </c>
      <c r="F196" t="s">
        <v>93</v>
      </c>
    </row>
    <row r="197" spans="2:6" hidden="1" x14ac:dyDescent="0.2">
      <c r="B197" s="11" t="s">
        <v>28</v>
      </c>
      <c r="C197" s="19">
        <v>0.16180555555183673</v>
      </c>
      <c r="D197" s="8">
        <f>Table7[[#This Row],[Tiempo de Permanencia]]+$F$2</f>
        <v>0.17222222221850339</v>
      </c>
      <c r="E197">
        <v>12</v>
      </c>
      <c r="F197" t="s">
        <v>669</v>
      </c>
    </row>
    <row r="198" spans="2:6" x14ac:dyDescent="0.2">
      <c r="B198" s="10" t="s">
        <v>24</v>
      </c>
      <c r="C198" s="18">
        <v>7.4305555557657499E-2</v>
      </c>
      <c r="D198" s="8">
        <f>Table7[[#This Row],[Tiempo de Permanencia]]+$F$2</f>
        <v>8.472222222432417E-2</v>
      </c>
      <c r="E198">
        <v>8</v>
      </c>
      <c r="F198" t="s">
        <v>672</v>
      </c>
    </row>
    <row r="199" spans="2:6" x14ac:dyDescent="0.2">
      <c r="B199" s="11" t="s">
        <v>24</v>
      </c>
      <c r="C199" s="19">
        <v>0.15069444444816327</v>
      </c>
      <c r="D199" s="8">
        <f>Table7[[#This Row],[Tiempo de Permanencia]]+$F$2</f>
        <v>0.16111111111482992</v>
      </c>
      <c r="E199">
        <v>18</v>
      </c>
      <c r="F199" t="s">
        <v>674</v>
      </c>
    </row>
    <row r="200" spans="2:6" hidden="1" x14ac:dyDescent="0.2">
      <c r="B200" s="10" t="s">
        <v>17</v>
      </c>
      <c r="C200" s="18">
        <v>0.10625000000436557</v>
      </c>
      <c r="D200" s="8">
        <f>Table7[[#This Row],[Tiempo de Permanencia]]+$F$2</f>
        <v>0.11666666667103225</v>
      </c>
      <c r="E200">
        <v>5</v>
      </c>
      <c r="F200" t="s">
        <v>420</v>
      </c>
    </row>
    <row r="201" spans="2:6" hidden="1" x14ac:dyDescent="0.2">
      <c r="B201" s="11" t="s">
        <v>17</v>
      </c>
      <c r="C201" s="19">
        <v>5.2083333328482695E-2</v>
      </c>
      <c r="D201" s="8">
        <f>Table7[[#This Row],[Tiempo de Permanencia]]+$F$2</f>
        <v>6.2499999995149359E-2</v>
      </c>
      <c r="E201">
        <v>2</v>
      </c>
      <c r="F201" t="s">
        <v>679</v>
      </c>
    </row>
    <row r="202" spans="2:6" hidden="1" x14ac:dyDescent="0.2">
      <c r="B202" s="10" t="s">
        <v>17</v>
      </c>
      <c r="C202" s="18">
        <v>0.13958333332993789</v>
      </c>
      <c r="D202" s="8">
        <f>Table7[[#This Row],[Tiempo de Permanencia]]+$F$2</f>
        <v>0.14999999999660454</v>
      </c>
      <c r="E202">
        <v>6</v>
      </c>
      <c r="F202" t="s">
        <v>682</v>
      </c>
    </row>
    <row r="203" spans="2:6" hidden="1" x14ac:dyDescent="0.2">
      <c r="B203" s="11" t="s">
        <v>28</v>
      </c>
      <c r="C203" s="19">
        <v>6.5277777772280388E-2</v>
      </c>
      <c r="D203" s="8">
        <f>Table7[[#This Row],[Tiempo de Permanencia]]+$F$2</f>
        <v>7.5694444438947059E-2</v>
      </c>
      <c r="E203">
        <v>4</v>
      </c>
      <c r="F203" t="s">
        <v>685</v>
      </c>
    </row>
    <row r="204" spans="2:6" x14ac:dyDescent="0.2">
      <c r="B204" s="10" t="s">
        <v>24</v>
      </c>
      <c r="C204" s="18">
        <v>7.013888889196096E-2</v>
      </c>
      <c r="D204" s="8">
        <f>Table7[[#This Row],[Tiempo de Permanencia]]+$F$2</f>
        <v>8.0555555558627631E-2</v>
      </c>
      <c r="E204">
        <v>7</v>
      </c>
      <c r="F204" t="s">
        <v>688</v>
      </c>
    </row>
    <row r="205" spans="2:6" hidden="1" x14ac:dyDescent="0.2">
      <c r="B205" s="11" t="s">
        <v>17</v>
      </c>
      <c r="C205" s="19">
        <v>0.12361111110658385</v>
      </c>
      <c r="D205" s="8">
        <f>Table7[[#This Row],[Tiempo de Permanencia]]+$F$2</f>
        <v>0.13402777777325051</v>
      </c>
      <c r="E205">
        <v>14</v>
      </c>
      <c r="F205" t="s">
        <v>691</v>
      </c>
    </row>
    <row r="206" spans="2:6" hidden="1" x14ac:dyDescent="0.2">
      <c r="B206" s="10" t="s">
        <v>17</v>
      </c>
      <c r="C206" s="18">
        <v>5.3472222221898846E-2</v>
      </c>
      <c r="D206" s="8">
        <f>Table7[[#This Row],[Tiempo de Permanencia]]+$F$2</f>
        <v>6.3888888888565518E-2</v>
      </c>
      <c r="E206">
        <v>11</v>
      </c>
      <c r="F206" t="s">
        <v>694</v>
      </c>
    </row>
    <row r="207" spans="2:6" hidden="1" x14ac:dyDescent="0.2">
      <c r="B207" s="11" t="s">
        <v>28</v>
      </c>
      <c r="C207" s="19">
        <v>0.15972222222626442</v>
      </c>
      <c r="D207" s="8">
        <f>Table7[[#This Row],[Tiempo de Permanencia]]+$F$2</f>
        <v>0.17013888889293108</v>
      </c>
      <c r="E207">
        <v>7</v>
      </c>
      <c r="F207" t="s">
        <v>697</v>
      </c>
    </row>
    <row r="208" spans="2:6" x14ac:dyDescent="0.2">
      <c r="B208" s="10" t="s">
        <v>24</v>
      </c>
      <c r="C208" s="18">
        <v>7.0833333331393078E-2</v>
      </c>
      <c r="D208" s="8">
        <f>Table7[[#This Row],[Tiempo de Permanencia]]+$F$2</f>
        <v>8.1249999998059749E-2</v>
      </c>
      <c r="E208">
        <v>20</v>
      </c>
      <c r="F208" t="s">
        <v>465</v>
      </c>
    </row>
    <row r="209" spans="2:6" x14ac:dyDescent="0.2">
      <c r="B209" s="11" t="s">
        <v>24</v>
      </c>
      <c r="C209" s="19">
        <v>0.10902777777664596</v>
      </c>
      <c r="D209" s="8">
        <f>Table7[[#This Row],[Tiempo de Permanencia]]+$F$2</f>
        <v>0.11944444444331263</v>
      </c>
      <c r="E209">
        <v>7</v>
      </c>
      <c r="F209" t="s">
        <v>702</v>
      </c>
    </row>
    <row r="210" spans="2:6" hidden="1" x14ac:dyDescent="0.2">
      <c r="B210" s="10" t="s">
        <v>28</v>
      </c>
      <c r="C210" s="18">
        <v>0.15625</v>
      </c>
      <c r="D210" s="8">
        <f>Table7[[#This Row],[Tiempo de Permanencia]]+$F$2</f>
        <v>0.16666666666666666</v>
      </c>
      <c r="E210">
        <v>5</v>
      </c>
      <c r="F210" t="s">
        <v>560</v>
      </c>
    </row>
    <row r="211" spans="2:6" hidden="1" x14ac:dyDescent="0.2">
      <c r="B211" s="11" t="s">
        <v>28</v>
      </c>
      <c r="C211" s="19">
        <v>0.12430555555329192</v>
      </c>
      <c r="D211" s="8">
        <f>Table7[[#This Row],[Tiempo de Permanencia]]+$F$2</f>
        <v>0.13472222221995858</v>
      </c>
      <c r="E211">
        <v>15</v>
      </c>
      <c r="F211" t="s">
        <v>707</v>
      </c>
    </row>
    <row r="212" spans="2:6" hidden="1" x14ac:dyDescent="0.2">
      <c r="B212" s="10" t="s">
        <v>17</v>
      </c>
      <c r="C212" s="18">
        <v>8.4722222221898846E-2</v>
      </c>
      <c r="D212" s="8">
        <f>Table7[[#This Row],[Tiempo de Permanencia]]+$F$2</f>
        <v>9.5138888888565518E-2</v>
      </c>
      <c r="E212">
        <v>5</v>
      </c>
      <c r="F212" t="s">
        <v>40</v>
      </c>
    </row>
    <row r="213" spans="2:6" hidden="1" x14ac:dyDescent="0.2">
      <c r="B213" s="11" t="s">
        <v>17</v>
      </c>
      <c r="C213" s="19">
        <v>9.7222222226264421E-2</v>
      </c>
      <c r="D213" s="8">
        <f>Table7[[#This Row],[Tiempo de Permanencia]]+$F$2</f>
        <v>0.10763888889293109</v>
      </c>
      <c r="E213">
        <v>11</v>
      </c>
      <c r="F213" t="s">
        <v>274</v>
      </c>
    </row>
    <row r="214" spans="2:6" hidden="1" x14ac:dyDescent="0.2">
      <c r="B214" s="10" t="s">
        <v>28</v>
      </c>
      <c r="C214" s="18">
        <v>9.0972222220443655E-2</v>
      </c>
      <c r="D214" s="8">
        <f>Table7[[#This Row],[Tiempo de Permanencia]]+$F$2</f>
        <v>0.10138888888711033</v>
      </c>
      <c r="E214">
        <v>14</v>
      </c>
      <c r="F214" t="s">
        <v>714</v>
      </c>
    </row>
    <row r="215" spans="2:6" hidden="1" x14ac:dyDescent="0.2">
      <c r="B215" s="11" t="s">
        <v>17</v>
      </c>
      <c r="C215" s="19">
        <v>0.16041666666569654</v>
      </c>
      <c r="D215" s="8">
        <f>Table7[[#This Row],[Tiempo de Permanencia]]+$F$2</f>
        <v>0.1708333333323632</v>
      </c>
      <c r="E215">
        <v>6</v>
      </c>
      <c r="F215" t="s">
        <v>717</v>
      </c>
    </row>
    <row r="216" spans="2:6" x14ac:dyDescent="0.2">
      <c r="B216" s="10" t="s">
        <v>24</v>
      </c>
      <c r="C216" s="18">
        <v>8.9583333334303461E-2</v>
      </c>
      <c r="D216" s="8">
        <f>Table7[[#This Row],[Tiempo de Permanencia]]+$F$2</f>
        <v>0.10000000000097013</v>
      </c>
      <c r="E216">
        <v>11</v>
      </c>
      <c r="F216" t="s">
        <v>720</v>
      </c>
    </row>
    <row r="217" spans="2:6" hidden="1" x14ac:dyDescent="0.2">
      <c r="B217" s="11" t="s">
        <v>28</v>
      </c>
      <c r="C217" s="19">
        <v>4.652777778392192E-2</v>
      </c>
      <c r="D217" s="8">
        <f>Table7[[#This Row],[Tiempo de Permanencia]]+$F$2</f>
        <v>5.6944444450588584E-2</v>
      </c>
      <c r="E217">
        <v>20</v>
      </c>
      <c r="F217" t="s">
        <v>450</v>
      </c>
    </row>
    <row r="218" spans="2:6" hidden="1" x14ac:dyDescent="0.2">
      <c r="B218" s="10" t="s">
        <v>28</v>
      </c>
      <c r="C218" s="18">
        <v>0.14236111110949423</v>
      </c>
      <c r="D218" s="8">
        <f>Table7[[#This Row],[Tiempo de Permanencia]]+$F$2</f>
        <v>0.15277777777616089</v>
      </c>
      <c r="E218">
        <v>15</v>
      </c>
      <c r="F218" t="s">
        <v>725</v>
      </c>
    </row>
    <row r="219" spans="2:6" hidden="1" x14ac:dyDescent="0.2">
      <c r="B219" s="11" t="s">
        <v>17</v>
      </c>
      <c r="C219" s="19">
        <v>0.13541666666424135</v>
      </c>
      <c r="D219" s="8">
        <f>Table7[[#This Row],[Tiempo de Permanencia]]+$F$2</f>
        <v>0.145833333330908</v>
      </c>
      <c r="E219">
        <v>15</v>
      </c>
      <c r="F219" t="s">
        <v>728</v>
      </c>
    </row>
    <row r="220" spans="2:6" x14ac:dyDescent="0.2">
      <c r="B220" s="10" t="s">
        <v>24</v>
      </c>
      <c r="C220" s="18">
        <v>0.11875000000145519</v>
      </c>
      <c r="D220" s="8">
        <f>Table7[[#This Row],[Tiempo de Permanencia]]+$F$2</f>
        <v>0.12916666666812185</v>
      </c>
      <c r="E220">
        <v>2</v>
      </c>
      <c r="F220" t="s">
        <v>731</v>
      </c>
    </row>
    <row r="221" spans="2:6" hidden="1" x14ac:dyDescent="0.2">
      <c r="B221" s="11" t="s">
        <v>28</v>
      </c>
      <c r="C221" s="19">
        <v>6.9444444437976927E-2</v>
      </c>
      <c r="D221" s="8">
        <f>Table7[[#This Row],[Tiempo de Permanencia]]+$F$2</f>
        <v>7.9861111104643598E-2</v>
      </c>
      <c r="E221">
        <v>16</v>
      </c>
      <c r="F221" t="s">
        <v>734</v>
      </c>
    </row>
    <row r="222" spans="2:6" hidden="1" x14ac:dyDescent="0.2">
      <c r="B222" s="10" t="s">
        <v>17</v>
      </c>
      <c r="C222" s="18">
        <v>0.14652777777519077</v>
      </c>
      <c r="D222" s="8">
        <f>Table7[[#This Row],[Tiempo de Permanencia]]+$F$2</f>
        <v>0.15694444444185743</v>
      </c>
      <c r="E222">
        <v>17</v>
      </c>
      <c r="F222" t="s">
        <v>69</v>
      </c>
    </row>
    <row r="223" spans="2:6" hidden="1" x14ac:dyDescent="0.2">
      <c r="B223" s="11" t="s">
        <v>28</v>
      </c>
      <c r="C223" s="19">
        <v>7.7083333329937886E-2</v>
      </c>
      <c r="D223" s="8">
        <f>Table7[[#This Row],[Tiempo de Permanencia]]+$F$2</f>
        <v>8.7499999996604558E-2</v>
      </c>
      <c r="E223">
        <v>3</v>
      </c>
      <c r="F223" t="s">
        <v>739</v>
      </c>
    </row>
    <row r="224" spans="2:6" x14ac:dyDescent="0.2">
      <c r="B224" s="10" t="s">
        <v>24</v>
      </c>
      <c r="C224" s="18">
        <v>0.13125000000582077</v>
      </c>
      <c r="D224" s="8">
        <f>Table7[[#This Row],[Tiempo de Permanencia]]+$F$2</f>
        <v>0.14166666667248742</v>
      </c>
      <c r="E224">
        <v>14</v>
      </c>
      <c r="F224" t="s">
        <v>742</v>
      </c>
    </row>
    <row r="225" spans="2:6" x14ac:dyDescent="0.2">
      <c r="B225" s="11" t="s">
        <v>24</v>
      </c>
      <c r="C225" s="19">
        <v>0.14166666667006211</v>
      </c>
      <c r="D225" s="8">
        <f>Table7[[#This Row],[Tiempo de Permanencia]]+$F$2</f>
        <v>0.15208333333672877</v>
      </c>
      <c r="E225">
        <v>4</v>
      </c>
      <c r="F225" t="s">
        <v>20</v>
      </c>
    </row>
    <row r="226" spans="2:6" hidden="1" x14ac:dyDescent="0.2">
      <c r="B226" s="10" t="s">
        <v>28</v>
      </c>
      <c r="C226" s="18">
        <v>9.375E-2</v>
      </c>
      <c r="D226" s="8">
        <f>Table7[[#This Row],[Tiempo de Permanencia]]+$F$2</f>
        <v>0.10416666666666667</v>
      </c>
      <c r="E226">
        <v>11</v>
      </c>
      <c r="F226" t="s">
        <v>747</v>
      </c>
    </row>
    <row r="227" spans="2:6" x14ac:dyDescent="0.2">
      <c r="B227" s="11" t="s">
        <v>24</v>
      </c>
      <c r="C227" s="19">
        <v>5.9722222227719612E-2</v>
      </c>
      <c r="D227" s="8">
        <f>Table7[[#This Row],[Tiempo de Permanencia]]+$F$2</f>
        <v>7.0138888894386284E-2</v>
      </c>
      <c r="E227">
        <v>6</v>
      </c>
      <c r="F227" t="s">
        <v>750</v>
      </c>
    </row>
    <row r="228" spans="2:6" hidden="1" x14ac:dyDescent="0.2">
      <c r="B228" s="10" t="s">
        <v>28</v>
      </c>
      <c r="C228" s="18">
        <v>8.4722222221898846E-2</v>
      </c>
      <c r="D228" s="8">
        <f>Table7[[#This Row],[Tiempo de Permanencia]]+$F$2</f>
        <v>9.5138888888565518E-2</v>
      </c>
      <c r="E228">
        <v>18</v>
      </c>
      <c r="F228" t="s">
        <v>423</v>
      </c>
    </row>
    <row r="229" spans="2:6" hidden="1" x14ac:dyDescent="0.2">
      <c r="B229" s="11" t="s">
        <v>28</v>
      </c>
      <c r="C229" s="19">
        <v>7.9166666670062114E-2</v>
      </c>
      <c r="D229" s="8">
        <f>Table7[[#This Row],[Tiempo de Permanencia]]+$F$2</f>
        <v>8.9583333336728785E-2</v>
      </c>
      <c r="E229">
        <v>8</v>
      </c>
      <c r="F229" t="s">
        <v>755</v>
      </c>
    </row>
    <row r="230" spans="2:6" x14ac:dyDescent="0.2">
      <c r="B230" s="10" t="s">
        <v>24</v>
      </c>
      <c r="C230" s="18">
        <v>0.11527777778246673</v>
      </c>
      <c r="D230" s="8">
        <f>Table7[[#This Row],[Tiempo de Permanencia]]+$F$2</f>
        <v>0.12569444444913339</v>
      </c>
      <c r="E230">
        <v>14</v>
      </c>
      <c r="F230" t="s">
        <v>758</v>
      </c>
    </row>
    <row r="231" spans="2:6" hidden="1" x14ac:dyDescent="0.2">
      <c r="B231" s="11" t="s">
        <v>28</v>
      </c>
      <c r="C231" s="19">
        <v>5.2777777775190771E-2</v>
      </c>
      <c r="D231" s="8">
        <f>Table7[[#This Row],[Tiempo de Permanencia]]+$F$2</f>
        <v>6.3194444441857442E-2</v>
      </c>
      <c r="E231">
        <v>6</v>
      </c>
      <c r="F231" t="s">
        <v>761</v>
      </c>
    </row>
    <row r="232" spans="2:6" hidden="1" x14ac:dyDescent="0.2">
      <c r="B232" s="10" t="s">
        <v>28</v>
      </c>
      <c r="C232" s="18">
        <v>0.1444444444423425</v>
      </c>
      <c r="D232" s="8">
        <f>Table7[[#This Row],[Tiempo de Permanencia]]+$F$2</f>
        <v>0.15486111110900916</v>
      </c>
      <c r="E232">
        <v>1</v>
      </c>
      <c r="F232" t="s">
        <v>764</v>
      </c>
    </row>
    <row r="233" spans="2:6" hidden="1" x14ac:dyDescent="0.2">
      <c r="B233" s="11" t="s">
        <v>28</v>
      </c>
      <c r="C233" s="19">
        <v>0.11388888888905058</v>
      </c>
      <c r="D233" s="8">
        <f>Table7[[#This Row],[Tiempo de Permanencia]]+$F$2</f>
        <v>0.12430555555571725</v>
      </c>
      <c r="E233">
        <v>14</v>
      </c>
      <c r="F233" t="s">
        <v>767</v>
      </c>
    </row>
    <row r="234" spans="2:6" hidden="1" x14ac:dyDescent="0.2">
      <c r="B234" s="10" t="s">
        <v>28</v>
      </c>
      <c r="C234" s="18">
        <v>0.15069444444816327</v>
      </c>
      <c r="D234" s="8">
        <f>Table7[[#This Row],[Tiempo de Permanencia]]+$F$2</f>
        <v>0.16111111111482992</v>
      </c>
      <c r="E234">
        <v>9</v>
      </c>
      <c r="F234" t="s">
        <v>770</v>
      </c>
    </row>
    <row r="235" spans="2:6" hidden="1" x14ac:dyDescent="0.2">
      <c r="B235" s="11" t="s">
        <v>17</v>
      </c>
      <c r="C235" s="19">
        <v>0.13819444444379769</v>
      </c>
      <c r="D235" s="8">
        <f>Table7[[#This Row],[Tiempo de Permanencia]]+$F$2</f>
        <v>0.14861111111046435</v>
      </c>
      <c r="E235">
        <v>17</v>
      </c>
      <c r="F235" t="s">
        <v>773</v>
      </c>
    </row>
    <row r="236" spans="2:6" x14ac:dyDescent="0.2">
      <c r="B236" s="10" t="s">
        <v>24</v>
      </c>
      <c r="C236" s="18">
        <v>4.3749999997089617E-2</v>
      </c>
      <c r="D236" s="8">
        <f>Table7[[#This Row],[Tiempo de Permanencia]]+$F$2</f>
        <v>5.4166666663756281E-2</v>
      </c>
      <c r="E236">
        <v>6</v>
      </c>
      <c r="F236" t="s">
        <v>776</v>
      </c>
    </row>
    <row r="237" spans="2:6" hidden="1" x14ac:dyDescent="0.2">
      <c r="B237" s="11" t="s">
        <v>28</v>
      </c>
      <c r="C237" s="19">
        <v>0.12847222221898846</v>
      </c>
      <c r="D237" s="8">
        <f>Table7[[#This Row],[Tiempo de Permanencia]]+$F$2</f>
        <v>0.13888888888565512</v>
      </c>
      <c r="E237">
        <v>2</v>
      </c>
      <c r="F237" t="s">
        <v>107</v>
      </c>
    </row>
    <row r="238" spans="2:6" hidden="1" x14ac:dyDescent="0.2">
      <c r="B238" s="10" t="s">
        <v>28</v>
      </c>
      <c r="C238" s="18">
        <v>0.14097222221607808</v>
      </c>
      <c r="D238" s="8">
        <f>Table7[[#This Row],[Tiempo de Permanencia]]+$F$2</f>
        <v>0.15138888888274474</v>
      </c>
      <c r="E238">
        <v>10</v>
      </c>
      <c r="F238" t="s">
        <v>163</v>
      </c>
    </row>
    <row r="239" spans="2:6" hidden="1" x14ac:dyDescent="0.2">
      <c r="B239" s="11" t="s">
        <v>17</v>
      </c>
      <c r="C239" s="19">
        <v>0.1368055555576575</v>
      </c>
      <c r="D239" s="8">
        <f>Table7[[#This Row],[Tiempo de Permanencia]]+$F$2</f>
        <v>0.14722222222432416</v>
      </c>
      <c r="E239">
        <v>14</v>
      </c>
      <c r="F239" t="s">
        <v>92</v>
      </c>
    </row>
    <row r="240" spans="2:6" hidden="1" x14ac:dyDescent="0.2">
      <c r="B240" s="10" t="s">
        <v>28</v>
      </c>
      <c r="C240" s="18">
        <v>0.16249999999854481</v>
      </c>
      <c r="D240" s="8">
        <f>Table7[[#This Row],[Tiempo de Permanencia]]+$F$2</f>
        <v>0.17291666666521147</v>
      </c>
      <c r="E240">
        <v>2</v>
      </c>
      <c r="F240" t="s">
        <v>785</v>
      </c>
    </row>
    <row r="241" spans="2:6" hidden="1" x14ac:dyDescent="0.2">
      <c r="B241" s="11" t="s">
        <v>17</v>
      </c>
      <c r="C241" s="19">
        <v>0.16041666666569654</v>
      </c>
      <c r="D241" s="8">
        <f>Table7[[#This Row],[Tiempo de Permanencia]]+$F$2</f>
        <v>0.1708333333323632</v>
      </c>
      <c r="E241">
        <v>17</v>
      </c>
      <c r="F241" t="s">
        <v>309</v>
      </c>
    </row>
    <row r="242" spans="2:6" hidden="1" x14ac:dyDescent="0.2">
      <c r="B242" s="10" t="s">
        <v>17</v>
      </c>
      <c r="C242" s="18">
        <v>0.13263888889196096</v>
      </c>
      <c r="D242" s="8">
        <f>Table7[[#This Row],[Tiempo de Permanencia]]+$F$2</f>
        <v>0.14305555555862762</v>
      </c>
      <c r="E242">
        <v>1</v>
      </c>
      <c r="F242" t="s">
        <v>90</v>
      </c>
    </row>
    <row r="243" spans="2:6" hidden="1" x14ac:dyDescent="0.2">
      <c r="B243" s="11" t="s">
        <v>28</v>
      </c>
      <c r="C243" s="19">
        <v>0.11597222222189885</v>
      </c>
      <c r="D243" s="8">
        <f>Table7[[#This Row],[Tiempo de Permanencia]]+$F$2</f>
        <v>0.1263888888885655</v>
      </c>
      <c r="E243">
        <v>9</v>
      </c>
      <c r="F243" t="s">
        <v>792</v>
      </c>
    </row>
    <row r="244" spans="2:6" hidden="1" x14ac:dyDescent="0.2">
      <c r="B244" s="10" t="s">
        <v>17</v>
      </c>
      <c r="C244" s="18">
        <v>9.3055555560567882E-2</v>
      </c>
      <c r="D244" s="8">
        <f>Table7[[#This Row],[Tiempo de Permanencia]]+$F$2</f>
        <v>0.10347222222723455</v>
      </c>
      <c r="E244">
        <v>18</v>
      </c>
      <c r="F244" t="s">
        <v>795</v>
      </c>
    </row>
    <row r="245" spans="2:6" x14ac:dyDescent="0.2">
      <c r="B245" s="11" t="s">
        <v>24</v>
      </c>
      <c r="C245" s="19">
        <v>8.7500000001455192E-2</v>
      </c>
      <c r="D245" s="8">
        <f>Table7[[#This Row],[Tiempo de Permanencia]]+$F$2</f>
        <v>9.7916666668121863E-2</v>
      </c>
      <c r="E245">
        <v>12</v>
      </c>
      <c r="F245" t="s">
        <v>798</v>
      </c>
    </row>
    <row r="246" spans="2:6" hidden="1" x14ac:dyDescent="0.2">
      <c r="B246" s="10" t="s">
        <v>17</v>
      </c>
      <c r="C246" s="18">
        <v>0.12222222222044365</v>
      </c>
      <c r="D246" s="8">
        <f>Table7[[#This Row],[Tiempo de Permanencia]]+$F$2</f>
        <v>0.13263888888711031</v>
      </c>
      <c r="E246">
        <v>8</v>
      </c>
      <c r="F246" t="s">
        <v>801</v>
      </c>
    </row>
    <row r="247" spans="2:6" hidden="1" x14ac:dyDescent="0.2">
      <c r="B247" s="11" t="s">
        <v>17</v>
      </c>
      <c r="C247" s="19">
        <v>4.722222221607808E-2</v>
      </c>
      <c r="D247" s="8">
        <f>Table7[[#This Row],[Tiempo de Permanencia]]+$F$2</f>
        <v>5.7638888882744745E-2</v>
      </c>
      <c r="E247">
        <v>9</v>
      </c>
      <c r="F247" t="s">
        <v>804</v>
      </c>
    </row>
    <row r="248" spans="2:6" hidden="1" x14ac:dyDescent="0.2">
      <c r="B248" s="10" t="s">
        <v>28</v>
      </c>
      <c r="C248" s="18">
        <v>5.4166666668606922E-2</v>
      </c>
      <c r="D248" s="8">
        <f>Table7[[#This Row],[Tiempo de Permanencia]]+$F$2</f>
        <v>6.4583333335273593E-2</v>
      </c>
      <c r="E248">
        <v>18</v>
      </c>
      <c r="F248" t="s">
        <v>807</v>
      </c>
    </row>
    <row r="249" spans="2:6" x14ac:dyDescent="0.2">
      <c r="B249" s="11" t="s">
        <v>24</v>
      </c>
      <c r="C249" s="19">
        <v>0.16319444444525288</v>
      </c>
      <c r="D249" s="8">
        <f>Table7[[#This Row],[Tiempo de Permanencia]]+$F$2</f>
        <v>0.17361111111191954</v>
      </c>
      <c r="E249">
        <v>14</v>
      </c>
      <c r="F249" t="s">
        <v>124</v>
      </c>
    </row>
    <row r="250" spans="2:6" hidden="1" x14ac:dyDescent="0.2">
      <c r="B250" s="10" t="s">
        <v>28</v>
      </c>
      <c r="C250" s="18">
        <v>6.7361111112404615E-2</v>
      </c>
      <c r="D250" s="8">
        <f>Table7[[#This Row],[Tiempo de Permanencia]]+$F$2</f>
        <v>7.7777777779071286E-2</v>
      </c>
      <c r="E250">
        <v>12</v>
      </c>
      <c r="F250" t="s">
        <v>113</v>
      </c>
    </row>
    <row r="251" spans="2:6" x14ac:dyDescent="0.2">
      <c r="B251" s="11" t="s">
        <v>24</v>
      </c>
      <c r="C251" s="19">
        <v>9.375E-2</v>
      </c>
      <c r="D251" s="8">
        <f>Table7[[#This Row],[Tiempo de Permanencia]]+$F$2</f>
        <v>0.10416666666666667</v>
      </c>
      <c r="E251">
        <v>13</v>
      </c>
      <c r="F251" t="s">
        <v>814</v>
      </c>
    </row>
    <row r="252" spans="2:6" x14ac:dyDescent="0.2">
      <c r="B252" s="10" t="s">
        <v>24</v>
      </c>
      <c r="C252" s="18">
        <v>8.819444444088731E-2</v>
      </c>
      <c r="D252" s="8">
        <f>Table7[[#This Row],[Tiempo de Permanencia]]+$F$2</f>
        <v>9.8611111107553981E-2</v>
      </c>
      <c r="E252">
        <v>10</v>
      </c>
      <c r="F252" t="s">
        <v>89</v>
      </c>
    </row>
    <row r="253" spans="2:6" hidden="1" x14ac:dyDescent="0.2">
      <c r="B253" s="11" t="s">
        <v>28</v>
      </c>
      <c r="C253" s="19">
        <v>0.13263888889196096</v>
      </c>
      <c r="D253" s="8">
        <f>Table7[[#This Row],[Tiempo de Permanencia]]+$F$2</f>
        <v>0.14305555555862762</v>
      </c>
      <c r="E253">
        <v>20</v>
      </c>
      <c r="F253" t="s">
        <v>819</v>
      </c>
    </row>
    <row r="254" spans="2:6" hidden="1" x14ac:dyDescent="0.2">
      <c r="B254" s="10" t="s">
        <v>17</v>
      </c>
      <c r="C254" s="18">
        <v>5.486111110803904E-2</v>
      </c>
      <c r="D254" s="8">
        <f>Table7[[#This Row],[Tiempo de Permanencia]]+$F$2</f>
        <v>6.5277777774705711E-2</v>
      </c>
      <c r="E254">
        <v>6</v>
      </c>
      <c r="F254" t="s">
        <v>100</v>
      </c>
    </row>
    <row r="255" spans="2:6" hidden="1" x14ac:dyDescent="0.2">
      <c r="B255" s="11" t="s">
        <v>17</v>
      </c>
      <c r="C255" s="19">
        <v>0.15277777777373558</v>
      </c>
      <c r="D255" s="8">
        <f>Table7[[#This Row],[Tiempo de Permanencia]]+$F$2</f>
        <v>0.16319444444040224</v>
      </c>
      <c r="E255">
        <v>12</v>
      </c>
      <c r="F255" t="s">
        <v>823</v>
      </c>
    </row>
    <row r="256" spans="2:6" hidden="1" x14ac:dyDescent="0.2">
      <c r="B256" s="10" t="s">
        <v>17</v>
      </c>
      <c r="C256" s="18">
        <v>5.0694444442342501E-2</v>
      </c>
      <c r="D256" s="8">
        <f>Table7[[#This Row],[Tiempo de Permanencia]]+$F$2</f>
        <v>6.1111111109009165E-2</v>
      </c>
      <c r="E256">
        <v>14</v>
      </c>
      <c r="F256" t="s">
        <v>826</v>
      </c>
    </row>
    <row r="257" spans="2:6" hidden="1" x14ac:dyDescent="0.2">
      <c r="B257" s="11" t="s">
        <v>17</v>
      </c>
      <c r="C257" s="19">
        <v>0.13611111111094942</v>
      </c>
      <c r="D257" s="8">
        <f>Table7[[#This Row],[Tiempo de Permanencia]]+$F$2</f>
        <v>0.14652777777761608</v>
      </c>
      <c r="E257">
        <v>4</v>
      </c>
      <c r="F257" t="s">
        <v>829</v>
      </c>
    </row>
    <row r="258" spans="2:6" hidden="1" x14ac:dyDescent="0.2">
      <c r="B258" s="10" t="s">
        <v>28</v>
      </c>
      <c r="C258" s="18">
        <v>0.12013888888759539</v>
      </c>
      <c r="D258" s="8">
        <f>Table7[[#This Row],[Tiempo de Permanencia]]+$F$2</f>
        <v>0.13055555555426204</v>
      </c>
      <c r="E258">
        <v>11</v>
      </c>
      <c r="F258" t="s">
        <v>832</v>
      </c>
    </row>
    <row r="259" spans="2:6" hidden="1" x14ac:dyDescent="0.2">
      <c r="B259" s="11" t="s">
        <v>28</v>
      </c>
      <c r="C259" s="19">
        <v>0.12361111111385981</v>
      </c>
      <c r="D259" s="8">
        <f>Table7[[#This Row],[Tiempo de Permanencia]]+$F$2</f>
        <v>0.13402777778052646</v>
      </c>
      <c r="E259">
        <v>18</v>
      </c>
      <c r="F259" t="s">
        <v>835</v>
      </c>
    </row>
    <row r="260" spans="2:6" hidden="1" x14ac:dyDescent="0.2">
      <c r="B260" s="10" t="s">
        <v>28</v>
      </c>
      <c r="C260" s="18">
        <v>8.4027777775190771E-2</v>
      </c>
      <c r="D260" s="8">
        <f>Table7[[#This Row],[Tiempo de Permanencia]]+$F$2</f>
        <v>9.4444444441857442E-2</v>
      </c>
      <c r="E260">
        <v>13</v>
      </c>
      <c r="F260" t="s">
        <v>838</v>
      </c>
    </row>
    <row r="261" spans="2:6" hidden="1" x14ac:dyDescent="0.2">
      <c r="B261" s="11" t="s">
        <v>17</v>
      </c>
      <c r="C261" s="19">
        <v>0.14305555555620231</v>
      </c>
      <c r="D261" s="8">
        <f>Table7[[#This Row],[Tiempo de Permanencia]]+$F$2</f>
        <v>0.15347222222286896</v>
      </c>
      <c r="E261">
        <v>15</v>
      </c>
      <c r="F261" t="s">
        <v>841</v>
      </c>
    </row>
    <row r="262" spans="2:6" hidden="1" x14ac:dyDescent="0.2">
      <c r="B262" s="10" t="s">
        <v>17</v>
      </c>
      <c r="C262" s="18">
        <v>9.3055555553291924E-2</v>
      </c>
      <c r="D262" s="8">
        <f>Table7[[#This Row],[Tiempo de Permanencia]]+$F$2</f>
        <v>0.1034722222199586</v>
      </c>
      <c r="E262">
        <v>14</v>
      </c>
      <c r="F262" t="s">
        <v>844</v>
      </c>
    </row>
    <row r="263" spans="2:6" hidden="1" x14ac:dyDescent="0.2">
      <c r="B263" s="11" t="s">
        <v>17</v>
      </c>
      <c r="C263" s="19">
        <v>0.15347222222771961</v>
      </c>
      <c r="D263" s="8">
        <f>Table7[[#This Row],[Tiempo de Permanencia]]+$F$2</f>
        <v>0.16388888889438627</v>
      </c>
      <c r="E263">
        <v>19</v>
      </c>
      <c r="F263" t="s">
        <v>847</v>
      </c>
    </row>
    <row r="264" spans="2:6" x14ac:dyDescent="0.2">
      <c r="B264" s="10" t="s">
        <v>24</v>
      </c>
      <c r="C264" s="18">
        <v>7.5694444443797693E-2</v>
      </c>
      <c r="D264" s="8">
        <f>Table7[[#This Row],[Tiempo de Permanencia]]+$F$2</f>
        <v>8.6111111110464364E-2</v>
      </c>
      <c r="E264">
        <v>12</v>
      </c>
      <c r="F264" t="s">
        <v>849</v>
      </c>
    </row>
    <row r="265" spans="2:6" x14ac:dyDescent="0.2">
      <c r="B265" s="11" t="s">
        <v>24</v>
      </c>
      <c r="C265" s="19">
        <v>5.4166666661330964E-2</v>
      </c>
      <c r="D265" s="8">
        <f>Table7[[#This Row],[Tiempo de Permanencia]]+$F$2</f>
        <v>6.4583333327997636E-2</v>
      </c>
      <c r="E265">
        <v>15</v>
      </c>
      <c r="F265" t="s">
        <v>852</v>
      </c>
    </row>
    <row r="266" spans="2:6" x14ac:dyDescent="0.2">
      <c r="B266" s="10" t="s">
        <v>24</v>
      </c>
      <c r="C266" s="18">
        <v>0.15416666666715173</v>
      </c>
      <c r="D266" s="8">
        <f>Table7[[#This Row],[Tiempo de Permanencia]]+$F$2</f>
        <v>0.16458333333381839</v>
      </c>
      <c r="E266">
        <v>16</v>
      </c>
      <c r="F266" t="s">
        <v>855</v>
      </c>
    </row>
    <row r="267" spans="2:6" x14ac:dyDescent="0.2">
      <c r="B267" s="11" t="s">
        <v>24</v>
      </c>
      <c r="C267" s="19">
        <v>0.15486111111385981</v>
      </c>
      <c r="D267" s="8">
        <f>Table7[[#This Row],[Tiempo de Permanencia]]+$F$2</f>
        <v>0.16527777778052646</v>
      </c>
      <c r="E267">
        <v>13</v>
      </c>
      <c r="F267" t="s">
        <v>857</v>
      </c>
    </row>
    <row r="268" spans="2:6" hidden="1" x14ac:dyDescent="0.2">
      <c r="B268" s="10" t="s">
        <v>28</v>
      </c>
      <c r="C268" s="18">
        <v>9.9999999998544808E-2</v>
      </c>
      <c r="D268" s="8">
        <f>Table7[[#This Row],[Tiempo de Permanencia]]+$F$2</f>
        <v>0.11041666666521148</v>
      </c>
      <c r="E268">
        <v>2</v>
      </c>
      <c r="F268" t="s">
        <v>860</v>
      </c>
    </row>
    <row r="269" spans="2:6" hidden="1" x14ac:dyDescent="0.2">
      <c r="B269" s="11" t="s">
        <v>17</v>
      </c>
      <c r="C269" s="19">
        <v>9.5138888886140194E-2</v>
      </c>
      <c r="D269" s="8">
        <f>Table7[[#This Row],[Tiempo de Permanencia]]+$F$2</f>
        <v>0.10555555555280687</v>
      </c>
      <c r="E269">
        <v>1</v>
      </c>
      <c r="F269" t="s">
        <v>862</v>
      </c>
    </row>
    <row r="270" spans="2:6" hidden="1" x14ac:dyDescent="0.2">
      <c r="B270" s="10" t="s">
        <v>28</v>
      </c>
      <c r="C270" s="18">
        <v>0.15972222221898846</v>
      </c>
      <c r="D270" s="8">
        <f>Table7[[#This Row],[Tiempo de Permanencia]]+$F$2</f>
        <v>0.17013888888565512</v>
      </c>
      <c r="E270">
        <v>7</v>
      </c>
      <c r="F270" t="s">
        <v>864</v>
      </c>
    </row>
    <row r="271" spans="2:6" x14ac:dyDescent="0.2">
      <c r="B271" s="11" t="s">
        <v>24</v>
      </c>
      <c r="C271" s="19">
        <v>0.12361111111385981</v>
      </c>
      <c r="D271" s="8">
        <f>Table7[[#This Row],[Tiempo de Permanencia]]+$F$2</f>
        <v>0.13402777778052646</v>
      </c>
      <c r="E271">
        <v>12</v>
      </c>
      <c r="F271" t="s">
        <v>867</v>
      </c>
    </row>
    <row r="272" spans="2:6" x14ac:dyDescent="0.2">
      <c r="B272" s="10" t="s">
        <v>24</v>
      </c>
      <c r="C272" s="18">
        <v>0.12986111111240461</v>
      </c>
      <c r="D272" s="8">
        <f>Table7[[#This Row],[Tiempo de Permanencia]]+$F$2</f>
        <v>0.14027777777907127</v>
      </c>
      <c r="E272">
        <v>17</v>
      </c>
      <c r="F272" t="s">
        <v>870</v>
      </c>
    </row>
    <row r="273" spans="2:6" hidden="1" x14ac:dyDescent="0.2">
      <c r="B273" s="11" t="s">
        <v>28</v>
      </c>
      <c r="C273" s="19">
        <v>0.13888888889050577</v>
      </c>
      <c r="D273" s="8">
        <f>Table7[[#This Row],[Tiempo de Permanencia]]+$F$2</f>
        <v>0.14930555555717243</v>
      </c>
      <c r="E273">
        <v>13</v>
      </c>
      <c r="F273" t="s">
        <v>717</v>
      </c>
    </row>
    <row r="274" spans="2:6" hidden="1" x14ac:dyDescent="0.2">
      <c r="B274" s="10" t="s">
        <v>28</v>
      </c>
      <c r="C274" s="18">
        <v>0.14513888888905058</v>
      </c>
      <c r="D274" s="8">
        <f>Table7[[#This Row],[Tiempo de Permanencia]]+$F$2</f>
        <v>0.15555555555571723</v>
      </c>
      <c r="E274">
        <v>11</v>
      </c>
      <c r="F274" t="s">
        <v>399</v>
      </c>
    </row>
    <row r="275" spans="2:6" x14ac:dyDescent="0.2">
      <c r="B275" s="11" t="s">
        <v>24</v>
      </c>
      <c r="C275" s="19">
        <v>0.15833333333284827</v>
      </c>
      <c r="D275" s="8">
        <f>Table7[[#This Row],[Tiempo de Permanencia]]+$F$2</f>
        <v>0.16874999999951493</v>
      </c>
      <c r="E275">
        <v>16</v>
      </c>
      <c r="F275" t="s">
        <v>877</v>
      </c>
    </row>
    <row r="276" spans="2:6" hidden="1" x14ac:dyDescent="0.2">
      <c r="B276" s="10" t="s">
        <v>17</v>
      </c>
      <c r="C276" s="18">
        <v>0.14930555555474712</v>
      </c>
      <c r="D276" s="8">
        <f>Table7[[#This Row],[Tiempo de Permanencia]]+$F$2</f>
        <v>0.15972222222141377</v>
      </c>
      <c r="E276">
        <v>16</v>
      </c>
      <c r="F276" t="s">
        <v>86</v>
      </c>
    </row>
    <row r="277" spans="2:6" hidden="1" x14ac:dyDescent="0.2">
      <c r="B277" s="11" t="s">
        <v>17</v>
      </c>
      <c r="C277" s="19">
        <v>0.163888888884685</v>
      </c>
      <c r="D277" s="8">
        <f>Table7[[#This Row],[Tiempo de Permanencia]]+$F$2</f>
        <v>0.17430555555135166</v>
      </c>
      <c r="E277">
        <v>15</v>
      </c>
      <c r="F277" t="s">
        <v>519</v>
      </c>
    </row>
    <row r="278" spans="2:6" x14ac:dyDescent="0.2">
      <c r="B278" s="10" t="s">
        <v>24</v>
      </c>
      <c r="C278" s="18">
        <v>7.1527777778101154E-2</v>
      </c>
      <c r="D278" s="8">
        <f>Table7[[#This Row],[Tiempo de Permanencia]]+$F$2</f>
        <v>8.1944444444767825E-2</v>
      </c>
      <c r="E278">
        <v>5</v>
      </c>
      <c r="F278" t="s">
        <v>883</v>
      </c>
    </row>
    <row r="279" spans="2:6" hidden="1" x14ac:dyDescent="0.2">
      <c r="B279" s="11" t="s">
        <v>28</v>
      </c>
      <c r="C279" s="19">
        <v>0.13888888889050577</v>
      </c>
      <c r="D279" s="8">
        <f>Table7[[#This Row],[Tiempo de Permanencia]]+$F$2</f>
        <v>0.14930555555717243</v>
      </c>
      <c r="E279">
        <v>15</v>
      </c>
      <c r="F279" t="s">
        <v>886</v>
      </c>
    </row>
    <row r="280" spans="2:6" hidden="1" x14ac:dyDescent="0.2">
      <c r="B280" s="10" t="s">
        <v>28</v>
      </c>
      <c r="C280" s="18">
        <v>0.13402777777810115</v>
      </c>
      <c r="D280" s="8">
        <f>Table7[[#This Row],[Tiempo de Permanencia]]+$F$2</f>
        <v>0.14444444444476781</v>
      </c>
      <c r="E280">
        <v>17</v>
      </c>
      <c r="F280" t="s">
        <v>889</v>
      </c>
    </row>
    <row r="281" spans="2:6" hidden="1" x14ac:dyDescent="0.2">
      <c r="B281" s="11" t="s">
        <v>17</v>
      </c>
      <c r="C281" s="19">
        <v>0.11944444444088731</v>
      </c>
      <c r="D281" s="8">
        <f>Table7[[#This Row],[Tiempo de Permanencia]]+$F$2</f>
        <v>0.12986111110755397</v>
      </c>
      <c r="E281">
        <v>12</v>
      </c>
      <c r="F281" t="s">
        <v>892</v>
      </c>
    </row>
    <row r="282" spans="2:6" x14ac:dyDescent="0.2">
      <c r="B282" s="10" t="s">
        <v>24</v>
      </c>
      <c r="C282" s="18">
        <v>8.9583333327027503E-2</v>
      </c>
      <c r="D282" s="8">
        <f>Table7[[#This Row],[Tiempo de Permanencia]]+$F$2</f>
        <v>9.9999999993694175E-2</v>
      </c>
      <c r="E282">
        <v>13</v>
      </c>
      <c r="F282" t="s">
        <v>895</v>
      </c>
    </row>
    <row r="283" spans="2:6" hidden="1" x14ac:dyDescent="0.2">
      <c r="B283" s="11" t="s">
        <v>17</v>
      </c>
      <c r="C283" s="19">
        <v>0.15486111111385981</v>
      </c>
      <c r="D283" s="8">
        <f>Table7[[#This Row],[Tiempo de Permanencia]]+$F$2</f>
        <v>0.16527777778052646</v>
      </c>
      <c r="E283">
        <v>20</v>
      </c>
      <c r="F283" t="s">
        <v>898</v>
      </c>
    </row>
    <row r="284" spans="2:6" x14ac:dyDescent="0.2">
      <c r="B284" s="10" t="s">
        <v>24</v>
      </c>
      <c r="C284" s="18">
        <v>0.13541666667151731</v>
      </c>
      <c r="D284" s="8">
        <f>Table7[[#This Row],[Tiempo de Permanencia]]+$F$2</f>
        <v>0.14583333333818396</v>
      </c>
      <c r="E284">
        <v>4</v>
      </c>
      <c r="F284" t="s">
        <v>901</v>
      </c>
    </row>
    <row r="285" spans="2:6" x14ac:dyDescent="0.2">
      <c r="B285" s="11" t="s">
        <v>24</v>
      </c>
      <c r="C285" s="19">
        <v>0.10694444445107365</v>
      </c>
      <c r="D285" s="8">
        <f>Table7[[#This Row],[Tiempo de Permanencia]]+$F$2</f>
        <v>0.11736111111774032</v>
      </c>
      <c r="E285">
        <v>19</v>
      </c>
      <c r="F285" t="s">
        <v>904</v>
      </c>
    </row>
    <row r="286" spans="2:6" hidden="1" x14ac:dyDescent="0.2">
      <c r="B286" s="10" t="s">
        <v>17</v>
      </c>
      <c r="C286" s="18">
        <v>0.1444444444423425</v>
      </c>
      <c r="D286" s="8">
        <f>Table7[[#This Row],[Tiempo de Permanencia]]+$F$2</f>
        <v>0.15486111110900916</v>
      </c>
      <c r="E286">
        <v>5</v>
      </c>
      <c r="F286" t="s">
        <v>114</v>
      </c>
    </row>
    <row r="287" spans="2:6" hidden="1" x14ac:dyDescent="0.2">
      <c r="B287" s="11" t="s">
        <v>17</v>
      </c>
      <c r="C287" s="19">
        <v>5.7638888887595385E-2</v>
      </c>
      <c r="D287" s="8">
        <f>Table7[[#This Row],[Tiempo de Permanencia]]+$F$2</f>
        <v>6.8055555554262057E-2</v>
      </c>
      <c r="E287">
        <v>3</v>
      </c>
      <c r="F287" t="s">
        <v>909</v>
      </c>
    </row>
    <row r="288" spans="2:6" hidden="1" x14ac:dyDescent="0.2">
      <c r="B288" s="10" t="s">
        <v>17</v>
      </c>
      <c r="C288" s="18">
        <v>0.14930555555474712</v>
      </c>
      <c r="D288" s="8">
        <f>Table7[[#This Row],[Tiempo de Permanencia]]+$F$2</f>
        <v>0.15972222222141377</v>
      </c>
      <c r="E288">
        <v>5</v>
      </c>
      <c r="F288" t="s">
        <v>476</v>
      </c>
    </row>
    <row r="289" spans="2:6" hidden="1" x14ac:dyDescent="0.2">
      <c r="B289" s="11" t="s">
        <v>17</v>
      </c>
      <c r="C289" s="19">
        <v>0.14930555555474712</v>
      </c>
      <c r="D289" s="8">
        <f>Table7[[#This Row],[Tiempo de Permanencia]]+$F$2</f>
        <v>0.15972222222141377</v>
      </c>
      <c r="E289">
        <v>4</v>
      </c>
      <c r="F289" t="s">
        <v>914</v>
      </c>
    </row>
    <row r="290" spans="2:6" hidden="1" x14ac:dyDescent="0.2">
      <c r="B290" s="10" t="s">
        <v>28</v>
      </c>
      <c r="C290" s="18">
        <v>9.8611111105128657E-2</v>
      </c>
      <c r="D290" s="8">
        <f>Table7[[#This Row],[Tiempo de Permanencia]]+$F$2</f>
        <v>0.10902777777179533</v>
      </c>
      <c r="E290">
        <v>1</v>
      </c>
      <c r="F290" t="s">
        <v>917</v>
      </c>
    </row>
    <row r="291" spans="2:6" hidden="1" x14ac:dyDescent="0.2">
      <c r="B291" s="11" t="s">
        <v>17</v>
      </c>
      <c r="C291" s="19">
        <v>0.12638888888614019</v>
      </c>
      <c r="D291" s="8">
        <f>Table7[[#This Row],[Tiempo de Permanencia]]+$F$2</f>
        <v>0.13680555555280685</v>
      </c>
      <c r="E291">
        <v>18</v>
      </c>
      <c r="F291" t="s">
        <v>62</v>
      </c>
    </row>
    <row r="292" spans="2:6" hidden="1" x14ac:dyDescent="0.2">
      <c r="B292" s="10" t="s">
        <v>28</v>
      </c>
      <c r="C292" s="18">
        <v>9.7222222226264421E-2</v>
      </c>
      <c r="D292" s="8">
        <f>Table7[[#This Row],[Tiempo de Permanencia]]+$F$2</f>
        <v>0.10763888889293109</v>
      </c>
      <c r="E292">
        <v>9</v>
      </c>
      <c r="F292" t="s">
        <v>38</v>
      </c>
    </row>
    <row r="293" spans="2:6" x14ac:dyDescent="0.2">
      <c r="B293" s="11" t="s">
        <v>24</v>
      </c>
      <c r="C293" s="19">
        <v>0.14930555555474712</v>
      </c>
      <c r="D293" s="8">
        <f>Table7[[#This Row],[Tiempo de Permanencia]]+$F$2</f>
        <v>0.15972222222141377</v>
      </c>
      <c r="E293">
        <v>14</v>
      </c>
      <c r="F293" t="s">
        <v>924</v>
      </c>
    </row>
    <row r="294" spans="2:6" x14ac:dyDescent="0.2">
      <c r="B294" s="10" t="s">
        <v>24</v>
      </c>
      <c r="C294" s="18">
        <v>0.11388888888905058</v>
      </c>
      <c r="D294" s="8">
        <f>Table7[[#This Row],[Tiempo de Permanencia]]+$F$2</f>
        <v>0.12430555555571725</v>
      </c>
      <c r="E294">
        <v>13</v>
      </c>
      <c r="F294" t="s">
        <v>926</v>
      </c>
    </row>
    <row r="295" spans="2:6" x14ac:dyDescent="0.2">
      <c r="B295" s="11" t="s">
        <v>24</v>
      </c>
      <c r="C295" s="19">
        <v>0.15000000000145519</v>
      </c>
      <c r="D295" s="8">
        <f>Table7[[#This Row],[Tiempo de Permanencia]]+$F$2</f>
        <v>0.16041666666812185</v>
      </c>
      <c r="E295">
        <v>17</v>
      </c>
      <c r="F295" t="s">
        <v>101</v>
      </c>
    </row>
    <row r="296" spans="2:6" hidden="1" x14ac:dyDescent="0.2">
      <c r="B296" s="10" t="s">
        <v>17</v>
      </c>
      <c r="C296" s="18">
        <v>0.12777777777955635</v>
      </c>
      <c r="D296" s="8">
        <f>Table7[[#This Row],[Tiempo de Permanencia]]+$F$2</f>
        <v>0.138194444446223</v>
      </c>
      <c r="E296">
        <v>11</v>
      </c>
      <c r="F296" t="s">
        <v>930</v>
      </c>
    </row>
    <row r="297" spans="2:6" hidden="1" x14ac:dyDescent="0.2">
      <c r="B297" s="11" t="s">
        <v>17</v>
      </c>
      <c r="C297" s="19">
        <v>5.1388888889050577E-2</v>
      </c>
      <c r="D297" s="8">
        <f>Table7[[#This Row],[Tiempo de Permanencia]]+$F$2</f>
        <v>6.1805555555717241E-2</v>
      </c>
      <c r="E297">
        <v>4</v>
      </c>
      <c r="F297" t="s">
        <v>82</v>
      </c>
    </row>
    <row r="298" spans="2:6" hidden="1" x14ac:dyDescent="0.2">
      <c r="B298" s="10" t="s">
        <v>17</v>
      </c>
      <c r="C298" s="18">
        <v>0.16319444444525288</v>
      </c>
      <c r="D298" s="8">
        <f>Table7[[#This Row],[Tiempo de Permanencia]]+$F$2</f>
        <v>0.17361111111191954</v>
      </c>
      <c r="E298">
        <v>9</v>
      </c>
      <c r="F298" t="s">
        <v>935</v>
      </c>
    </row>
    <row r="299" spans="2:6" hidden="1" x14ac:dyDescent="0.2">
      <c r="B299" s="11" t="s">
        <v>17</v>
      </c>
      <c r="C299" s="19">
        <v>0.11944444444088731</v>
      </c>
      <c r="D299" s="8">
        <f>Table7[[#This Row],[Tiempo de Permanencia]]+$F$2</f>
        <v>0.12986111110755397</v>
      </c>
      <c r="E299">
        <v>7</v>
      </c>
      <c r="F299" t="s">
        <v>938</v>
      </c>
    </row>
    <row r="300" spans="2:6" hidden="1" x14ac:dyDescent="0.2">
      <c r="B300" s="10" t="s">
        <v>28</v>
      </c>
      <c r="C300" s="18">
        <v>8.5416666668606922E-2</v>
      </c>
      <c r="D300" s="8">
        <f>Table7[[#This Row],[Tiempo de Permanencia]]+$F$2</f>
        <v>9.5833333335273593E-2</v>
      </c>
      <c r="E300">
        <v>9</v>
      </c>
      <c r="F300" t="s">
        <v>941</v>
      </c>
    </row>
    <row r="301" spans="2:6" hidden="1" x14ac:dyDescent="0.2">
      <c r="B301" s="11" t="s">
        <v>28</v>
      </c>
      <c r="C301" s="19">
        <v>0.10208333333139308</v>
      </c>
      <c r="D301" s="8">
        <f>Table7[[#This Row],[Tiempo de Permanencia]]+$F$2</f>
        <v>0.11249999999805975</v>
      </c>
      <c r="E301">
        <v>18</v>
      </c>
      <c r="F301" t="s">
        <v>943</v>
      </c>
    </row>
    <row r="302" spans="2:6" hidden="1" x14ac:dyDescent="0.2">
      <c r="B302" s="10" t="s">
        <v>17</v>
      </c>
      <c r="C302" s="18">
        <v>0.125</v>
      </c>
      <c r="D302" s="8">
        <f>Table7[[#This Row],[Tiempo de Permanencia]]+$F$2</f>
        <v>0.13541666666666666</v>
      </c>
      <c r="E302">
        <v>14</v>
      </c>
      <c r="F302" t="s">
        <v>946</v>
      </c>
    </row>
    <row r="303" spans="2:6" hidden="1" x14ac:dyDescent="0.2">
      <c r="B303" s="11" t="s">
        <v>17</v>
      </c>
      <c r="C303" s="19">
        <v>0.16041666666569654</v>
      </c>
      <c r="D303" s="8">
        <f>Table7[[#This Row],[Tiempo de Permanencia]]+$F$2</f>
        <v>0.1708333333323632</v>
      </c>
      <c r="E303">
        <v>17</v>
      </c>
      <c r="F303" t="s">
        <v>847</v>
      </c>
    </row>
    <row r="304" spans="2:6" hidden="1" x14ac:dyDescent="0.2">
      <c r="B304" s="10" t="s">
        <v>28</v>
      </c>
      <c r="C304" s="18">
        <v>9.7222222218988463E-2</v>
      </c>
      <c r="D304" s="8">
        <f>Table7[[#This Row],[Tiempo de Permanencia]]+$F$2</f>
        <v>0.10763888888565513</v>
      </c>
      <c r="E304">
        <v>5</v>
      </c>
      <c r="F304" t="s">
        <v>126</v>
      </c>
    </row>
    <row r="305" spans="2:6" x14ac:dyDescent="0.2">
      <c r="B305" s="11" t="s">
        <v>24</v>
      </c>
      <c r="C305" s="19">
        <v>8.8888888887595385E-2</v>
      </c>
      <c r="D305" s="8">
        <f>Table7[[#This Row],[Tiempo de Permanencia]]+$F$2</f>
        <v>9.9305555554262057E-2</v>
      </c>
      <c r="E305">
        <v>14</v>
      </c>
      <c r="F305" t="s">
        <v>655</v>
      </c>
    </row>
    <row r="306" spans="2:6" hidden="1" x14ac:dyDescent="0.2">
      <c r="B306" s="10" t="s">
        <v>28</v>
      </c>
      <c r="C306" s="18">
        <v>0.10972222221607808</v>
      </c>
      <c r="D306" s="8">
        <f>Table7[[#This Row],[Tiempo de Permanencia]]+$F$2</f>
        <v>0.12013888888274475</v>
      </c>
      <c r="E306">
        <v>4</v>
      </c>
      <c r="F306" t="s">
        <v>955</v>
      </c>
    </row>
    <row r="307" spans="2:6" x14ac:dyDescent="0.2">
      <c r="B307" s="11" t="s">
        <v>24</v>
      </c>
      <c r="C307" s="19">
        <v>0.13124999999854481</v>
      </c>
      <c r="D307" s="8">
        <f>Table7[[#This Row],[Tiempo de Permanencia]]+$F$2</f>
        <v>0.14166666666521147</v>
      </c>
      <c r="E307">
        <v>17</v>
      </c>
      <c r="F307" t="s">
        <v>747</v>
      </c>
    </row>
    <row r="308" spans="2:6" hidden="1" x14ac:dyDescent="0.2">
      <c r="B308" s="10" t="s">
        <v>28</v>
      </c>
      <c r="C308" s="18">
        <v>4.5833333337213844E-2</v>
      </c>
      <c r="D308" s="8">
        <f>Table7[[#This Row],[Tiempo de Permanencia]]+$F$2</f>
        <v>5.6250000003880508E-2</v>
      </c>
      <c r="E308">
        <v>15</v>
      </c>
      <c r="F308" t="s">
        <v>959</v>
      </c>
    </row>
    <row r="309" spans="2:6" hidden="1" x14ac:dyDescent="0.2">
      <c r="B309" s="11" t="s">
        <v>28</v>
      </c>
      <c r="C309" s="19">
        <v>0.10833333333721384</v>
      </c>
      <c r="D309" s="8">
        <f>Table7[[#This Row],[Tiempo de Permanencia]]+$F$2</f>
        <v>0.11875000000388052</v>
      </c>
      <c r="E309">
        <v>1</v>
      </c>
      <c r="F309" t="s">
        <v>962</v>
      </c>
    </row>
    <row r="310" spans="2:6" x14ac:dyDescent="0.2">
      <c r="B310" s="10" t="s">
        <v>24</v>
      </c>
      <c r="C310" s="18">
        <v>0.12013888888759539</v>
      </c>
      <c r="D310" s="8">
        <f>Table7[[#This Row],[Tiempo de Permanencia]]+$F$2</f>
        <v>0.13055555555426204</v>
      </c>
      <c r="E310">
        <v>3</v>
      </c>
      <c r="F310" t="s">
        <v>582</v>
      </c>
    </row>
    <row r="311" spans="2:6" x14ac:dyDescent="0.2">
      <c r="B311" s="11" t="s">
        <v>24</v>
      </c>
      <c r="C311" s="19">
        <v>0.163888888884685</v>
      </c>
      <c r="D311" s="8">
        <f>Table7[[#This Row],[Tiempo de Permanencia]]+$F$2</f>
        <v>0.17430555555135166</v>
      </c>
      <c r="E311">
        <v>14</v>
      </c>
      <c r="F311" t="s">
        <v>967</v>
      </c>
    </row>
    <row r="312" spans="2:6" hidden="1" x14ac:dyDescent="0.2">
      <c r="B312" s="10" t="s">
        <v>17</v>
      </c>
      <c r="C312" s="18">
        <v>4.7222222223354038E-2</v>
      </c>
      <c r="D312" s="8">
        <f>Table7[[#This Row],[Tiempo de Permanencia]]+$F$2</f>
        <v>5.7638888890020702E-2</v>
      </c>
      <c r="E312">
        <v>7</v>
      </c>
      <c r="F312" t="s">
        <v>970</v>
      </c>
    </row>
    <row r="313" spans="2:6" hidden="1" x14ac:dyDescent="0.2">
      <c r="B313" s="11" t="s">
        <v>28</v>
      </c>
      <c r="C313" s="19">
        <v>0.11041666666278616</v>
      </c>
      <c r="D313" s="8">
        <f>Table7[[#This Row],[Tiempo de Permanencia]]+$F$2</f>
        <v>0.12083333332945283</v>
      </c>
      <c r="E313">
        <v>17</v>
      </c>
      <c r="F313" t="s">
        <v>973</v>
      </c>
    </row>
    <row r="314" spans="2:6" x14ac:dyDescent="0.2">
      <c r="B314" s="10" t="s">
        <v>24</v>
      </c>
      <c r="C314" s="18">
        <v>0.10347222221753327</v>
      </c>
      <c r="D314" s="8">
        <f>Table7[[#This Row],[Tiempo de Permanencia]]+$F$2</f>
        <v>0.11388888888419994</v>
      </c>
      <c r="E314">
        <v>11</v>
      </c>
      <c r="F314" t="s">
        <v>976</v>
      </c>
    </row>
    <row r="315" spans="2:6" x14ac:dyDescent="0.2">
      <c r="B315" s="11" t="s">
        <v>24</v>
      </c>
      <c r="C315" s="19">
        <v>0.13263888889196096</v>
      </c>
      <c r="D315" s="8">
        <f>Table7[[#This Row],[Tiempo de Permanencia]]+$F$2</f>
        <v>0.14305555555862762</v>
      </c>
      <c r="E315">
        <v>18</v>
      </c>
      <c r="F315" t="s">
        <v>168</v>
      </c>
    </row>
    <row r="316" spans="2:6" x14ac:dyDescent="0.2">
      <c r="B316" s="10" t="s">
        <v>24</v>
      </c>
      <c r="C316" s="18">
        <v>0.10416666666424135</v>
      </c>
      <c r="D316" s="8">
        <f>Table7[[#This Row],[Tiempo de Permanencia]]+$F$2</f>
        <v>0.11458333333090802</v>
      </c>
      <c r="E316">
        <v>10</v>
      </c>
      <c r="F316" t="s">
        <v>980</v>
      </c>
    </row>
    <row r="317" spans="2:6" hidden="1" x14ac:dyDescent="0.2">
      <c r="B317" s="11" t="s">
        <v>28</v>
      </c>
      <c r="C317" s="19">
        <v>0.10624999999708962</v>
      </c>
      <c r="D317" s="8">
        <f>Table7[[#This Row],[Tiempo de Permanencia]]+$F$2</f>
        <v>0.11666666666375629</v>
      </c>
      <c r="E317">
        <v>12</v>
      </c>
      <c r="F317" t="s">
        <v>983</v>
      </c>
    </row>
    <row r="318" spans="2:6" hidden="1" x14ac:dyDescent="0.2">
      <c r="B318" s="10" t="s">
        <v>17</v>
      </c>
      <c r="C318" s="18">
        <v>9.930555555911269E-2</v>
      </c>
      <c r="D318" s="8">
        <f>Table7[[#This Row],[Tiempo de Permanencia]]+$F$2</f>
        <v>0.10972222222577936</v>
      </c>
      <c r="E318">
        <v>4</v>
      </c>
      <c r="F318" t="s">
        <v>71</v>
      </c>
    </row>
    <row r="319" spans="2:6" hidden="1" x14ac:dyDescent="0.2">
      <c r="B319" s="11" t="s">
        <v>28</v>
      </c>
      <c r="C319" s="19">
        <v>8.9583333334303461E-2</v>
      </c>
      <c r="D319" s="8">
        <f>Table7[[#This Row],[Tiempo de Permanencia]]+$F$2</f>
        <v>0.10000000000097013</v>
      </c>
      <c r="E319">
        <v>13</v>
      </c>
      <c r="F319" t="s">
        <v>988</v>
      </c>
    </row>
    <row r="320" spans="2:6" hidden="1" x14ac:dyDescent="0.2">
      <c r="B320" s="10" t="s">
        <v>28</v>
      </c>
      <c r="C320" s="18">
        <v>7.7083333329937886E-2</v>
      </c>
      <c r="D320" s="8">
        <f>Table7[[#This Row],[Tiempo de Permanencia]]+$F$2</f>
        <v>8.7499999996604558E-2</v>
      </c>
      <c r="E320">
        <v>5</v>
      </c>
      <c r="F320" t="s">
        <v>991</v>
      </c>
    </row>
    <row r="321" spans="2:6" hidden="1" x14ac:dyDescent="0.2">
      <c r="B321" s="11" t="s">
        <v>17</v>
      </c>
      <c r="C321" s="19">
        <v>4.7916666670062114E-2</v>
      </c>
      <c r="D321" s="8">
        <f>Table7[[#This Row],[Tiempo de Permanencia]]+$F$2</f>
        <v>5.8333333336728778E-2</v>
      </c>
      <c r="E321">
        <v>2</v>
      </c>
      <c r="F321" t="s">
        <v>471</v>
      </c>
    </row>
    <row r="322" spans="2:6" hidden="1" x14ac:dyDescent="0.2">
      <c r="B322" s="10" t="s">
        <v>28</v>
      </c>
      <c r="C322" s="18">
        <v>0.11458333333575865</v>
      </c>
      <c r="D322" s="8">
        <f>Table7[[#This Row],[Tiempo de Permanencia]]+$F$2</f>
        <v>0.12500000000242531</v>
      </c>
      <c r="E322">
        <v>7</v>
      </c>
      <c r="F322" t="s">
        <v>996</v>
      </c>
    </row>
    <row r="323" spans="2:6" hidden="1" x14ac:dyDescent="0.2">
      <c r="B323" s="11" t="s">
        <v>17</v>
      </c>
      <c r="C323" s="19">
        <v>9.930555555911269E-2</v>
      </c>
      <c r="D323" s="8">
        <f>Table7[[#This Row],[Tiempo de Permanencia]]+$F$2</f>
        <v>0.10972222222577936</v>
      </c>
      <c r="E323">
        <v>10</v>
      </c>
      <c r="F323" t="s">
        <v>999</v>
      </c>
    </row>
    <row r="324" spans="2:6" hidden="1" x14ac:dyDescent="0.2">
      <c r="B324" s="10" t="s">
        <v>28</v>
      </c>
      <c r="C324" s="18">
        <v>7.9861111109494232E-2</v>
      </c>
      <c r="D324" s="8">
        <f>Table7[[#This Row],[Tiempo de Permanencia]]+$F$2</f>
        <v>9.0277777776160903E-2</v>
      </c>
      <c r="E324">
        <v>10</v>
      </c>
      <c r="F324" t="s">
        <v>160</v>
      </c>
    </row>
    <row r="325" spans="2:6" hidden="1" x14ac:dyDescent="0.2">
      <c r="B325" s="11" t="s">
        <v>28</v>
      </c>
      <c r="C325" s="19">
        <v>0.15277777778101154</v>
      </c>
      <c r="D325" s="8">
        <f>Table7[[#This Row],[Tiempo de Permanencia]]+$F$2</f>
        <v>0.16319444444767819</v>
      </c>
      <c r="E325">
        <v>15</v>
      </c>
      <c r="F325" t="s">
        <v>1004</v>
      </c>
    </row>
    <row r="326" spans="2:6" x14ac:dyDescent="0.2">
      <c r="B326" s="10" t="s">
        <v>24</v>
      </c>
      <c r="C326" s="18">
        <v>8.8888888887595385E-2</v>
      </c>
      <c r="D326" s="8">
        <f>Table7[[#This Row],[Tiempo de Permanencia]]+$F$2</f>
        <v>9.9305555554262057E-2</v>
      </c>
      <c r="E326">
        <v>17</v>
      </c>
      <c r="F326" t="s">
        <v>1007</v>
      </c>
    </row>
    <row r="327" spans="2:6" hidden="1" x14ac:dyDescent="0.2">
      <c r="B327" s="11" t="s">
        <v>17</v>
      </c>
      <c r="C327" s="19">
        <v>5.7638888887595385E-2</v>
      </c>
      <c r="D327" s="8">
        <f>Table7[[#This Row],[Tiempo de Permanencia]]+$F$2</f>
        <v>6.8055555554262057E-2</v>
      </c>
      <c r="E327">
        <v>15</v>
      </c>
      <c r="F327" t="s">
        <v>1010</v>
      </c>
    </row>
    <row r="328" spans="2:6" x14ac:dyDescent="0.2">
      <c r="B328" s="10" t="s">
        <v>24</v>
      </c>
      <c r="C328" s="18">
        <v>0.15902777777955635</v>
      </c>
      <c r="D328" s="8">
        <f>Table7[[#This Row],[Tiempo de Permanencia]]+$F$2</f>
        <v>0.169444444446223</v>
      </c>
      <c r="E328">
        <v>13</v>
      </c>
      <c r="F328" t="s">
        <v>1013</v>
      </c>
    </row>
    <row r="329" spans="2:6" x14ac:dyDescent="0.2">
      <c r="B329" s="11" t="s">
        <v>24</v>
      </c>
      <c r="C329" s="19">
        <v>9.6527777779556345E-2</v>
      </c>
      <c r="D329" s="8">
        <f>Table7[[#This Row],[Tiempo de Permanencia]]+$F$2</f>
        <v>0.10694444444622302</v>
      </c>
      <c r="E329">
        <v>13</v>
      </c>
      <c r="F329" t="s">
        <v>122</v>
      </c>
    </row>
    <row r="330" spans="2:6" x14ac:dyDescent="0.2">
      <c r="B330" s="10" t="s">
        <v>24</v>
      </c>
      <c r="C330" s="18">
        <v>5.1388888889050577E-2</v>
      </c>
      <c r="D330" s="8">
        <f>Table7[[#This Row],[Tiempo de Permanencia]]+$F$2</f>
        <v>6.1805555555717241E-2</v>
      </c>
      <c r="E330">
        <v>15</v>
      </c>
      <c r="F330" t="s">
        <v>1017</v>
      </c>
    </row>
    <row r="331" spans="2:6" hidden="1" x14ac:dyDescent="0.2">
      <c r="B331" s="11" t="s">
        <v>17</v>
      </c>
      <c r="C331" s="19">
        <v>8.2638888889050577E-2</v>
      </c>
      <c r="D331" s="8">
        <f>Table7[[#This Row],[Tiempo de Permanencia]]+$F$2</f>
        <v>9.3055555555717248E-2</v>
      </c>
      <c r="E331">
        <v>4</v>
      </c>
      <c r="F331" t="s">
        <v>91</v>
      </c>
    </row>
    <row r="332" spans="2:6" hidden="1" x14ac:dyDescent="0.2">
      <c r="B332" s="10" t="s">
        <v>17</v>
      </c>
      <c r="C332" s="18">
        <v>0.11458333333575865</v>
      </c>
      <c r="D332" s="8">
        <f>Table7[[#This Row],[Tiempo de Permanencia]]+$F$2</f>
        <v>0.12500000000242531</v>
      </c>
      <c r="E332">
        <v>8</v>
      </c>
      <c r="F332" t="s">
        <v>258</v>
      </c>
    </row>
    <row r="333" spans="2:6" hidden="1" x14ac:dyDescent="0.2">
      <c r="B333" s="11" t="s">
        <v>17</v>
      </c>
      <c r="C333" s="19">
        <v>0.14652777777519077</v>
      </c>
      <c r="D333" s="8">
        <f>Table7[[#This Row],[Tiempo de Permanencia]]+$F$2</f>
        <v>0.15694444444185743</v>
      </c>
      <c r="E333">
        <v>8</v>
      </c>
      <c r="F333" t="s">
        <v>1024</v>
      </c>
    </row>
    <row r="334" spans="2:6" x14ac:dyDescent="0.2">
      <c r="B334" s="10" t="s">
        <v>24</v>
      </c>
      <c r="C334" s="18">
        <v>0.1444444444423425</v>
      </c>
      <c r="D334" s="8">
        <f>Table7[[#This Row],[Tiempo de Permanencia]]+$F$2</f>
        <v>0.15486111110900916</v>
      </c>
      <c r="E334">
        <v>4</v>
      </c>
      <c r="F334" t="s">
        <v>823</v>
      </c>
    </row>
    <row r="335" spans="2:6" x14ac:dyDescent="0.2">
      <c r="B335" s="11" t="s">
        <v>24</v>
      </c>
      <c r="C335" s="19">
        <v>4.8611111109494232E-2</v>
      </c>
      <c r="D335" s="8">
        <f>Table7[[#This Row],[Tiempo de Permanencia]]+$F$2</f>
        <v>5.9027777776160896E-2</v>
      </c>
      <c r="E335">
        <v>9</v>
      </c>
      <c r="F335" t="s">
        <v>1029</v>
      </c>
    </row>
    <row r="336" spans="2:6" hidden="1" x14ac:dyDescent="0.2">
      <c r="B336" s="10" t="s">
        <v>17</v>
      </c>
      <c r="C336" s="18">
        <v>4.7916666670062114E-2</v>
      </c>
      <c r="D336" s="8">
        <f>Table7[[#This Row],[Tiempo de Permanencia]]+$F$2</f>
        <v>5.8333333336728778E-2</v>
      </c>
      <c r="E336">
        <v>3</v>
      </c>
      <c r="F336" t="s">
        <v>596</v>
      </c>
    </row>
    <row r="337" spans="2:6" hidden="1" x14ac:dyDescent="0.2">
      <c r="B337" s="11" t="s">
        <v>28</v>
      </c>
      <c r="C337" s="19">
        <v>0.10138888889196096</v>
      </c>
      <c r="D337" s="8">
        <f>Table7[[#This Row],[Tiempo de Permanencia]]+$F$2</f>
        <v>0.11180555555862763</v>
      </c>
      <c r="E337">
        <v>9</v>
      </c>
      <c r="F337" t="s">
        <v>1034</v>
      </c>
    </row>
    <row r="338" spans="2:6" hidden="1" x14ac:dyDescent="0.2">
      <c r="B338" s="10" t="s">
        <v>17</v>
      </c>
      <c r="C338" s="18">
        <v>5.9027777773735579E-2</v>
      </c>
      <c r="D338" s="8">
        <f>Table7[[#This Row],[Tiempo de Permanencia]]+$F$2</f>
        <v>6.944444444040225E-2</v>
      </c>
      <c r="E338">
        <v>6</v>
      </c>
      <c r="F338" t="s">
        <v>1037</v>
      </c>
    </row>
    <row r="339" spans="2:6" hidden="1" x14ac:dyDescent="0.2">
      <c r="B339" s="11" t="s">
        <v>17</v>
      </c>
      <c r="C339" s="19">
        <v>6.0416666667151731E-2</v>
      </c>
      <c r="D339" s="8">
        <f>Table7[[#This Row],[Tiempo de Permanencia]]+$F$2</f>
        <v>7.0833333333818402E-2</v>
      </c>
      <c r="E339">
        <v>1</v>
      </c>
      <c r="F339" t="s">
        <v>988</v>
      </c>
    </row>
    <row r="340" spans="2:6" hidden="1" x14ac:dyDescent="0.2">
      <c r="B340" s="10" t="s">
        <v>17</v>
      </c>
      <c r="C340" s="18">
        <v>0.12708333333284827</v>
      </c>
      <c r="D340" s="8">
        <f>Table7[[#This Row],[Tiempo de Permanencia]]+$F$2</f>
        <v>0.13749999999951493</v>
      </c>
      <c r="E340">
        <v>13</v>
      </c>
      <c r="F340" t="s">
        <v>1041</v>
      </c>
    </row>
    <row r="341" spans="2:6" hidden="1" x14ac:dyDescent="0.2">
      <c r="B341" s="11" t="s">
        <v>28</v>
      </c>
      <c r="C341" s="19">
        <v>0.15555555555329192</v>
      </c>
      <c r="D341" s="8">
        <f>Table7[[#This Row],[Tiempo de Permanencia]]+$F$2</f>
        <v>0.16597222221995858</v>
      </c>
      <c r="E341">
        <v>18</v>
      </c>
      <c r="F341" t="s">
        <v>1044</v>
      </c>
    </row>
    <row r="342" spans="2:6" x14ac:dyDescent="0.2">
      <c r="B342" s="10" t="s">
        <v>24</v>
      </c>
      <c r="C342" s="18">
        <v>6.9444444445252884E-2</v>
      </c>
      <c r="D342" s="8">
        <f>Table7[[#This Row],[Tiempo de Permanencia]]+$F$2</f>
        <v>7.9861111111919555E-2</v>
      </c>
      <c r="E342">
        <v>4</v>
      </c>
      <c r="F342" t="s">
        <v>1046</v>
      </c>
    </row>
    <row r="343" spans="2:6" hidden="1" x14ac:dyDescent="0.2">
      <c r="B343" s="11" t="s">
        <v>17</v>
      </c>
      <c r="C343" s="19">
        <v>0.14513888888905058</v>
      </c>
      <c r="D343" s="8">
        <f>Table7[[#This Row],[Tiempo de Permanencia]]+$F$2</f>
        <v>0.15555555555571723</v>
      </c>
      <c r="E343">
        <v>19</v>
      </c>
      <c r="F343" t="s">
        <v>476</v>
      </c>
    </row>
    <row r="344" spans="2:6" hidden="1" x14ac:dyDescent="0.2">
      <c r="B344" s="10" t="s">
        <v>17</v>
      </c>
      <c r="C344" s="18">
        <v>0.13333333333866904</v>
      </c>
      <c r="D344" s="8">
        <f>Table7[[#This Row],[Tiempo de Permanencia]]+$F$2</f>
        <v>0.14375000000533569</v>
      </c>
      <c r="E344">
        <v>4</v>
      </c>
      <c r="F344" t="s">
        <v>1051</v>
      </c>
    </row>
    <row r="345" spans="2:6" hidden="1" x14ac:dyDescent="0.2">
      <c r="B345" s="11" t="s">
        <v>28</v>
      </c>
      <c r="C345" s="19">
        <v>0.13749999999708962</v>
      </c>
      <c r="D345" s="8">
        <f>Table7[[#This Row],[Tiempo de Permanencia]]+$F$2</f>
        <v>0.14791666666375627</v>
      </c>
      <c r="E345">
        <v>16</v>
      </c>
      <c r="F345" t="s">
        <v>309</v>
      </c>
    </row>
    <row r="346" spans="2:6" x14ac:dyDescent="0.2">
      <c r="B346" s="10" t="s">
        <v>24</v>
      </c>
      <c r="C346" s="18">
        <v>0.10208333333139308</v>
      </c>
      <c r="D346" s="8">
        <f>Table7[[#This Row],[Tiempo de Permanencia]]+$F$2</f>
        <v>0.11249999999805975</v>
      </c>
      <c r="E346">
        <v>4</v>
      </c>
      <c r="F346" t="s">
        <v>1056</v>
      </c>
    </row>
    <row r="347" spans="2:6" hidden="1" x14ac:dyDescent="0.2">
      <c r="B347" s="11" t="s">
        <v>17</v>
      </c>
      <c r="C347" s="19">
        <v>0.101388888884685</v>
      </c>
      <c r="D347" s="8">
        <f>Table7[[#This Row],[Tiempo de Permanencia]]+$F$2</f>
        <v>0.11180555555135167</v>
      </c>
      <c r="E347">
        <v>4</v>
      </c>
      <c r="F347" t="s">
        <v>1059</v>
      </c>
    </row>
    <row r="348" spans="2:6" hidden="1" x14ac:dyDescent="0.2">
      <c r="B348" s="10" t="s">
        <v>28</v>
      </c>
      <c r="C348" s="18">
        <v>6.3888888886140194E-2</v>
      </c>
      <c r="D348" s="8">
        <f>Table7[[#This Row],[Tiempo de Permanencia]]+$F$2</f>
        <v>7.4305555552806865E-2</v>
      </c>
      <c r="E348">
        <v>15</v>
      </c>
      <c r="F348" t="s">
        <v>1062</v>
      </c>
    </row>
    <row r="349" spans="2:6" hidden="1" x14ac:dyDescent="0.2">
      <c r="B349" s="11" t="s">
        <v>28</v>
      </c>
      <c r="C349" s="19">
        <v>0.11527777778246673</v>
      </c>
      <c r="D349" s="8">
        <f>Table7[[#This Row],[Tiempo de Permanencia]]+$F$2</f>
        <v>0.12569444444913339</v>
      </c>
      <c r="E349">
        <v>14</v>
      </c>
      <c r="F349" t="s">
        <v>1065</v>
      </c>
    </row>
    <row r="350" spans="2:6" hidden="1" x14ac:dyDescent="0.2">
      <c r="B350" s="10" t="s">
        <v>28</v>
      </c>
      <c r="C350" s="18">
        <v>0.10069444444525288</v>
      </c>
      <c r="D350" s="8">
        <f>Table7[[#This Row],[Tiempo de Permanencia]]+$F$2</f>
        <v>0.11111111111191956</v>
      </c>
      <c r="E350">
        <v>1</v>
      </c>
      <c r="F350" t="s">
        <v>1068</v>
      </c>
    </row>
    <row r="351" spans="2:6" x14ac:dyDescent="0.2">
      <c r="B351" s="11" t="s">
        <v>24</v>
      </c>
      <c r="C351" s="19">
        <v>0.10833333332993789</v>
      </c>
      <c r="D351" s="8">
        <f>Table7[[#This Row],[Tiempo de Permanencia]]+$F$2</f>
        <v>0.11874999999660456</v>
      </c>
      <c r="E351">
        <v>17</v>
      </c>
      <c r="F351" t="s">
        <v>1070</v>
      </c>
    </row>
    <row r="352" spans="2:6" x14ac:dyDescent="0.2">
      <c r="B352" s="10" t="s">
        <v>24</v>
      </c>
      <c r="C352" s="18">
        <v>0.12152777778101154</v>
      </c>
      <c r="D352" s="8">
        <f>Table7[[#This Row],[Tiempo de Permanencia]]+$F$2</f>
        <v>0.13194444444767819</v>
      </c>
      <c r="E352">
        <v>20</v>
      </c>
      <c r="F352" t="s">
        <v>1073</v>
      </c>
    </row>
    <row r="353" spans="2:6" x14ac:dyDescent="0.2">
      <c r="B353" s="11" t="s">
        <v>24</v>
      </c>
      <c r="C353" s="19">
        <v>0.1444444444423425</v>
      </c>
      <c r="D353" s="8">
        <f>Table7[[#This Row],[Tiempo de Permanencia]]+$F$2</f>
        <v>0.15486111110900916</v>
      </c>
      <c r="E353">
        <v>13</v>
      </c>
      <c r="F353" t="s">
        <v>1076</v>
      </c>
    </row>
    <row r="354" spans="2:6" hidden="1" x14ac:dyDescent="0.2">
      <c r="B354" s="10" t="s">
        <v>17</v>
      </c>
      <c r="C354" s="18">
        <v>6.9444444445252884E-2</v>
      </c>
      <c r="D354" s="8">
        <f>Table7[[#This Row],[Tiempo de Permanencia]]+$F$2</f>
        <v>7.9861111111919555E-2</v>
      </c>
      <c r="E354">
        <v>2</v>
      </c>
      <c r="F354" t="s">
        <v>1079</v>
      </c>
    </row>
    <row r="355" spans="2:6" x14ac:dyDescent="0.2">
      <c r="B355" s="11" t="s">
        <v>24</v>
      </c>
      <c r="C355" s="19">
        <v>0.10624999999708962</v>
      </c>
      <c r="D355" s="8">
        <f>Table7[[#This Row],[Tiempo de Permanencia]]+$F$2</f>
        <v>0.11666666666375629</v>
      </c>
      <c r="E355">
        <v>18</v>
      </c>
      <c r="F355" t="s">
        <v>82</v>
      </c>
    </row>
    <row r="356" spans="2:6" x14ac:dyDescent="0.2">
      <c r="B356" s="10" t="s">
        <v>24</v>
      </c>
      <c r="C356" s="18">
        <v>7.2222222224809229E-2</v>
      </c>
      <c r="D356" s="8">
        <f>Table7[[#This Row],[Tiempo de Permanencia]]+$F$2</f>
        <v>8.2638888891475901E-2</v>
      </c>
      <c r="E356">
        <v>13</v>
      </c>
      <c r="F356" t="s">
        <v>1084</v>
      </c>
    </row>
    <row r="357" spans="2:6" hidden="1" x14ac:dyDescent="0.2">
      <c r="B357" s="11" t="s">
        <v>28</v>
      </c>
      <c r="C357" s="19">
        <v>5.4861111115314998E-2</v>
      </c>
      <c r="D357" s="8">
        <f>Table7[[#This Row],[Tiempo de Permanencia]]+$F$2</f>
        <v>6.5277777781981669E-2</v>
      </c>
      <c r="E357">
        <v>8</v>
      </c>
      <c r="F357" t="s">
        <v>1086</v>
      </c>
    </row>
    <row r="358" spans="2:6" x14ac:dyDescent="0.2">
      <c r="B358" s="10" t="s">
        <v>24</v>
      </c>
      <c r="C358" s="18">
        <v>0.14374999999563443</v>
      </c>
      <c r="D358" s="8">
        <f>Table7[[#This Row],[Tiempo de Permanencia]]+$F$2</f>
        <v>0.15416666666230108</v>
      </c>
      <c r="E358">
        <v>7</v>
      </c>
      <c r="F358" t="s">
        <v>365</v>
      </c>
    </row>
    <row r="359" spans="2:6" hidden="1" x14ac:dyDescent="0.2">
      <c r="B359" s="11" t="s">
        <v>28</v>
      </c>
      <c r="C359" s="19">
        <v>0.15833333333284827</v>
      </c>
      <c r="D359" s="8">
        <f>Table7[[#This Row],[Tiempo de Permanencia]]+$F$2</f>
        <v>0.16874999999951493</v>
      </c>
      <c r="E359">
        <v>1</v>
      </c>
      <c r="F359" t="s">
        <v>252</v>
      </c>
    </row>
    <row r="360" spans="2:6" hidden="1" x14ac:dyDescent="0.2">
      <c r="B360" s="10" t="s">
        <v>28</v>
      </c>
      <c r="C360" s="18">
        <v>0.16180555555183673</v>
      </c>
      <c r="D360" s="8">
        <f>Table7[[#This Row],[Tiempo de Permanencia]]+$F$2</f>
        <v>0.17222222221850339</v>
      </c>
      <c r="E360">
        <v>1</v>
      </c>
      <c r="F360" t="s">
        <v>1093</v>
      </c>
    </row>
    <row r="361" spans="2:6" hidden="1" x14ac:dyDescent="0.2">
      <c r="B361" s="11" t="s">
        <v>28</v>
      </c>
      <c r="C361" s="19">
        <v>7.7777777776645962E-2</v>
      </c>
      <c r="D361" s="8">
        <f>Table7[[#This Row],[Tiempo de Permanencia]]+$F$2</f>
        <v>8.8194444443312633E-2</v>
      </c>
      <c r="E361">
        <v>6</v>
      </c>
      <c r="F361" t="s">
        <v>829</v>
      </c>
    </row>
    <row r="362" spans="2:6" x14ac:dyDescent="0.2">
      <c r="B362" s="10" t="s">
        <v>24</v>
      </c>
      <c r="C362" s="18">
        <v>0.14236111110949423</v>
      </c>
      <c r="D362" s="8">
        <f>Table7[[#This Row],[Tiempo de Permanencia]]+$F$2</f>
        <v>0.15277777777616089</v>
      </c>
      <c r="E362">
        <v>15</v>
      </c>
      <c r="F362" t="s">
        <v>1098</v>
      </c>
    </row>
    <row r="363" spans="2:6" x14ac:dyDescent="0.2">
      <c r="B363" s="11" t="s">
        <v>24</v>
      </c>
      <c r="C363" s="19">
        <v>9.4444444439432118E-2</v>
      </c>
      <c r="D363" s="8">
        <f>Table7[[#This Row],[Tiempo de Permanencia]]+$F$2</f>
        <v>0.10486111110609879</v>
      </c>
      <c r="E363">
        <v>17</v>
      </c>
      <c r="F363" t="s">
        <v>116</v>
      </c>
    </row>
    <row r="364" spans="2:6" hidden="1" x14ac:dyDescent="0.2">
      <c r="B364" s="10" t="s">
        <v>17</v>
      </c>
      <c r="C364" s="18">
        <v>8.1944444442342501E-2</v>
      </c>
      <c r="D364" s="8">
        <f>Table7[[#This Row],[Tiempo de Permanencia]]+$F$2</f>
        <v>9.2361111109009172E-2</v>
      </c>
      <c r="E364">
        <v>10</v>
      </c>
      <c r="F364" t="s">
        <v>1103</v>
      </c>
    </row>
    <row r="365" spans="2:6" x14ac:dyDescent="0.2">
      <c r="B365" s="11" t="s">
        <v>24</v>
      </c>
      <c r="C365" s="19">
        <v>0.10416666666424135</v>
      </c>
      <c r="D365" s="8">
        <f>Table7[[#This Row],[Tiempo de Permanencia]]+$F$2</f>
        <v>0.11458333333090802</v>
      </c>
      <c r="E365">
        <v>3</v>
      </c>
      <c r="F365" t="s">
        <v>1106</v>
      </c>
    </row>
    <row r="366" spans="2:6" hidden="1" x14ac:dyDescent="0.2">
      <c r="B366" s="10" t="s">
        <v>17</v>
      </c>
      <c r="C366" s="18">
        <v>6.7361111112404615E-2</v>
      </c>
      <c r="D366" s="8">
        <f>Table7[[#This Row],[Tiempo de Permanencia]]+$F$2</f>
        <v>7.7777777779071286E-2</v>
      </c>
      <c r="E366">
        <v>1</v>
      </c>
      <c r="F366" t="s">
        <v>96</v>
      </c>
    </row>
    <row r="367" spans="2:6" x14ac:dyDescent="0.2">
      <c r="B367" s="11" t="s">
        <v>24</v>
      </c>
      <c r="C367" s="19">
        <v>0.10416666666424135</v>
      </c>
      <c r="D367" s="8">
        <f>Table7[[#This Row],[Tiempo de Permanencia]]+$F$2</f>
        <v>0.11458333333090802</v>
      </c>
      <c r="E367">
        <v>7</v>
      </c>
      <c r="F367" t="s">
        <v>980</v>
      </c>
    </row>
    <row r="368" spans="2:6" hidden="1" x14ac:dyDescent="0.2">
      <c r="B368" s="10" t="s">
        <v>28</v>
      </c>
      <c r="C368" s="18">
        <v>0.14791666666860692</v>
      </c>
      <c r="D368" s="8">
        <f>Table7[[#This Row],[Tiempo de Permanencia]]+$F$2</f>
        <v>0.15833333333527358</v>
      </c>
      <c r="E368">
        <v>4</v>
      </c>
      <c r="F368" t="s">
        <v>1111</v>
      </c>
    </row>
    <row r="369" spans="2:6" hidden="1" x14ac:dyDescent="0.2">
      <c r="B369" s="11" t="s">
        <v>28</v>
      </c>
      <c r="C369" s="19">
        <v>0.13958333332993789</v>
      </c>
      <c r="D369" s="8">
        <f>Table7[[#This Row],[Tiempo de Permanencia]]+$F$2</f>
        <v>0.14999999999660454</v>
      </c>
      <c r="E369">
        <v>20</v>
      </c>
      <c r="F369" t="s">
        <v>826</v>
      </c>
    </row>
    <row r="370" spans="2:6" hidden="1" x14ac:dyDescent="0.2">
      <c r="B370" s="10" t="s">
        <v>17</v>
      </c>
      <c r="C370" s="18">
        <v>0.15902777777228039</v>
      </c>
      <c r="D370" s="8">
        <f>Table7[[#This Row],[Tiempo de Permanencia]]+$F$2</f>
        <v>0.16944444443894704</v>
      </c>
      <c r="E370">
        <v>11</v>
      </c>
      <c r="F370" t="s">
        <v>119</v>
      </c>
    </row>
    <row r="371" spans="2:6" hidden="1" x14ac:dyDescent="0.2">
      <c r="B371" s="11" t="s">
        <v>28</v>
      </c>
      <c r="C371" s="19">
        <v>0.15833333333284827</v>
      </c>
      <c r="D371" s="8">
        <f>Table7[[#This Row],[Tiempo de Permanencia]]+$F$2</f>
        <v>0.16874999999951493</v>
      </c>
      <c r="E371">
        <v>1</v>
      </c>
      <c r="F371" t="s">
        <v>462</v>
      </c>
    </row>
    <row r="372" spans="2:6" hidden="1" x14ac:dyDescent="0.2">
      <c r="B372" s="10" t="s">
        <v>28</v>
      </c>
      <c r="C372" s="18">
        <v>0.1444444444423425</v>
      </c>
      <c r="D372" s="8">
        <f>Table7[[#This Row],[Tiempo de Permanencia]]+$F$2</f>
        <v>0.15486111110900916</v>
      </c>
      <c r="E372">
        <v>13</v>
      </c>
      <c r="F372" t="s">
        <v>300</v>
      </c>
    </row>
    <row r="373" spans="2:6" hidden="1" x14ac:dyDescent="0.2">
      <c r="B373" s="11" t="s">
        <v>28</v>
      </c>
      <c r="C373" s="19">
        <v>0.12986111111240461</v>
      </c>
      <c r="D373" s="8">
        <f>Table7[[#This Row],[Tiempo de Permanencia]]+$F$2</f>
        <v>0.14027777777907127</v>
      </c>
      <c r="E373">
        <v>5</v>
      </c>
      <c r="F373" t="s">
        <v>967</v>
      </c>
    </row>
    <row r="374" spans="2:6" x14ac:dyDescent="0.2">
      <c r="B374" s="10" t="s">
        <v>24</v>
      </c>
      <c r="C374" s="18">
        <v>0.16527777777810115</v>
      </c>
      <c r="D374" s="8">
        <f>Table7[[#This Row],[Tiempo de Permanencia]]+$F$2</f>
        <v>0.17569444444476781</v>
      </c>
      <c r="E374">
        <v>4</v>
      </c>
      <c r="F374" t="s">
        <v>1106</v>
      </c>
    </row>
    <row r="375" spans="2:6" x14ac:dyDescent="0.2">
      <c r="B375" s="11" t="s">
        <v>24</v>
      </c>
      <c r="C375" s="19">
        <v>0.11597222222189885</v>
      </c>
      <c r="D375" s="8">
        <f>Table7[[#This Row],[Tiempo de Permanencia]]+$F$2</f>
        <v>0.1263888888885655</v>
      </c>
      <c r="E375">
        <v>7</v>
      </c>
      <c r="F375" t="s">
        <v>1124</v>
      </c>
    </row>
    <row r="376" spans="2:6" hidden="1" x14ac:dyDescent="0.2">
      <c r="B376" s="10" t="s">
        <v>28</v>
      </c>
      <c r="C376" s="18">
        <v>5.0000000002910383E-2</v>
      </c>
      <c r="D376" s="8">
        <f>Table7[[#This Row],[Tiempo de Permanencia]]+$F$2</f>
        <v>6.0416666669577047E-2</v>
      </c>
      <c r="E376">
        <v>5</v>
      </c>
      <c r="F376" t="s">
        <v>599</v>
      </c>
    </row>
    <row r="377" spans="2:6" hidden="1" x14ac:dyDescent="0.2">
      <c r="B377" s="11" t="s">
        <v>28</v>
      </c>
      <c r="C377" s="19">
        <v>7.0833333338669036E-2</v>
      </c>
      <c r="D377" s="8">
        <f>Table7[[#This Row],[Tiempo de Permanencia]]+$F$2</f>
        <v>8.1250000005335707E-2</v>
      </c>
      <c r="E377">
        <v>3</v>
      </c>
      <c r="F377" t="s">
        <v>1129</v>
      </c>
    </row>
    <row r="378" spans="2:6" hidden="1" x14ac:dyDescent="0.2">
      <c r="B378" s="10" t="s">
        <v>28</v>
      </c>
      <c r="C378" s="18">
        <v>0.14513888888905058</v>
      </c>
      <c r="D378" s="8">
        <f>Table7[[#This Row],[Tiempo de Permanencia]]+$F$2</f>
        <v>0.15555555555571723</v>
      </c>
      <c r="E378">
        <v>5</v>
      </c>
      <c r="F378" t="s">
        <v>1131</v>
      </c>
    </row>
    <row r="379" spans="2:6" hidden="1" x14ac:dyDescent="0.2">
      <c r="B379" s="11" t="s">
        <v>17</v>
      </c>
      <c r="C379" s="19">
        <v>4.4444444443797693E-2</v>
      </c>
      <c r="D379" s="8">
        <f>Table7[[#This Row],[Tiempo de Permanencia]]+$F$2</f>
        <v>5.4861111110464357E-2</v>
      </c>
      <c r="E379">
        <v>18</v>
      </c>
      <c r="F379" t="s">
        <v>94</v>
      </c>
    </row>
    <row r="380" spans="2:6" hidden="1" x14ac:dyDescent="0.2">
      <c r="B380" s="10" t="s">
        <v>17</v>
      </c>
      <c r="C380" s="18">
        <v>7.2916666664241347E-2</v>
      </c>
      <c r="D380" s="8">
        <f>Table7[[#This Row],[Tiempo de Permanencia]]+$F$2</f>
        <v>8.3333333330908019E-2</v>
      </c>
      <c r="E380">
        <v>2</v>
      </c>
      <c r="F380" t="s">
        <v>1136</v>
      </c>
    </row>
    <row r="381" spans="2:6" x14ac:dyDescent="0.2">
      <c r="B381" s="11" t="s">
        <v>24</v>
      </c>
      <c r="C381" s="19">
        <v>4.652777778392192E-2</v>
      </c>
      <c r="D381" s="8">
        <f>Table7[[#This Row],[Tiempo de Permanencia]]+$F$2</f>
        <v>5.6944444450588584E-2</v>
      </c>
      <c r="E381">
        <v>2</v>
      </c>
      <c r="F381" t="s">
        <v>941</v>
      </c>
    </row>
    <row r="382" spans="2:6" hidden="1" x14ac:dyDescent="0.2">
      <c r="B382" s="10" t="s">
        <v>17</v>
      </c>
      <c r="C382" s="18">
        <v>0.1368055555576575</v>
      </c>
      <c r="D382" s="8">
        <f>Table7[[#This Row],[Tiempo de Permanencia]]+$F$2</f>
        <v>0.14722222222432416</v>
      </c>
      <c r="E382">
        <v>18</v>
      </c>
      <c r="F382" t="s">
        <v>1140</v>
      </c>
    </row>
    <row r="383" spans="2:6" hidden="1" x14ac:dyDescent="0.2">
      <c r="B383" s="11" t="s">
        <v>28</v>
      </c>
      <c r="C383" s="19">
        <v>4.4444444443797693E-2</v>
      </c>
      <c r="D383" s="8">
        <f>Table7[[#This Row],[Tiempo de Permanencia]]+$F$2</f>
        <v>5.4861111110464357E-2</v>
      </c>
      <c r="E383">
        <v>7</v>
      </c>
      <c r="F383" t="s">
        <v>1143</v>
      </c>
    </row>
    <row r="384" spans="2:6" hidden="1" x14ac:dyDescent="0.2">
      <c r="B384" s="10" t="s">
        <v>28</v>
      </c>
      <c r="C384" s="18">
        <v>0.16319444444525288</v>
      </c>
      <c r="D384" s="8">
        <f>Table7[[#This Row],[Tiempo de Permanencia]]+$F$2</f>
        <v>0.17361111111191954</v>
      </c>
      <c r="E384">
        <v>4</v>
      </c>
      <c r="F384" t="s">
        <v>88</v>
      </c>
    </row>
    <row r="385" spans="2:6" x14ac:dyDescent="0.2">
      <c r="B385" s="11" t="s">
        <v>24</v>
      </c>
      <c r="C385" s="19">
        <v>0.16249999999854481</v>
      </c>
      <c r="D385" s="8">
        <f>Table7[[#This Row],[Tiempo de Permanencia]]+$F$2</f>
        <v>0.17291666666521147</v>
      </c>
      <c r="E385">
        <v>5</v>
      </c>
      <c r="F385" t="s">
        <v>426</v>
      </c>
    </row>
    <row r="386" spans="2:6" hidden="1" x14ac:dyDescent="0.2">
      <c r="B386" s="10" t="s">
        <v>17</v>
      </c>
      <c r="C386" s="18">
        <v>0.12569444444670808</v>
      </c>
      <c r="D386" s="8">
        <f>Table7[[#This Row],[Tiempo de Permanencia]]+$F$2</f>
        <v>0.13611111111337473</v>
      </c>
      <c r="E386">
        <v>6</v>
      </c>
      <c r="F386" t="s">
        <v>1149</v>
      </c>
    </row>
    <row r="387" spans="2:6" hidden="1" x14ac:dyDescent="0.2">
      <c r="B387" s="11" t="s">
        <v>17</v>
      </c>
      <c r="C387" s="19">
        <v>0.11666666666860692</v>
      </c>
      <c r="D387" s="8">
        <f>Table7[[#This Row],[Tiempo de Permanencia]]+$F$2</f>
        <v>0.12708333333527358</v>
      </c>
      <c r="E387">
        <v>4</v>
      </c>
      <c r="F387" t="s">
        <v>1152</v>
      </c>
    </row>
    <row r="388" spans="2:6" hidden="1" x14ac:dyDescent="0.2">
      <c r="B388" s="10" t="s">
        <v>17</v>
      </c>
      <c r="C388" s="18">
        <v>9.0972222220443655E-2</v>
      </c>
      <c r="D388" s="8">
        <f>Table7[[#This Row],[Tiempo de Permanencia]]+$F$2</f>
        <v>0.10138888888711033</v>
      </c>
      <c r="E388">
        <v>18</v>
      </c>
      <c r="F388" t="s">
        <v>1155</v>
      </c>
    </row>
    <row r="389" spans="2:6" x14ac:dyDescent="0.2">
      <c r="B389" s="11" t="s">
        <v>24</v>
      </c>
      <c r="C389" s="19">
        <v>0.10347222222480923</v>
      </c>
      <c r="D389" s="8">
        <f>Table7[[#This Row],[Tiempo de Permanencia]]+$F$2</f>
        <v>0.1138888888914759</v>
      </c>
      <c r="E389">
        <v>16</v>
      </c>
      <c r="F389" t="s">
        <v>1158</v>
      </c>
    </row>
    <row r="390" spans="2:6" x14ac:dyDescent="0.2">
      <c r="B390" s="10" t="s">
        <v>24</v>
      </c>
      <c r="C390" s="18">
        <v>0.15763888888614019</v>
      </c>
      <c r="D390" s="8">
        <f>Table7[[#This Row],[Tiempo de Permanencia]]+$F$2</f>
        <v>0.16805555555280685</v>
      </c>
      <c r="E390">
        <v>16</v>
      </c>
      <c r="F390" t="s">
        <v>67</v>
      </c>
    </row>
    <row r="391" spans="2:6" hidden="1" x14ac:dyDescent="0.2">
      <c r="B391" s="11" t="s">
        <v>28</v>
      </c>
      <c r="C391" s="19">
        <v>8.4027777775190771E-2</v>
      </c>
      <c r="D391" s="8">
        <f>Table7[[#This Row],[Tiempo de Permanencia]]+$F$2</f>
        <v>9.4444444441857442E-2</v>
      </c>
      <c r="E391">
        <v>14</v>
      </c>
      <c r="F391" t="s">
        <v>1162</v>
      </c>
    </row>
    <row r="392" spans="2:6" x14ac:dyDescent="0.2">
      <c r="B392" s="10" t="s">
        <v>24</v>
      </c>
      <c r="C392" s="18">
        <v>0.11388888888905058</v>
      </c>
      <c r="D392" s="8">
        <f>Table7[[#This Row],[Tiempo de Permanencia]]+$F$2</f>
        <v>0.12430555555571725</v>
      </c>
      <c r="E392">
        <v>1</v>
      </c>
      <c r="F392" t="s">
        <v>1165</v>
      </c>
    </row>
    <row r="393" spans="2:6" x14ac:dyDescent="0.2">
      <c r="B393" s="11" t="s">
        <v>24</v>
      </c>
      <c r="C393" s="19">
        <v>0.16249999999854481</v>
      </c>
      <c r="D393" s="8">
        <f>Table7[[#This Row],[Tiempo de Permanencia]]+$F$2</f>
        <v>0.17291666666521147</v>
      </c>
      <c r="E393">
        <v>7</v>
      </c>
      <c r="F393" t="s">
        <v>1168</v>
      </c>
    </row>
    <row r="394" spans="2:6" hidden="1" x14ac:dyDescent="0.2">
      <c r="B394" s="10" t="s">
        <v>17</v>
      </c>
      <c r="C394" s="18">
        <v>8.4027777775190771E-2</v>
      </c>
      <c r="D394" s="8">
        <f>Table7[[#This Row],[Tiempo de Permanencia]]+$F$2</f>
        <v>9.4444444441857442E-2</v>
      </c>
      <c r="E394">
        <v>9</v>
      </c>
      <c r="F394" t="s">
        <v>904</v>
      </c>
    </row>
    <row r="395" spans="2:6" hidden="1" x14ac:dyDescent="0.2">
      <c r="B395" s="11" t="s">
        <v>28</v>
      </c>
      <c r="C395" s="19">
        <v>0.15138888889487134</v>
      </c>
      <c r="D395" s="8">
        <f>Table7[[#This Row],[Tiempo de Permanencia]]+$F$2</f>
        <v>0.161805555561538</v>
      </c>
      <c r="E395">
        <v>13</v>
      </c>
      <c r="F395" t="s">
        <v>261</v>
      </c>
    </row>
    <row r="396" spans="2:6" hidden="1" x14ac:dyDescent="0.2">
      <c r="B396" s="10" t="s">
        <v>17</v>
      </c>
      <c r="C396" s="18">
        <v>8.7499999994179234E-2</v>
      </c>
      <c r="D396" s="8">
        <f>Table7[[#This Row],[Tiempo de Permanencia]]+$F$2</f>
        <v>9.7916666660845905E-2</v>
      </c>
      <c r="E396">
        <v>1</v>
      </c>
      <c r="F396" t="s">
        <v>113</v>
      </c>
    </row>
    <row r="397" spans="2:6" hidden="1" x14ac:dyDescent="0.2">
      <c r="B397" s="11" t="s">
        <v>28</v>
      </c>
      <c r="C397" s="19">
        <v>0.14374999999563443</v>
      </c>
      <c r="D397" s="8">
        <f>Table7[[#This Row],[Tiempo de Permanencia]]+$F$2</f>
        <v>0.15416666666230108</v>
      </c>
      <c r="E397">
        <v>1</v>
      </c>
      <c r="F397" t="s">
        <v>1176</v>
      </c>
    </row>
    <row r="398" spans="2:6" hidden="1" x14ac:dyDescent="0.2">
      <c r="B398" s="10" t="s">
        <v>17</v>
      </c>
      <c r="C398" s="18">
        <v>0.10763888889050577</v>
      </c>
      <c r="D398" s="8">
        <f>Table7[[#This Row],[Tiempo de Permanencia]]+$F$2</f>
        <v>0.11805555555717244</v>
      </c>
      <c r="E398">
        <v>15</v>
      </c>
      <c r="F398" t="s">
        <v>54</v>
      </c>
    </row>
    <row r="399" spans="2:6" hidden="1" x14ac:dyDescent="0.2">
      <c r="B399" s="11" t="s">
        <v>28</v>
      </c>
      <c r="C399" s="19">
        <v>8.8888888887595385E-2</v>
      </c>
      <c r="D399" s="8">
        <f>Table7[[#This Row],[Tiempo de Permanencia]]+$F$2</f>
        <v>9.9305555554262057E-2</v>
      </c>
      <c r="E399">
        <v>9</v>
      </c>
      <c r="F399" t="s">
        <v>1180</v>
      </c>
    </row>
    <row r="400" spans="2:6" hidden="1" x14ac:dyDescent="0.2">
      <c r="B400" s="10" t="s">
        <v>17</v>
      </c>
      <c r="C400" s="18">
        <v>9.3055555553291924E-2</v>
      </c>
      <c r="D400" s="8">
        <f>Table7[[#This Row],[Tiempo de Permanencia]]+$F$2</f>
        <v>0.1034722222199586</v>
      </c>
      <c r="E400">
        <v>14</v>
      </c>
      <c r="F400" t="s">
        <v>688</v>
      </c>
    </row>
    <row r="401" spans="2:6" hidden="1" x14ac:dyDescent="0.2">
      <c r="B401" s="11" t="s">
        <v>17</v>
      </c>
      <c r="C401" s="19">
        <v>0.13124999999854481</v>
      </c>
      <c r="D401" s="8">
        <f>Table7[[#This Row],[Tiempo de Permanencia]]+$F$2</f>
        <v>0.14166666666521147</v>
      </c>
      <c r="E401">
        <v>18</v>
      </c>
      <c r="F401" t="s">
        <v>1185</v>
      </c>
    </row>
    <row r="402" spans="2:6" hidden="1" x14ac:dyDescent="0.2">
      <c r="B402" s="10" t="s">
        <v>28</v>
      </c>
      <c r="C402" s="18">
        <v>0.13194444444525288</v>
      </c>
      <c r="D402" s="8">
        <f>Table7[[#This Row],[Tiempo de Permanencia]]+$F$2</f>
        <v>0.14236111111191954</v>
      </c>
      <c r="E402">
        <v>6</v>
      </c>
      <c r="F402" t="s">
        <v>1188</v>
      </c>
    </row>
    <row r="403" spans="2:6" hidden="1" x14ac:dyDescent="0.2">
      <c r="B403" s="11" t="s">
        <v>28</v>
      </c>
      <c r="C403" s="19">
        <v>0.16597222221753327</v>
      </c>
      <c r="D403" s="8">
        <f>Table7[[#This Row],[Tiempo de Permanencia]]+$F$2</f>
        <v>0.17638888888419993</v>
      </c>
      <c r="E403">
        <v>19</v>
      </c>
      <c r="F403" t="s">
        <v>194</v>
      </c>
    </row>
    <row r="404" spans="2:6" hidden="1" x14ac:dyDescent="0.2">
      <c r="B404" s="10" t="s">
        <v>28</v>
      </c>
      <c r="C404" s="18">
        <v>8.0555555556202307E-2</v>
      </c>
      <c r="D404" s="8">
        <f>Table7[[#This Row],[Tiempo de Permanencia]]+$F$2</f>
        <v>9.0972222222868979E-2</v>
      </c>
      <c r="E404">
        <v>9</v>
      </c>
      <c r="F404" t="s">
        <v>417</v>
      </c>
    </row>
    <row r="405" spans="2:6" hidden="1" x14ac:dyDescent="0.2">
      <c r="B405" s="11" t="s">
        <v>28</v>
      </c>
      <c r="C405" s="19">
        <v>0.11805555555474712</v>
      </c>
      <c r="D405" s="8">
        <f>Table7[[#This Row],[Tiempo de Permanencia]]+$F$2</f>
        <v>0.12847222222141377</v>
      </c>
      <c r="E405">
        <v>19</v>
      </c>
      <c r="F405" t="s">
        <v>1195</v>
      </c>
    </row>
    <row r="406" spans="2:6" x14ac:dyDescent="0.2">
      <c r="B406" s="10" t="s">
        <v>24</v>
      </c>
      <c r="C406" s="18">
        <v>7.4305555550381541E-2</v>
      </c>
      <c r="D406" s="8">
        <f>Table7[[#This Row],[Tiempo de Permanencia]]+$F$2</f>
        <v>8.4722222217048213E-2</v>
      </c>
      <c r="E406">
        <v>20</v>
      </c>
      <c r="F406" t="s">
        <v>1198</v>
      </c>
    </row>
    <row r="407" spans="2:6" hidden="1" x14ac:dyDescent="0.2">
      <c r="B407" s="11" t="s">
        <v>28</v>
      </c>
      <c r="C407" s="19">
        <v>9.375E-2</v>
      </c>
      <c r="D407" s="8">
        <f>Table7[[#This Row],[Tiempo de Permanencia]]+$F$2</f>
        <v>0.10416666666666667</v>
      </c>
      <c r="E407">
        <v>5</v>
      </c>
      <c r="F407" t="s">
        <v>1201</v>
      </c>
    </row>
    <row r="408" spans="2:6" x14ac:dyDescent="0.2">
      <c r="B408" s="10" t="s">
        <v>24</v>
      </c>
      <c r="C408" s="18">
        <v>7.8472222223354038E-2</v>
      </c>
      <c r="D408" s="8">
        <f>Table7[[#This Row],[Tiempo de Permanencia]]+$F$2</f>
        <v>8.8888888890020709E-2</v>
      </c>
      <c r="E408">
        <v>9</v>
      </c>
      <c r="F408" t="s">
        <v>1203</v>
      </c>
    </row>
    <row r="409" spans="2:6" hidden="1" x14ac:dyDescent="0.2">
      <c r="B409" s="11" t="s">
        <v>17</v>
      </c>
      <c r="C409" s="19">
        <v>0.13055555555183673</v>
      </c>
      <c r="D409" s="8">
        <f>Table7[[#This Row],[Tiempo de Permanencia]]+$F$2</f>
        <v>0.14097222221850339</v>
      </c>
      <c r="E409">
        <v>4</v>
      </c>
      <c r="F409" t="s">
        <v>1206</v>
      </c>
    </row>
    <row r="410" spans="2:6" hidden="1" x14ac:dyDescent="0.2">
      <c r="B410" s="10" t="s">
        <v>17</v>
      </c>
      <c r="C410" s="18">
        <v>0.16180555555911269</v>
      </c>
      <c r="D410" s="8">
        <f>Table7[[#This Row],[Tiempo de Permanencia]]+$F$2</f>
        <v>0.17222222222577935</v>
      </c>
      <c r="E410">
        <v>12</v>
      </c>
      <c r="F410" t="s">
        <v>747</v>
      </c>
    </row>
    <row r="411" spans="2:6" x14ac:dyDescent="0.2">
      <c r="B411" s="11" t="s">
        <v>24</v>
      </c>
      <c r="C411" s="19">
        <v>6.3194444446708076E-2</v>
      </c>
      <c r="D411" s="8">
        <f>Table7[[#This Row],[Tiempo de Permanencia]]+$F$2</f>
        <v>7.3611111113374747E-2</v>
      </c>
      <c r="E411">
        <v>1</v>
      </c>
      <c r="F411" t="s">
        <v>1013</v>
      </c>
    </row>
    <row r="412" spans="2:6" hidden="1" x14ac:dyDescent="0.2">
      <c r="B412" s="10" t="s">
        <v>28</v>
      </c>
      <c r="C412" s="18">
        <v>4.9999999995634425E-2</v>
      </c>
      <c r="D412" s="8">
        <f>Table7[[#This Row],[Tiempo de Permanencia]]+$F$2</f>
        <v>6.041666666230109E-2</v>
      </c>
      <c r="E412">
        <v>4</v>
      </c>
      <c r="F412" t="s">
        <v>1213</v>
      </c>
    </row>
    <row r="413" spans="2:6" hidden="1" x14ac:dyDescent="0.2">
      <c r="B413" s="11" t="s">
        <v>17</v>
      </c>
      <c r="C413" s="19">
        <v>0.1444444444423425</v>
      </c>
      <c r="D413" s="8">
        <f>Table7[[#This Row],[Tiempo de Permanencia]]+$F$2</f>
        <v>0.15486111110900916</v>
      </c>
      <c r="E413">
        <v>11</v>
      </c>
      <c r="F413" t="s">
        <v>1216</v>
      </c>
    </row>
    <row r="414" spans="2:6" hidden="1" x14ac:dyDescent="0.2">
      <c r="B414" s="10" t="s">
        <v>17</v>
      </c>
      <c r="C414" s="18">
        <v>0.11041666666278616</v>
      </c>
      <c r="D414" s="8">
        <f>Table7[[#This Row],[Tiempo de Permanencia]]+$F$2</f>
        <v>0.12083333332945283</v>
      </c>
      <c r="E414">
        <v>14</v>
      </c>
      <c r="F414" t="s">
        <v>1219</v>
      </c>
    </row>
    <row r="415" spans="2:6" x14ac:dyDescent="0.2">
      <c r="B415" s="11" t="s">
        <v>24</v>
      </c>
      <c r="C415" s="19">
        <v>5.9027777781011537E-2</v>
      </c>
      <c r="D415" s="8">
        <f>Table7[[#This Row],[Tiempo de Permanencia]]+$F$2</f>
        <v>6.9444444447678208E-2</v>
      </c>
      <c r="E415">
        <v>10</v>
      </c>
      <c r="F415" t="s">
        <v>1222</v>
      </c>
    </row>
    <row r="416" spans="2:6" hidden="1" x14ac:dyDescent="0.2">
      <c r="B416" s="10" t="s">
        <v>17</v>
      </c>
      <c r="C416" s="18">
        <v>0.15555555556056788</v>
      </c>
      <c r="D416" s="8">
        <f>Table7[[#This Row],[Tiempo de Permanencia]]+$F$2</f>
        <v>0.16597222222723454</v>
      </c>
      <c r="E416">
        <v>9</v>
      </c>
      <c r="F416" t="s">
        <v>237</v>
      </c>
    </row>
    <row r="417" spans="2:6" x14ac:dyDescent="0.2">
      <c r="B417" s="11" t="s">
        <v>24</v>
      </c>
      <c r="C417" s="19">
        <v>0.15763888888614019</v>
      </c>
      <c r="D417" s="8">
        <f>Table7[[#This Row],[Tiempo de Permanencia]]+$F$2</f>
        <v>0.16805555555280685</v>
      </c>
      <c r="E417">
        <v>7</v>
      </c>
      <c r="F417" t="s">
        <v>59</v>
      </c>
    </row>
    <row r="418" spans="2:6" hidden="1" x14ac:dyDescent="0.2">
      <c r="B418" s="10" t="s">
        <v>28</v>
      </c>
      <c r="C418" s="18">
        <v>0.11666666666860692</v>
      </c>
      <c r="D418" s="8">
        <f>Table7[[#This Row],[Tiempo de Permanencia]]+$F$2</f>
        <v>0.12708333333527358</v>
      </c>
      <c r="E418">
        <v>6</v>
      </c>
      <c r="F418" t="s">
        <v>1037</v>
      </c>
    </row>
    <row r="419" spans="2:6" hidden="1" x14ac:dyDescent="0.2">
      <c r="B419" s="11" t="s">
        <v>28</v>
      </c>
      <c r="C419" s="19">
        <v>0.12638888889341615</v>
      </c>
      <c r="D419" s="8">
        <f>Table7[[#This Row],[Tiempo de Permanencia]]+$F$2</f>
        <v>0.13680555556008281</v>
      </c>
      <c r="E419">
        <v>6</v>
      </c>
      <c r="F419" t="s">
        <v>516</v>
      </c>
    </row>
    <row r="420" spans="2:6" hidden="1" x14ac:dyDescent="0.2">
      <c r="B420" s="10" t="s">
        <v>28</v>
      </c>
      <c r="C420" s="18">
        <v>0.10138888889196096</v>
      </c>
      <c r="D420" s="8">
        <f>Table7[[#This Row],[Tiempo de Permanencia]]+$F$2</f>
        <v>0.11180555555862763</v>
      </c>
      <c r="E420">
        <v>4</v>
      </c>
      <c r="F420" t="s">
        <v>183</v>
      </c>
    </row>
    <row r="421" spans="2:6" hidden="1" x14ac:dyDescent="0.2">
      <c r="B421" s="11" t="s">
        <v>17</v>
      </c>
      <c r="C421" s="19">
        <v>0.15555555556056788</v>
      </c>
      <c r="D421" s="8">
        <f>Table7[[#This Row],[Tiempo de Permanencia]]+$F$2</f>
        <v>0.16597222222723454</v>
      </c>
      <c r="E421">
        <v>20</v>
      </c>
      <c r="F421" t="s">
        <v>1232</v>
      </c>
    </row>
    <row r="422" spans="2:6" hidden="1" x14ac:dyDescent="0.2">
      <c r="B422" s="10" t="s">
        <v>28</v>
      </c>
      <c r="C422" s="18">
        <v>7.777777778392192E-2</v>
      </c>
      <c r="D422" s="8">
        <f>Table7[[#This Row],[Tiempo de Permanencia]]+$F$2</f>
        <v>8.8194444450588591E-2</v>
      </c>
      <c r="E422">
        <v>9</v>
      </c>
      <c r="F422" t="s">
        <v>1235</v>
      </c>
    </row>
    <row r="423" spans="2:6" hidden="1" x14ac:dyDescent="0.2">
      <c r="B423" s="11" t="s">
        <v>17</v>
      </c>
      <c r="C423" s="19">
        <v>0.11805555555474712</v>
      </c>
      <c r="D423" s="8">
        <f>Table7[[#This Row],[Tiempo de Permanencia]]+$F$2</f>
        <v>0.12847222222141377</v>
      </c>
      <c r="E423">
        <v>3</v>
      </c>
      <c r="F423" t="s">
        <v>1238</v>
      </c>
    </row>
    <row r="424" spans="2:6" x14ac:dyDescent="0.2">
      <c r="B424" s="10" t="s">
        <v>24</v>
      </c>
      <c r="C424" s="18">
        <v>0.1368055555576575</v>
      </c>
      <c r="D424" s="8">
        <f>Table7[[#This Row],[Tiempo de Permanencia]]+$F$2</f>
        <v>0.14722222222432416</v>
      </c>
      <c r="E424">
        <v>15</v>
      </c>
      <c r="F424" t="s">
        <v>909</v>
      </c>
    </row>
    <row r="425" spans="2:6" x14ac:dyDescent="0.2">
      <c r="B425" s="11" t="s">
        <v>24</v>
      </c>
      <c r="C425" s="19">
        <v>7.5694444443797693E-2</v>
      </c>
      <c r="D425" s="8">
        <f>Table7[[#This Row],[Tiempo de Permanencia]]+$F$2</f>
        <v>8.6111111110464364E-2</v>
      </c>
      <c r="E425">
        <v>5</v>
      </c>
      <c r="F425" t="s">
        <v>261</v>
      </c>
    </row>
    <row r="426" spans="2:6" hidden="1" x14ac:dyDescent="0.2">
      <c r="B426" s="10" t="s">
        <v>28</v>
      </c>
      <c r="C426" s="18">
        <v>6.7361111105128657E-2</v>
      </c>
      <c r="D426" s="8">
        <f>Table7[[#This Row],[Tiempo de Permanencia]]+$F$2</f>
        <v>7.7777777771795328E-2</v>
      </c>
      <c r="E426">
        <v>12</v>
      </c>
      <c r="F426" t="s">
        <v>1243</v>
      </c>
    </row>
    <row r="427" spans="2:6" hidden="1" x14ac:dyDescent="0.2">
      <c r="B427" s="11" t="s">
        <v>17</v>
      </c>
      <c r="C427" s="19">
        <v>7.4305555557657499E-2</v>
      </c>
      <c r="D427" s="8">
        <f>Table7[[#This Row],[Tiempo de Permanencia]]+$F$2</f>
        <v>8.472222222432417E-2</v>
      </c>
      <c r="E427">
        <v>1</v>
      </c>
      <c r="F427" t="s">
        <v>1246</v>
      </c>
    </row>
    <row r="428" spans="2:6" x14ac:dyDescent="0.2">
      <c r="B428" s="10" t="s">
        <v>24</v>
      </c>
      <c r="C428" s="18">
        <v>0.148611111115315</v>
      </c>
      <c r="D428" s="8">
        <f>Table7[[#This Row],[Tiempo de Permanencia]]+$F$2</f>
        <v>0.15902777778198166</v>
      </c>
      <c r="E428">
        <v>19</v>
      </c>
      <c r="F428" t="s">
        <v>1248</v>
      </c>
    </row>
    <row r="429" spans="2:6" x14ac:dyDescent="0.2">
      <c r="B429" s="11" t="s">
        <v>24</v>
      </c>
      <c r="C429" s="19">
        <v>0.16458333333866904</v>
      </c>
      <c r="D429" s="8">
        <f>Table7[[#This Row],[Tiempo de Permanencia]]+$F$2</f>
        <v>0.17500000000533569</v>
      </c>
      <c r="E429">
        <v>7</v>
      </c>
      <c r="F429" t="s">
        <v>1251</v>
      </c>
    </row>
    <row r="430" spans="2:6" hidden="1" x14ac:dyDescent="0.2">
      <c r="B430" s="10" t="s">
        <v>17</v>
      </c>
      <c r="C430" s="18">
        <v>0.10902777778392192</v>
      </c>
      <c r="D430" s="8">
        <f>Table7[[#This Row],[Tiempo de Permanencia]]+$F$2</f>
        <v>0.11944444445058859</v>
      </c>
      <c r="E430">
        <v>20</v>
      </c>
      <c r="F430" t="s">
        <v>1254</v>
      </c>
    </row>
    <row r="431" spans="2:6" hidden="1" x14ac:dyDescent="0.2">
      <c r="B431" s="11" t="s">
        <v>28</v>
      </c>
      <c r="C431" s="19">
        <v>0.13124999999854481</v>
      </c>
      <c r="D431" s="8">
        <f>Table7[[#This Row],[Tiempo de Permanencia]]+$F$2</f>
        <v>0.14166666666521147</v>
      </c>
      <c r="E431">
        <v>9</v>
      </c>
      <c r="F431" t="s">
        <v>1257</v>
      </c>
    </row>
    <row r="432" spans="2:6" hidden="1" x14ac:dyDescent="0.2">
      <c r="B432" s="10" t="s">
        <v>17</v>
      </c>
      <c r="C432" s="18">
        <v>0.14375000000291038</v>
      </c>
      <c r="D432" s="8">
        <f>Table7[[#This Row],[Tiempo de Permanencia]]+$F$2</f>
        <v>0.15416666666957704</v>
      </c>
      <c r="E432">
        <v>5</v>
      </c>
      <c r="F432" t="s">
        <v>125</v>
      </c>
    </row>
    <row r="433" spans="2:6" x14ac:dyDescent="0.2">
      <c r="B433" s="11" t="s">
        <v>24</v>
      </c>
      <c r="C433" s="19">
        <v>6.5972222218988463E-2</v>
      </c>
      <c r="D433" s="8">
        <f>Table7[[#This Row],[Tiempo de Permanencia]]+$F$2</f>
        <v>7.6388888885655135E-2</v>
      </c>
      <c r="E433">
        <v>18</v>
      </c>
      <c r="F433" t="s">
        <v>381</v>
      </c>
    </row>
    <row r="434" spans="2:6" hidden="1" x14ac:dyDescent="0.2">
      <c r="B434" s="10" t="s">
        <v>17</v>
      </c>
      <c r="C434" s="18">
        <v>7.847222221607808E-2</v>
      </c>
      <c r="D434" s="8">
        <f>Table7[[#This Row],[Tiempo de Permanencia]]+$F$2</f>
        <v>8.8888888882744752E-2</v>
      </c>
      <c r="E434">
        <v>9</v>
      </c>
      <c r="F434" t="s">
        <v>76</v>
      </c>
    </row>
    <row r="435" spans="2:6" hidden="1" x14ac:dyDescent="0.2">
      <c r="B435" s="11" t="s">
        <v>28</v>
      </c>
      <c r="C435" s="19">
        <v>0.14166666667006211</v>
      </c>
      <c r="D435" s="8">
        <f>Table7[[#This Row],[Tiempo de Permanencia]]+$F$2</f>
        <v>0.15208333333672877</v>
      </c>
      <c r="E435">
        <v>9</v>
      </c>
      <c r="F435" t="s">
        <v>1265</v>
      </c>
    </row>
    <row r="436" spans="2:6" hidden="1" x14ac:dyDescent="0.2">
      <c r="B436" s="10" t="s">
        <v>17</v>
      </c>
      <c r="C436" s="18">
        <v>5.1388888889050577E-2</v>
      </c>
      <c r="D436" s="8">
        <f>Table7[[#This Row],[Tiempo de Permanencia]]+$F$2</f>
        <v>6.1805555555717241E-2</v>
      </c>
      <c r="E436">
        <v>3</v>
      </c>
      <c r="F436" t="s">
        <v>1056</v>
      </c>
    </row>
    <row r="437" spans="2:6" x14ac:dyDescent="0.2">
      <c r="B437" s="11" t="s">
        <v>24</v>
      </c>
      <c r="C437" s="19">
        <v>0.13263888889196096</v>
      </c>
      <c r="D437" s="8">
        <f>Table7[[#This Row],[Tiempo de Permanencia]]+$F$2</f>
        <v>0.14305555555862762</v>
      </c>
      <c r="E437">
        <v>17</v>
      </c>
      <c r="F437" t="s">
        <v>1270</v>
      </c>
    </row>
    <row r="438" spans="2:6" hidden="1" x14ac:dyDescent="0.2">
      <c r="B438" s="10" t="s">
        <v>17</v>
      </c>
      <c r="C438" s="18">
        <v>0.15138888889487134</v>
      </c>
      <c r="D438" s="8">
        <f>Table7[[#This Row],[Tiempo de Permanencia]]+$F$2</f>
        <v>0.161805555561538</v>
      </c>
      <c r="E438">
        <v>15</v>
      </c>
      <c r="F438" t="s">
        <v>1222</v>
      </c>
    </row>
    <row r="439" spans="2:6" hidden="1" x14ac:dyDescent="0.2">
      <c r="B439" s="11" t="s">
        <v>17</v>
      </c>
      <c r="C439" s="19">
        <v>0.1131944444423425</v>
      </c>
      <c r="D439" s="8">
        <f>Table7[[#This Row],[Tiempo de Permanencia]]+$F$2</f>
        <v>0.12361111110900917</v>
      </c>
      <c r="E439">
        <v>10</v>
      </c>
      <c r="F439" t="s">
        <v>1273</v>
      </c>
    </row>
    <row r="440" spans="2:6" x14ac:dyDescent="0.2">
      <c r="B440" s="10" t="s">
        <v>24</v>
      </c>
      <c r="C440" s="18">
        <v>7.0833333331393078E-2</v>
      </c>
      <c r="D440" s="8">
        <f>Table7[[#This Row],[Tiempo de Permanencia]]+$F$2</f>
        <v>8.1249999998059749E-2</v>
      </c>
      <c r="E440">
        <v>3</v>
      </c>
      <c r="F440" t="s">
        <v>596</v>
      </c>
    </row>
    <row r="441" spans="2:6" hidden="1" x14ac:dyDescent="0.2">
      <c r="B441" s="11" t="s">
        <v>28</v>
      </c>
      <c r="C441" s="19">
        <v>7.7777777776645962E-2</v>
      </c>
      <c r="D441" s="8">
        <f>Table7[[#This Row],[Tiempo de Permanencia]]+$F$2</f>
        <v>8.8194444443312633E-2</v>
      </c>
      <c r="E441">
        <v>5</v>
      </c>
      <c r="F441" t="s">
        <v>1278</v>
      </c>
    </row>
    <row r="442" spans="2:6" hidden="1" x14ac:dyDescent="0.2">
      <c r="B442" s="10" t="s">
        <v>28</v>
      </c>
      <c r="C442" s="18">
        <v>7.7777777776645962E-2</v>
      </c>
      <c r="D442" s="8">
        <f>Table7[[#This Row],[Tiempo de Permanencia]]+$F$2</f>
        <v>8.8194444443312633E-2</v>
      </c>
      <c r="E442">
        <v>17</v>
      </c>
      <c r="F442" t="s">
        <v>1281</v>
      </c>
    </row>
    <row r="443" spans="2:6" hidden="1" x14ac:dyDescent="0.2">
      <c r="B443" s="11" t="s">
        <v>17</v>
      </c>
      <c r="C443" s="19">
        <v>6.1805555553291924E-2</v>
      </c>
      <c r="D443" s="8">
        <f>Table7[[#This Row],[Tiempo de Permanencia]]+$F$2</f>
        <v>7.2222222219958596E-2</v>
      </c>
      <c r="E443">
        <v>17</v>
      </c>
      <c r="F443" t="s">
        <v>1284</v>
      </c>
    </row>
    <row r="444" spans="2:6" x14ac:dyDescent="0.2">
      <c r="B444" s="10" t="s">
        <v>24</v>
      </c>
      <c r="C444" s="18">
        <v>9.9999999998544808E-2</v>
      </c>
      <c r="D444" s="8">
        <f>Table7[[#This Row],[Tiempo de Permanencia]]+$F$2</f>
        <v>0.11041666666521148</v>
      </c>
      <c r="E444">
        <v>9</v>
      </c>
      <c r="F444" t="s">
        <v>31</v>
      </c>
    </row>
    <row r="445" spans="2:6" x14ac:dyDescent="0.2">
      <c r="B445" s="11" t="s">
        <v>24</v>
      </c>
      <c r="C445" s="19">
        <v>9.5833333332848269E-2</v>
      </c>
      <c r="D445" s="8">
        <f>Table7[[#This Row],[Tiempo de Permanencia]]+$F$2</f>
        <v>0.10624999999951494</v>
      </c>
      <c r="E445">
        <v>18</v>
      </c>
      <c r="F445" t="s">
        <v>1289</v>
      </c>
    </row>
    <row r="446" spans="2:6" x14ac:dyDescent="0.2">
      <c r="B446" s="10" t="s">
        <v>24</v>
      </c>
      <c r="C446" s="18">
        <v>0.125</v>
      </c>
      <c r="D446" s="8">
        <f>Table7[[#This Row],[Tiempo de Permanencia]]+$F$2</f>
        <v>0.13541666666666666</v>
      </c>
      <c r="E446">
        <v>16</v>
      </c>
      <c r="F446" t="s">
        <v>1106</v>
      </c>
    </row>
    <row r="447" spans="2:6" hidden="1" x14ac:dyDescent="0.2">
      <c r="B447" s="11" t="s">
        <v>28</v>
      </c>
      <c r="C447" s="19">
        <v>0.15486111111385981</v>
      </c>
      <c r="D447" s="8">
        <f>Table7[[#This Row],[Tiempo de Permanencia]]+$F$2</f>
        <v>0.16527777778052646</v>
      </c>
      <c r="E447">
        <v>9</v>
      </c>
      <c r="F447" t="s">
        <v>1294</v>
      </c>
    </row>
    <row r="448" spans="2:6" hidden="1" x14ac:dyDescent="0.2">
      <c r="B448" s="10" t="s">
        <v>17</v>
      </c>
      <c r="C448" s="18">
        <v>0.15763888889341615</v>
      </c>
      <c r="D448" s="8">
        <f>Table7[[#This Row],[Tiempo de Permanencia]]+$F$2</f>
        <v>0.16805555556008281</v>
      </c>
      <c r="E448">
        <v>11</v>
      </c>
      <c r="F448" t="s">
        <v>1297</v>
      </c>
    </row>
    <row r="449" spans="2:6" x14ac:dyDescent="0.2">
      <c r="B449" s="11" t="s">
        <v>24</v>
      </c>
      <c r="C449" s="19">
        <v>4.3749999997089617E-2</v>
      </c>
      <c r="D449" s="8">
        <f>Table7[[#This Row],[Tiempo de Permanencia]]+$F$2</f>
        <v>5.4166666663756281E-2</v>
      </c>
      <c r="E449">
        <v>14</v>
      </c>
      <c r="F449" t="s">
        <v>1300</v>
      </c>
    </row>
    <row r="450" spans="2:6" hidden="1" x14ac:dyDescent="0.2">
      <c r="B450" s="10" t="s">
        <v>17</v>
      </c>
      <c r="C450" s="18">
        <v>0.14722222222189885</v>
      </c>
      <c r="D450" s="8">
        <f>Table7[[#This Row],[Tiempo de Permanencia]]+$F$2</f>
        <v>0.1576388888885655</v>
      </c>
      <c r="E450">
        <v>13</v>
      </c>
      <c r="F450" t="s">
        <v>105</v>
      </c>
    </row>
    <row r="451" spans="2:6" hidden="1" x14ac:dyDescent="0.2">
      <c r="B451" s="11" t="s">
        <v>28</v>
      </c>
      <c r="C451" s="19">
        <v>0.13055555555183673</v>
      </c>
      <c r="D451" s="8">
        <f>Table7[[#This Row],[Tiempo de Permanencia]]+$F$2</f>
        <v>0.14097222221850339</v>
      </c>
      <c r="E451">
        <v>12</v>
      </c>
      <c r="F451" t="s">
        <v>1303</v>
      </c>
    </row>
    <row r="452" spans="2:6" x14ac:dyDescent="0.2">
      <c r="B452" s="10" t="s">
        <v>24</v>
      </c>
      <c r="C452" s="18">
        <v>0.14930555556202307</v>
      </c>
      <c r="D452" s="8">
        <f>Table7[[#This Row],[Tiempo de Permanencia]]+$F$2</f>
        <v>0.15972222222868973</v>
      </c>
      <c r="E452">
        <v>19</v>
      </c>
      <c r="F452" t="s">
        <v>1306</v>
      </c>
    </row>
    <row r="453" spans="2:6" x14ac:dyDescent="0.2">
      <c r="B453" s="11" t="s">
        <v>24</v>
      </c>
      <c r="C453" s="19">
        <v>0.11944444444088731</v>
      </c>
      <c r="D453" s="8">
        <f>Table7[[#This Row],[Tiempo de Permanencia]]+$F$2</f>
        <v>0.12986111110755397</v>
      </c>
      <c r="E453">
        <v>1</v>
      </c>
      <c r="F453" t="s">
        <v>1084</v>
      </c>
    </row>
    <row r="454" spans="2:6" x14ac:dyDescent="0.2">
      <c r="B454" s="10" t="s">
        <v>24</v>
      </c>
      <c r="C454" s="18">
        <v>8.6805555554747116E-2</v>
      </c>
      <c r="D454" s="8">
        <f>Table7[[#This Row],[Tiempo de Permanencia]]+$F$2</f>
        <v>9.7222222221413787E-2</v>
      </c>
      <c r="E454">
        <v>10</v>
      </c>
      <c r="F454" t="s">
        <v>208</v>
      </c>
    </row>
    <row r="455" spans="2:6" x14ac:dyDescent="0.2">
      <c r="B455" s="11" t="s">
        <v>24</v>
      </c>
      <c r="C455" s="19">
        <v>8.2638888889050577E-2</v>
      </c>
      <c r="D455" s="8">
        <f>Table7[[#This Row],[Tiempo de Permanencia]]+$F$2</f>
        <v>9.3055555555717248E-2</v>
      </c>
      <c r="E455">
        <v>19</v>
      </c>
      <c r="F455" t="s">
        <v>103</v>
      </c>
    </row>
    <row r="456" spans="2:6" x14ac:dyDescent="0.2">
      <c r="B456" s="10" t="s">
        <v>24</v>
      </c>
      <c r="C456" s="18">
        <v>0.15833333333284827</v>
      </c>
      <c r="D456" s="8">
        <f>Table7[[#This Row],[Tiempo de Permanencia]]+$F$2</f>
        <v>0.16874999999951493</v>
      </c>
      <c r="E456">
        <v>13</v>
      </c>
      <c r="F456" t="s">
        <v>1314</v>
      </c>
    </row>
    <row r="457" spans="2:6" hidden="1" x14ac:dyDescent="0.2">
      <c r="B457" s="11" t="s">
        <v>28</v>
      </c>
      <c r="C457" s="19">
        <v>0.15833333333284827</v>
      </c>
      <c r="D457" s="8">
        <f>Table7[[#This Row],[Tiempo de Permanencia]]+$F$2</f>
        <v>0.16874999999951493</v>
      </c>
      <c r="E457">
        <v>11</v>
      </c>
      <c r="F457" t="s">
        <v>1317</v>
      </c>
    </row>
    <row r="458" spans="2:6" hidden="1" x14ac:dyDescent="0.2">
      <c r="B458" s="10" t="s">
        <v>28</v>
      </c>
      <c r="C458" s="18">
        <v>6.8055555551836733E-2</v>
      </c>
      <c r="D458" s="8">
        <f>Table7[[#This Row],[Tiempo de Permanencia]]+$F$2</f>
        <v>7.8472222218503404E-2</v>
      </c>
      <c r="E458">
        <v>1</v>
      </c>
      <c r="F458" t="s">
        <v>73</v>
      </c>
    </row>
    <row r="459" spans="2:6" x14ac:dyDescent="0.2">
      <c r="B459" s="11" t="s">
        <v>24</v>
      </c>
      <c r="C459" s="19">
        <v>4.6527777776645962E-2</v>
      </c>
      <c r="D459" s="8">
        <f>Table7[[#This Row],[Tiempo de Permanencia]]+$F$2</f>
        <v>5.6944444443312627E-2</v>
      </c>
      <c r="E459">
        <v>7</v>
      </c>
      <c r="F459" t="s">
        <v>1322</v>
      </c>
    </row>
    <row r="460" spans="2:6" x14ac:dyDescent="0.2">
      <c r="B460" s="10" t="s">
        <v>24</v>
      </c>
      <c r="C460" s="18">
        <v>0.14027777777664596</v>
      </c>
      <c r="D460" s="8">
        <f>Table7[[#This Row],[Tiempo de Permanencia]]+$F$2</f>
        <v>0.15069444444331262</v>
      </c>
      <c r="E460">
        <v>4</v>
      </c>
      <c r="F460" t="s">
        <v>1306</v>
      </c>
    </row>
    <row r="461" spans="2:6" hidden="1" x14ac:dyDescent="0.2">
      <c r="B461" s="11" t="s">
        <v>17</v>
      </c>
      <c r="C461" s="19">
        <v>0.16458333333139308</v>
      </c>
      <c r="D461" s="8">
        <f>Table7[[#This Row],[Tiempo de Permanencia]]+$F$2</f>
        <v>0.17499999999805974</v>
      </c>
      <c r="E461">
        <v>13</v>
      </c>
      <c r="F461" t="s">
        <v>95</v>
      </c>
    </row>
    <row r="462" spans="2:6" hidden="1" x14ac:dyDescent="0.2">
      <c r="B462" s="10" t="s">
        <v>17</v>
      </c>
      <c r="C462" s="18">
        <v>9.4444444439432118E-2</v>
      </c>
      <c r="D462" s="8">
        <f>Table7[[#This Row],[Tiempo de Permanencia]]+$F$2</f>
        <v>0.10486111110609879</v>
      </c>
      <c r="E462">
        <v>3</v>
      </c>
      <c r="F462" t="s">
        <v>1326</v>
      </c>
    </row>
    <row r="463" spans="2:6" hidden="1" x14ac:dyDescent="0.2">
      <c r="B463" s="11" t="s">
        <v>28</v>
      </c>
      <c r="C463" s="19">
        <v>0.10069444444525288</v>
      </c>
      <c r="D463" s="8">
        <f>Table7[[#This Row],[Tiempo de Permanencia]]+$F$2</f>
        <v>0.11111111111191956</v>
      </c>
      <c r="E463">
        <v>6</v>
      </c>
      <c r="F463" t="s">
        <v>862</v>
      </c>
    </row>
    <row r="464" spans="2:6" hidden="1" x14ac:dyDescent="0.2">
      <c r="B464" s="10" t="s">
        <v>28</v>
      </c>
      <c r="C464" s="18">
        <v>0.14166666667006211</v>
      </c>
      <c r="D464" s="8">
        <f>Table7[[#This Row],[Tiempo de Permanencia]]+$F$2</f>
        <v>0.15208333333672877</v>
      </c>
      <c r="E464">
        <v>7</v>
      </c>
      <c r="F464" t="s">
        <v>125</v>
      </c>
    </row>
    <row r="465" spans="2:6" hidden="1" x14ac:dyDescent="0.2">
      <c r="B465" s="11" t="s">
        <v>17</v>
      </c>
      <c r="C465" s="19">
        <v>0.10069444444525288</v>
      </c>
      <c r="D465" s="8">
        <f>Table7[[#This Row],[Tiempo de Permanencia]]+$F$2</f>
        <v>0.11111111111191956</v>
      </c>
      <c r="E465">
        <v>13</v>
      </c>
      <c r="F465" t="s">
        <v>970</v>
      </c>
    </row>
    <row r="466" spans="2:6" hidden="1" x14ac:dyDescent="0.2">
      <c r="B466" s="10" t="s">
        <v>28</v>
      </c>
      <c r="C466" s="18">
        <v>6.25E-2</v>
      </c>
      <c r="D466" s="8">
        <f>Table7[[#This Row],[Tiempo de Permanencia]]+$F$2</f>
        <v>7.2916666666666671E-2</v>
      </c>
      <c r="E466">
        <v>1</v>
      </c>
      <c r="F466" t="s">
        <v>864</v>
      </c>
    </row>
    <row r="467" spans="2:6" x14ac:dyDescent="0.2">
      <c r="B467" s="11" t="s">
        <v>24</v>
      </c>
      <c r="C467" s="19">
        <v>0.13402777777810115</v>
      </c>
      <c r="D467" s="8">
        <f>Table7[[#This Row],[Tiempo de Permanencia]]+$F$2</f>
        <v>0.14444444444476781</v>
      </c>
      <c r="E467">
        <v>5</v>
      </c>
      <c r="F467" t="s">
        <v>1335</v>
      </c>
    </row>
    <row r="468" spans="2:6" hidden="1" x14ac:dyDescent="0.2">
      <c r="B468" s="10" t="s">
        <v>17</v>
      </c>
      <c r="C468" s="18">
        <v>5.9027777773735579E-2</v>
      </c>
      <c r="D468" s="8">
        <f>Table7[[#This Row],[Tiempo de Permanencia]]+$F$2</f>
        <v>6.944444444040225E-2</v>
      </c>
      <c r="E468">
        <v>14</v>
      </c>
      <c r="F468" t="s">
        <v>1337</v>
      </c>
    </row>
    <row r="469" spans="2:6" hidden="1" x14ac:dyDescent="0.2">
      <c r="B469" s="11" t="s">
        <v>28</v>
      </c>
      <c r="C469" s="19">
        <v>6.1111111113859806E-2</v>
      </c>
      <c r="D469" s="8">
        <f>Table7[[#This Row],[Tiempo de Permanencia]]+$F$2</f>
        <v>7.1527777780526478E-2</v>
      </c>
      <c r="E469">
        <v>2</v>
      </c>
      <c r="F469" t="s">
        <v>66</v>
      </c>
    </row>
    <row r="470" spans="2:6" x14ac:dyDescent="0.2">
      <c r="B470" s="10" t="s">
        <v>24</v>
      </c>
      <c r="C470" s="18">
        <v>0.15833333334012423</v>
      </c>
      <c r="D470" s="8">
        <f>Table7[[#This Row],[Tiempo de Permanencia]]+$F$2</f>
        <v>0.16875000000679088</v>
      </c>
      <c r="E470">
        <v>17</v>
      </c>
      <c r="F470" t="s">
        <v>224</v>
      </c>
    </row>
    <row r="471" spans="2:6" hidden="1" x14ac:dyDescent="0.2">
      <c r="B471" s="11" t="s">
        <v>17</v>
      </c>
      <c r="C471" s="19">
        <v>0.11597222222189885</v>
      </c>
      <c r="D471" s="8">
        <f>Table7[[#This Row],[Tiempo de Permanencia]]+$F$2</f>
        <v>0.1263888888885655</v>
      </c>
      <c r="E471">
        <v>2</v>
      </c>
      <c r="F471" t="s">
        <v>755</v>
      </c>
    </row>
    <row r="472" spans="2:6" hidden="1" x14ac:dyDescent="0.2">
      <c r="B472" s="10" t="s">
        <v>17</v>
      </c>
      <c r="C472" s="18">
        <v>0.11111111111677019</v>
      </c>
      <c r="D472" s="8">
        <f>Table7[[#This Row],[Tiempo de Permanencia]]+$F$2</f>
        <v>0.12152777778343686</v>
      </c>
      <c r="E472">
        <v>16</v>
      </c>
      <c r="F472" t="s">
        <v>1346</v>
      </c>
    </row>
    <row r="473" spans="2:6" hidden="1" x14ac:dyDescent="0.2">
      <c r="B473" s="11" t="s">
        <v>28</v>
      </c>
      <c r="C473" s="19">
        <v>7.2916666664241347E-2</v>
      </c>
      <c r="D473" s="8">
        <f>Table7[[#This Row],[Tiempo de Permanencia]]+$F$2</f>
        <v>8.3333333330908019E-2</v>
      </c>
      <c r="E473">
        <v>16</v>
      </c>
      <c r="F473" t="s">
        <v>1349</v>
      </c>
    </row>
    <row r="474" spans="2:6" hidden="1" x14ac:dyDescent="0.2">
      <c r="B474" s="10" t="s">
        <v>28</v>
      </c>
      <c r="C474" s="18">
        <v>0.14791666666860692</v>
      </c>
      <c r="D474" s="8">
        <f>Table7[[#This Row],[Tiempo de Permanencia]]+$F$2</f>
        <v>0.15833333333527358</v>
      </c>
      <c r="E474">
        <v>2</v>
      </c>
      <c r="F474" t="s">
        <v>941</v>
      </c>
    </row>
    <row r="475" spans="2:6" hidden="1" x14ac:dyDescent="0.2">
      <c r="B475" s="11" t="s">
        <v>17</v>
      </c>
      <c r="C475" s="19">
        <v>9.2361111113859806E-2</v>
      </c>
      <c r="D475" s="8">
        <f>Table7[[#This Row],[Tiempo de Permanencia]]+$F$2</f>
        <v>0.10277777778052648</v>
      </c>
      <c r="E475">
        <v>14</v>
      </c>
      <c r="F475" t="s">
        <v>1354</v>
      </c>
    </row>
    <row r="476" spans="2:6" hidden="1" x14ac:dyDescent="0.2">
      <c r="B476" s="10" t="s">
        <v>28</v>
      </c>
      <c r="C476" s="18">
        <v>0.10902777777664596</v>
      </c>
      <c r="D476" s="8">
        <f>Table7[[#This Row],[Tiempo de Permanencia]]+$F$2</f>
        <v>0.11944444444331263</v>
      </c>
      <c r="E476">
        <v>6</v>
      </c>
      <c r="F476" t="s">
        <v>1357</v>
      </c>
    </row>
    <row r="477" spans="2:6" hidden="1" x14ac:dyDescent="0.2">
      <c r="B477" s="11" t="s">
        <v>28</v>
      </c>
      <c r="C477" s="19">
        <v>0.12638888889341615</v>
      </c>
      <c r="D477" s="8">
        <f>Table7[[#This Row],[Tiempo de Permanencia]]+$F$2</f>
        <v>0.13680555556008281</v>
      </c>
      <c r="E477">
        <v>8</v>
      </c>
      <c r="F477" t="s">
        <v>1360</v>
      </c>
    </row>
    <row r="478" spans="2:6" hidden="1" x14ac:dyDescent="0.2">
      <c r="B478" s="10" t="s">
        <v>17</v>
      </c>
      <c r="C478" s="18">
        <v>4.7916666670062114E-2</v>
      </c>
      <c r="D478" s="8">
        <f>Table7[[#This Row],[Tiempo de Permanencia]]+$F$2</f>
        <v>5.8333333336728778E-2</v>
      </c>
      <c r="E478">
        <v>14</v>
      </c>
      <c r="F478" t="s">
        <v>1363</v>
      </c>
    </row>
    <row r="479" spans="2:6" hidden="1" x14ac:dyDescent="0.2">
      <c r="B479" s="11" t="s">
        <v>28</v>
      </c>
      <c r="C479" s="19">
        <v>0.11388888888905058</v>
      </c>
      <c r="D479" s="8">
        <f>Table7[[#This Row],[Tiempo de Permanencia]]+$F$2</f>
        <v>0.12430555555571725</v>
      </c>
      <c r="E479">
        <v>2</v>
      </c>
      <c r="F479" t="s">
        <v>1366</v>
      </c>
    </row>
    <row r="480" spans="2:6" x14ac:dyDescent="0.2">
      <c r="B480" s="10" t="s">
        <v>24</v>
      </c>
      <c r="C480" s="18">
        <v>0.11666666666860692</v>
      </c>
      <c r="D480" s="8">
        <f>Table7[[#This Row],[Tiempo de Permanencia]]+$F$2</f>
        <v>0.12708333333527358</v>
      </c>
      <c r="E480">
        <v>15</v>
      </c>
      <c r="F480" t="s">
        <v>1369</v>
      </c>
    </row>
    <row r="481" spans="2:6" hidden="1" x14ac:dyDescent="0.2">
      <c r="B481" s="11" t="s">
        <v>17</v>
      </c>
      <c r="C481" s="19">
        <v>0.14930555555474712</v>
      </c>
      <c r="D481" s="8">
        <f>Table7[[#This Row],[Tiempo de Permanencia]]+$F$2</f>
        <v>0.15972222222141377</v>
      </c>
      <c r="E481">
        <v>6</v>
      </c>
      <c r="F481" t="s">
        <v>926</v>
      </c>
    </row>
    <row r="482" spans="2:6" hidden="1" x14ac:dyDescent="0.2">
      <c r="B482" s="10" t="s">
        <v>28</v>
      </c>
      <c r="C482" s="18">
        <v>0.14583333332848269</v>
      </c>
      <c r="D482" s="8">
        <f>Table7[[#This Row],[Tiempo de Permanencia]]+$F$2</f>
        <v>0.15624999999514935</v>
      </c>
      <c r="E482">
        <v>12</v>
      </c>
      <c r="F482" t="s">
        <v>1374</v>
      </c>
    </row>
    <row r="483" spans="2:6" x14ac:dyDescent="0.2">
      <c r="B483" s="11" t="s">
        <v>24</v>
      </c>
      <c r="C483" s="19">
        <v>0.11805555555474712</v>
      </c>
      <c r="D483" s="8">
        <f>Table7[[#This Row],[Tiempo de Permanencia]]+$F$2</f>
        <v>0.12847222222141377</v>
      </c>
      <c r="E483">
        <v>9</v>
      </c>
      <c r="F483" t="s">
        <v>1377</v>
      </c>
    </row>
    <row r="484" spans="2:6" hidden="1" x14ac:dyDescent="0.2">
      <c r="B484" s="10" t="s">
        <v>17</v>
      </c>
      <c r="C484" s="18">
        <v>6.1805555553291924E-2</v>
      </c>
      <c r="D484" s="8">
        <f>Table7[[#This Row],[Tiempo de Permanencia]]+$F$2</f>
        <v>7.2222222219958596E-2</v>
      </c>
      <c r="E484">
        <v>11</v>
      </c>
      <c r="F484" t="s">
        <v>1168</v>
      </c>
    </row>
    <row r="485" spans="2:6" hidden="1" x14ac:dyDescent="0.2">
      <c r="B485" s="11" t="s">
        <v>17</v>
      </c>
      <c r="C485" s="19">
        <v>0.15277777778101154</v>
      </c>
      <c r="D485" s="8">
        <f>Table7[[#This Row],[Tiempo de Permanencia]]+$F$2</f>
        <v>0.16319444444767819</v>
      </c>
      <c r="E485">
        <v>16</v>
      </c>
      <c r="F485" t="s">
        <v>1382</v>
      </c>
    </row>
    <row r="486" spans="2:6" x14ac:dyDescent="0.2">
      <c r="B486" s="10" t="s">
        <v>24</v>
      </c>
      <c r="C486" s="18">
        <v>9.7222222226264421E-2</v>
      </c>
      <c r="D486" s="8">
        <f>Table7[[#This Row],[Tiempo de Permanencia]]+$F$2</f>
        <v>0.10763888889293109</v>
      </c>
      <c r="E486">
        <v>14</v>
      </c>
      <c r="F486" t="s">
        <v>1201</v>
      </c>
    </row>
    <row r="487" spans="2:6" hidden="1" x14ac:dyDescent="0.2">
      <c r="B487" s="11" t="s">
        <v>17</v>
      </c>
      <c r="C487" s="19">
        <v>7.5694444443797693E-2</v>
      </c>
      <c r="D487" s="8">
        <f>Table7[[#This Row],[Tiempo de Permanencia]]+$F$2</f>
        <v>8.6111111110464364E-2</v>
      </c>
      <c r="E487">
        <v>13</v>
      </c>
      <c r="F487" t="s">
        <v>1386</v>
      </c>
    </row>
    <row r="488" spans="2:6" x14ac:dyDescent="0.2">
      <c r="B488" s="10" t="s">
        <v>24</v>
      </c>
      <c r="C488" s="18">
        <v>7.0833333338669036E-2</v>
      </c>
      <c r="D488" s="8">
        <f>Table7[[#This Row],[Tiempo de Permanencia]]+$F$2</f>
        <v>8.1250000005335707E-2</v>
      </c>
      <c r="E488">
        <v>12</v>
      </c>
      <c r="F488" t="s">
        <v>1389</v>
      </c>
    </row>
    <row r="489" spans="2:6" hidden="1" x14ac:dyDescent="0.2">
      <c r="B489" s="11" t="s">
        <v>28</v>
      </c>
      <c r="C489" s="19">
        <v>0.12777777777955635</v>
      </c>
      <c r="D489" s="8">
        <f>Table7[[#This Row],[Tiempo de Permanencia]]+$F$2</f>
        <v>0.138194444446223</v>
      </c>
      <c r="E489">
        <v>19</v>
      </c>
      <c r="F489" t="s">
        <v>1391</v>
      </c>
    </row>
    <row r="490" spans="2:6" hidden="1" x14ac:dyDescent="0.2">
      <c r="B490" s="10" t="s">
        <v>28</v>
      </c>
      <c r="C490" s="18">
        <v>0.13611111111094942</v>
      </c>
      <c r="D490" s="8">
        <f>Table7[[#This Row],[Tiempo de Permanencia]]+$F$2</f>
        <v>0.14652777777761608</v>
      </c>
      <c r="E490">
        <v>1</v>
      </c>
      <c r="F490" t="s">
        <v>1394</v>
      </c>
    </row>
    <row r="491" spans="2:6" hidden="1" x14ac:dyDescent="0.2">
      <c r="B491" s="11" t="s">
        <v>28</v>
      </c>
      <c r="C491" s="19">
        <v>0.13819444444379769</v>
      </c>
      <c r="D491" s="8">
        <f>Table7[[#This Row],[Tiempo de Permanencia]]+$F$2</f>
        <v>0.14861111111046435</v>
      </c>
      <c r="E491">
        <v>19</v>
      </c>
      <c r="F491" t="s">
        <v>1397</v>
      </c>
    </row>
    <row r="492" spans="2:6" hidden="1" x14ac:dyDescent="0.2">
      <c r="B492" s="10" t="s">
        <v>28</v>
      </c>
      <c r="C492" s="18">
        <v>0.16319444444525288</v>
      </c>
      <c r="D492" s="8">
        <f>Table7[[#This Row],[Tiempo de Permanencia]]+$F$2</f>
        <v>0.17361111111191954</v>
      </c>
      <c r="E492">
        <v>19</v>
      </c>
      <c r="F492" t="s">
        <v>1400</v>
      </c>
    </row>
    <row r="493" spans="2:6" x14ac:dyDescent="0.2">
      <c r="B493" s="11" t="s">
        <v>24</v>
      </c>
      <c r="C493" s="19">
        <v>0.14583333333575865</v>
      </c>
      <c r="D493" s="8">
        <f>Table7[[#This Row],[Tiempo de Permanencia]]+$F$2</f>
        <v>0.15625000000242531</v>
      </c>
      <c r="E493">
        <v>16</v>
      </c>
      <c r="F493" t="s">
        <v>407</v>
      </c>
    </row>
    <row r="494" spans="2:6" hidden="1" x14ac:dyDescent="0.2">
      <c r="B494" s="10" t="s">
        <v>17</v>
      </c>
      <c r="C494" s="18">
        <v>0.12569444444670808</v>
      </c>
      <c r="D494" s="8">
        <f>Table7[[#This Row],[Tiempo de Permanencia]]+$F$2</f>
        <v>0.13611111111337473</v>
      </c>
      <c r="E494">
        <v>15</v>
      </c>
      <c r="F494" t="s">
        <v>1405</v>
      </c>
    </row>
    <row r="495" spans="2:6" x14ac:dyDescent="0.2">
      <c r="B495" s="11" t="s">
        <v>24</v>
      </c>
      <c r="C495" s="19">
        <v>0.10972222221607808</v>
      </c>
      <c r="D495" s="8">
        <f>Table7[[#This Row],[Tiempo de Permanencia]]+$F$2</f>
        <v>0.12013888888274475</v>
      </c>
      <c r="E495">
        <v>3</v>
      </c>
      <c r="F495" t="s">
        <v>1408</v>
      </c>
    </row>
    <row r="496" spans="2:6" hidden="1" x14ac:dyDescent="0.2">
      <c r="B496" s="10" t="s">
        <v>28</v>
      </c>
      <c r="C496" s="18">
        <v>9.5833333340124227E-2</v>
      </c>
      <c r="D496" s="8">
        <f>Table7[[#This Row],[Tiempo de Permanencia]]+$F$2</f>
        <v>0.1062500000067909</v>
      </c>
      <c r="E496">
        <v>20</v>
      </c>
      <c r="F496" t="s">
        <v>1411</v>
      </c>
    </row>
    <row r="497" spans="2:6" x14ac:dyDescent="0.2">
      <c r="B497" s="11" t="s">
        <v>24</v>
      </c>
      <c r="C497" s="19">
        <v>0.16041666666569654</v>
      </c>
      <c r="D497" s="8">
        <f>Table7[[#This Row],[Tiempo de Permanencia]]+$F$2</f>
        <v>0.1708333333323632</v>
      </c>
      <c r="E497">
        <v>6</v>
      </c>
      <c r="F497" t="s">
        <v>661</v>
      </c>
    </row>
    <row r="498" spans="2:6" hidden="1" x14ac:dyDescent="0.2">
      <c r="B498" s="10" t="s">
        <v>28</v>
      </c>
      <c r="C498" s="18">
        <v>0.12361111111385981</v>
      </c>
      <c r="D498" s="8">
        <f>Table7[[#This Row],[Tiempo de Permanencia]]+$F$2</f>
        <v>0.13402777778052646</v>
      </c>
      <c r="E498">
        <v>12</v>
      </c>
      <c r="F498" t="s">
        <v>685</v>
      </c>
    </row>
    <row r="499" spans="2:6" hidden="1" x14ac:dyDescent="0.2">
      <c r="B499" s="11" t="s">
        <v>17</v>
      </c>
      <c r="C499" s="19">
        <v>0.14791666666860692</v>
      </c>
      <c r="D499" s="8">
        <f>Table7[[#This Row],[Tiempo de Permanencia]]+$F$2</f>
        <v>0.15833333333527358</v>
      </c>
      <c r="E499">
        <v>10</v>
      </c>
      <c r="F499" t="s">
        <v>1417</v>
      </c>
    </row>
    <row r="500" spans="2:6" x14ac:dyDescent="0.2">
      <c r="B500" s="10" t="s">
        <v>24</v>
      </c>
      <c r="C500" s="18">
        <v>5.5555555554747116E-2</v>
      </c>
      <c r="D500" s="8">
        <f>Table7[[#This Row],[Tiempo de Permanencia]]+$F$2</f>
        <v>6.5972222221413787E-2</v>
      </c>
      <c r="E500">
        <v>16</v>
      </c>
      <c r="F500" t="s">
        <v>1420</v>
      </c>
    </row>
    <row r="501" spans="2:6" hidden="1" x14ac:dyDescent="0.2">
      <c r="B501" s="11" t="s">
        <v>28</v>
      </c>
      <c r="C501" s="19">
        <v>5.0000000002910383E-2</v>
      </c>
      <c r="D501" s="8">
        <f>Table7[[#This Row],[Tiempo de Permanencia]]+$F$2</f>
        <v>6.0416666669577047E-2</v>
      </c>
      <c r="E501">
        <v>17</v>
      </c>
      <c r="F501" t="s">
        <v>599</v>
      </c>
    </row>
    <row r="502" spans="2:6" hidden="1" x14ac:dyDescent="0.2">
      <c r="B502" s="10" t="s">
        <v>28</v>
      </c>
      <c r="C502" s="18">
        <v>0.10208333333139308</v>
      </c>
      <c r="D502" s="8">
        <f>Table7[[#This Row],[Tiempo de Permanencia]]+$F$2</f>
        <v>0.11249999999805975</v>
      </c>
      <c r="E502">
        <v>12</v>
      </c>
      <c r="F502" t="s">
        <v>384</v>
      </c>
    </row>
    <row r="503" spans="2:6" hidden="1" x14ac:dyDescent="0.2">
      <c r="B503" s="11" t="s">
        <v>28</v>
      </c>
      <c r="C503" s="19">
        <v>9.375E-2</v>
      </c>
      <c r="D503" s="8">
        <f>Table7[[#This Row],[Tiempo de Permanencia]]+$F$2</f>
        <v>0.10416666666666667</v>
      </c>
      <c r="E503">
        <v>20</v>
      </c>
      <c r="F503" t="s">
        <v>118</v>
      </c>
    </row>
    <row r="504" spans="2:6" hidden="1" x14ac:dyDescent="0.2">
      <c r="B504" s="10" t="s">
        <v>17</v>
      </c>
      <c r="C504" s="18">
        <v>6.0416666667151731E-2</v>
      </c>
      <c r="D504" s="8">
        <f>Table7[[#This Row],[Tiempo de Permanencia]]+$F$2</f>
        <v>7.0833333333818402E-2</v>
      </c>
      <c r="E504">
        <v>1</v>
      </c>
      <c r="F504" t="s">
        <v>1428</v>
      </c>
    </row>
    <row r="505" spans="2:6" hidden="1" x14ac:dyDescent="0.2">
      <c r="B505" s="11" t="s">
        <v>28</v>
      </c>
      <c r="C505" s="19">
        <v>0.15208333333430346</v>
      </c>
      <c r="D505" s="8">
        <f>Table7[[#This Row],[Tiempo de Permanencia]]+$F$2</f>
        <v>0.16250000000097012</v>
      </c>
      <c r="E505">
        <v>5</v>
      </c>
      <c r="F505" t="s">
        <v>1431</v>
      </c>
    </row>
    <row r="506" spans="2:6" x14ac:dyDescent="0.2">
      <c r="B506" s="10" t="s">
        <v>24</v>
      </c>
      <c r="C506" s="18">
        <v>0.1368055555576575</v>
      </c>
      <c r="D506" s="8">
        <f>Table7[[#This Row],[Tiempo de Permanencia]]+$F$2</f>
        <v>0.14722222222432416</v>
      </c>
      <c r="E506">
        <v>7</v>
      </c>
      <c r="F506" t="s">
        <v>625</v>
      </c>
    </row>
    <row r="507" spans="2:6" x14ac:dyDescent="0.2">
      <c r="B507" s="11" t="s">
        <v>24</v>
      </c>
      <c r="C507" s="19">
        <v>8.5416666668606922E-2</v>
      </c>
      <c r="D507" s="8">
        <f>Table7[[#This Row],[Tiempo de Permanencia]]+$F$2</f>
        <v>9.5833333335273593E-2</v>
      </c>
      <c r="E507">
        <v>14</v>
      </c>
      <c r="F507" t="s">
        <v>68</v>
      </c>
    </row>
    <row r="508" spans="2:6" x14ac:dyDescent="0.2">
      <c r="B508" s="10" t="s">
        <v>24</v>
      </c>
      <c r="C508" s="18">
        <v>9.7916666665696539E-2</v>
      </c>
      <c r="D508" s="8">
        <f>Table7[[#This Row],[Tiempo de Permanencia]]+$F$2</f>
        <v>0.10833333333236321</v>
      </c>
      <c r="E508">
        <v>19</v>
      </c>
      <c r="F508" t="s">
        <v>1400</v>
      </c>
    </row>
    <row r="509" spans="2:6" x14ac:dyDescent="0.2">
      <c r="B509" s="11" t="s">
        <v>24</v>
      </c>
      <c r="C509" s="19">
        <v>0.12569444444670808</v>
      </c>
      <c r="D509" s="8">
        <f>Table7[[#This Row],[Tiempo de Permanencia]]+$F$2</f>
        <v>0.13611111111337473</v>
      </c>
      <c r="E509">
        <v>9</v>
      </c>
      <c r="F509" t="s">
        <v>80</v>
      </c>
    </row>
    <row r="510" spans="2:6" hidden="1" x14ac:dyDescent="0.2">
      <c r="B510" s="10" t="s">
        <v>28</v>
      </c>
      <c r="C510" s="18">
        <v>0.16458333333139308</v>
      </c>
      <c r="D510" s="8">
        <f>Table7[[#This Row],[Tiempo de Permanencia]]+$F$2</f>
        <v>0.17499999999805974</v>
      </c>
      <c r="E510">
        <v>5</v>
      </c>
      <c r="F510" t="s">
        <v>1441</v>
      </c>
    </row>
    <row r="511" spans="2:6" hidden="1" x14ac:dyDescent="0.2">
      <c r="B511" s="11" t="s">
        <v>17</v>
      </c>
      <c r="C511" s="19">
        <v>0.16249999999854481</v>
      </c>
      <c r="D511" s="8">
        <f>Table7[[#This Row],[Tiempo de Permanencia]]+$F$2</f>
        <v>0.17291666666521147</v>
      </c>
      <c r="E511">
        <v>2</v>
      </c>
      <c r="F511" t="s">
        <v>359</v>
      </c>
    </row>
    <row r="512" spans="2:6" x14ac:dyDescent="0.2">
      <c r="B512" s="10" t="s">
        <v>24</v>
      </c>
      <c r="C512" s="18">
        <v>0.101388888884685</v>
      </c>
      <c r="D512" s="8">
        <f>Table7[[#This Row],[Tiempo de Permanencia]]+$F$2</f>
        <v>0.11180555555135167</v>
      </c>
      <c r="E512">
        <v>2</v>
      </c>
      <c r="F512" t="s">
        <v>1446</v>
      </c>
    </row>
    <row r="513" spans="2:6" x14ac:dyDescent="0.2">
      <c r="B513" s="11" t="s">
        <v>24</v>
      </c>
      <c r="C513" s="19">
        <v>4.9305555556202307E-2</v>
      </c>
      <c r="D513" s="8">
        <f>Table7[[#This Row],[Tiempo de Permanencia]]+$F$2</f>
        <v>5.9722222222868972E-2</v>
      </c>
      <c r="E513">
        <v>10</v>
      </c>
      <c r="F513" t="s">
        <v>1449</v>
      </c>
    </row>
    <row r="514" spans="2:6" hidden="1" x14ac:dyDescent="0.2">
      <c r="B514" s="10" t="s">
        <v>28</v>
      </c>
      <c r="C514" s="18">
        <v>0.10208333333139308</v>
      </c>
      <c r="D514" s="8">
        <f>Table7[[#This Row],[Tiempo de Permanencia]]+$F$2</f>
        <v>0.11249999999805975</v>
      </c>
      <c r="E514">
        <v>10</v>
      </c>
      <c r="F514" t="s">
        <v>1281</v>
      </c>
    </row>
    <row r="515" spans="2:6" x14ac:dyDescent="0.2">
      <c r="B515" s="11" t="s">
        <v>24</v>
      </c>
      <c r="C515" s="19">
        <v>7.3611111110949423E-2</v>
      </c>
      <c r="D515" s="8">
        <f>Table7[[#This Row],[Tiempo de Permanencia]]+$F$2</f>
        <v>8.4027777777616094E-2</v>
      </c>
      <c r="E515">
        <v>14</v>
      </c>
      <c r="F515" t="s">
        <v>1454</v>
      </c>
    </row>
    <row r="516" spans="2:6" hidden="1" x14ac:dyDescent="0.2">
      <c r="B516" s="10" t="s">
        <v>28</v>
      </c>
      <c r="C516" s="18">
        <v>0.125</v>
      </c>
      <c r="D516" s="8">
        <f>Table7[[#This Row],[Tiempo de Permanencia]]+$F$2</f>
        <v>0.13541666666666666</v>
      </c>
      <c r="E516">
        <v>15</v>
      </c>
      <c r="F516" t="s">
        <v>1162</v>
      </c>
    </row>
    <row r="517" spans="2:6" hidden="1" x14ac:dyDescent="0.2">
      <c r="B517" s="11" t="s">
        <v>28</v>
      </c>
      <c r="C517" s="19">
        <v>0.14791666666133096</v>
      </c>
      <c r="D517" s="8">
        <f>Table7[[#This Row],[Tiempo de Permanencia]]+$F$2</f>
        <v>0.15833333332799762</v>
      </c>
      <c r="E517">
        <v>9</v>
      </c>
      <c r="F517" t="s">
        <v>545</v>
      </c>
    </row>
    <row r="518" spans="2:6" hidden="1" x14ac:dyDescent="0.2">
      <c r="B518" s="10" t="s">
        <v>17</v>
      </c>
      <c r="C518" s="18">
        <v>0.15763888889341615</v>
      </c>
      <c r="D518" s="8">
        <f>Table7[[#This Row],[Tiempo de Permanencia]]+$F$2</f>
        <v>0.16805555556008281</v>
      </c>
      <c r="E518">
        <v>15</v>
      </c>
      <c r="F518" t="s">
        <v>935</v>
      </c>
    </row>
    <row r="519" spans="2:6" hidden="1" x14ac:dyDescent="0.2">
      <c r="B519" s="11" t="s">
        <v>17</v>
      </c>
      <c r="C519" s="19">
        <v>0.14027777778392192</v>
      </c>
      <c r="D519" s="8">
        <f>Table7[[#This Row],[Tiempo de Permanencia]]+$F$2</f>
        <v>0.15069444445058858</v>
      </c>
      <c r="E519">
        <v>5</v>
      </c>
      <c r="F519" t="s">
        <v>105</v>
      </c>
    </row>
    <row r="520" spans="2:6" x14ac:dyDescent="0.2">
      <c r="B520" s="10" t="s">
        <v>24</v>
      </c>
      <c r="C520" s="18">
        <v>0.14583333333575865</v>
      </c>
      <c r="D520" s="8">
        <f>Table7[[#This Row],[Tiempo de Permanencia]]+$F$2</f>
        <v>0.15625000000242531</v>
      </c>
      <c r="E520">
        <v>9</v>
      </c>
      <c r="F520" t="s">
        <v>750</v>
      </c>
    </row>
    <row r="521" spans="2:6" hidden="1" x14ac:dyDescent="0.2">
      <c r="B521" s="11" t="s">
        <v>28</v>
      </c>
      <c r="C521" s="19">
        <v>0.12083333333430346</v>
      </c>
      <c r="D521" s="8">
        <f>Table7[[#This Row],[Tiempo de Permanencia]]+$F$2</f>
        <v>0.13125000000097012</v>
      </c>
      <c r="E521">
        <v>4</v>
      </c>
      <c r="F521" t="s">
        <v>1466</v>
      </c>
    </row>
    <row r="522" spans="2:6" hidden="1" x14ac:dyDescent="0.2">
      <c r="B522" s="10" t="s">
        <v>17</v>
      </c>
      <c r="C522" s="18">
        <v>0.16319444444525288</v>
      </c>
      <c r="D522" s="8">
        <f>Table7[[#This Row],[Tiempo de Permanencia]]+$F$2</f>
        <v>0.17361111111191954</v>
      </c>
      <c r="E522">
        <v>19</v>
      </c>
      <c r="F522" t="s">
        <v>97</v>
      </c>
    </row>
    <row r="523" spans="2:6" hidden="1" x14ac:dyDescent="0.2">
      <c r="B523" s="11" t="s">
        <v>28</v>
      </c>
      <c r="C523" s="19">
        <v>0.10208333333139308</v>
      </c>
      <c r="D523" s="8">
        <f>Table7[[#This Row],[Tiempo de Permanencia]]+$F$2</f>
        <v>0.11249999999805975</v>
      </c>
      <c r="E523">
        <v>8</v>
      </c>
      <c r="F523" t="s">
        <v>1471</v>
      </c>
    </row>
    <row r="524" spans="2:6" hidden="1" x14ac:dyDescent="0.2">
      <c r="B524" s="10" t="s">
        <v>17</v>
      </c>
      <c r="C524" s="18">
        <v>0.10069444444525288</v>
      </c>
      <c r="D524" s="8">
        <f>Table7[[#This Row],[Tiempo de Permanencia]]+$F$2</f>
        <v>0.11111111111191956</v>
      </c>
      <c r="E524">
        <v>19</v>
      </c>
      <c r="F524" t="s">
        <v>1472</v>
      </c>
    </row>
    <row r="525" spans="2:6" hidden="1" x14ac:dyDescent="0.2">
      <c r="B525" s="11" t="s">
        <v>17</v>
      </c>
      <c r="C525" s="19">
        <v>0.11458333333575865</v>
      </c>
      <c r="D525" s="8">
        <f>Table7[[#This Row],[Tiempo de Permanencia]]+$F$2</f>
        <v>0.12500000000242531</v>
      </c>
      <c r="E525">
        <v>13</v>
      </c>
      <c r="F525" t="s">
        <v>1475</v>
      </c>
    </row>
    <row r="526" spans="2:6" hidden="1" x14ac:dyDescent="0.2">
      <c r="B526" s="10" t="s">
        <v>17</v>
      </c>
      <c r="C526" s="18">
        <v>4.5138888890505768E-2</v>
      </c>
      <c r="D526" s="8">
        <f>Table7[[#This Row],[Tiempo de Permanencia]]+$F$2</f>
        <v>5.5555555557172433E-2</v>
      </c>
      <c r="E526">
        <v>12</v>
      </c>
      <c r="F526" t="s">
        <v>109</v>
      </c>
    </row>
    <row r="527" spans="2:6" hidden="1" x14ac:dyDescent="0.2">
      <c r="B527" s="11" t="s">
        <v>28</v>
      </c>
      <c r="C527" s="19">
        <v>9.5833333340124227E-2</v>
      </c>
      <c r="D527" s="8">
        <f>Table7[[#This Row],[Tiempo de Permanencia]]+$F$2</f>
        <v>0.1062500000067909</v>
      </c>
      <c r="E527">
        <v>15</v>
      </c>
      <c r="F527" t="s">
        <v>1479</v>
      </c>
    </row>
    <row r="528" spans="2:6" x14ac:dyDescent="0.2">
      <c r="B528" s="10" t="s">
        <v>24</v>
      </c>
      <c r="C528" s="18">
        <v>7.2916666671517305E-2</v>
      </c>
      <c r="D528" s="8">
        <f>Table7[[#This Row],[Tiempo de Permanencia]]+$F$2</f>
        <v>8.3333333338183976E-2</v>
      </c>
      <c r="E528">
        <v>8</v>
      </c>
      <c r="F528" t="s">
        <v>110</v>
      </c>
    </row>
    <row r="529" spans="2:6" x14ac:dyDescent="0.2">
      <c r="B529" s="11" t="s">
        <v>24</v>
      </c>
      <c r="C529" s="19">
        <v>4.8611111109494232E-2</v>
      </c>
      <c r="D529" s="8">
        <f>Table7[[#This Row],[Tiempo de Permanencia]]+$F$2</f>
        <v>5.9027777776160896E-2</v>
      </c>
      <c r="E529">
        <v>18</v>
      </c>
      <c r="F529" t="s">
        <v>1484</v>
      </c>
    </row>
    <row r="530" spans="2:6" x14ac:dyDescent="0.2">
      <c r="B530" s="10" t="s">
        <v>24</v>
      </c>
      <c r="C530" s="18">
        <v>0.14375000000291038</v>
      </c>
      <c r="D530" s="8">
        <f>Table7[[#This Row],[Tiempo de Permanencia]]+$F$2</f>
        <v>0.15416666666957704</v>
      </c>
      <c r="E530">
        <v>20</v>
      </c>
      <c r="F530" t="s">
        <v>95</v>
      </c>
    </row>
    <row r="531" spans="2:6" hidden="1" x14ac:dyDescent="0.2">
      <c r="B531" s="11" t="s">
        <v>17</v>
      </c>
      <c r="C531" s="19">
        <v>0.10902777777664596</v>
      </c>
      <c r="D531" s="8">
        <f>Table7[[#This Row],[Tiempo de Permanencia]]+$F$2</f>
        <v>0.11944444444331263</v>
      </c>
      <c r="E531">
        <v>6</v>
      </c>
      <c r="F531" t="s">
        <v>1488</v>
      </c>
    </row>
    <row r="532" spans="2:6" hidden="1" x14ac:dyDescent="0.2">
      <c r="B532" s="10" t="s">
        <v>17</v>
      </c>
      <c r="C532" s="18">
        <v>7.2222222224809229E-2</v>
      </c>
      <c r="D532" s="8">
        <f>Table7[[#This Row],[Tiempo de Permanencia]]+$F$2</f>
        <v>8.2638888891475901E-2</v>
      </c>
      <c r="E532">
        <v>19</v>
      </c>
      <c r="F532" t="s">
        <v>679</v>
      </c>
    </row>
    <row r="533" spans="2:6" x14ac:dyDescent="0.2">
      <c r="B533" s="11" t="s">
        <v>24</v>
      </c>
      <c r="C533" s="19">
        <v>0.10416666667151731</v>
      </c>
      <c r="D533" s="8">
        <f>Table7[[#This Row],[Tiempo de Permanencia]]+$F$2</f>
        <v>0.11458333333818398</v>
      </c>
      <c r="E533">
        <v>12</v>
      </c>
      <c r="F533" t="s">
        <v>1493</v>
      </c>
    </row>
    <row r="534" spans="2:6" x14ac:dyDescent="0.2">
      <c r="B534" s="10" t="s">
        <v>24</v>
      </c>
      <c r="C534" s="18">
        <v>0.12291666666715173</v>
      </c>
      <c r="D534" s="8">
        <f>Table7[[#This Row],[Tiempo de Permanencia]]+$F$2</f>
        <v>0.13333333333381839</v>
      </c>
      <c r="E534">
        <v>12</v>
      </c>
      <c r="F534" t="s">
        <v>857</v>
      </c>
    </row>
    <row r="535" spans="2:6" hidden="1" x14ac:dyDescent="0.2">
      <c r="B535" s="11" t="s">
        <v>17</v>
      </c>
      <c r="C535" s="19">
        <v>8.819444444088731E-2</v>
      </c>
      <c r="D535" s="8">
        <f>Table7[[#This Row],[Tiempo de Permanencia]]+$F$2</f>
        <v>9.8611111107553981E-2</v>
      </c>
      <c r="E535">
        <v>8</v>
      </c>
      <c r="F535" t="s">
        <v>102</v>
      </c>
    </row>
    <row r="536" spans="2:6" hidden="1" x14ac:dyDescent="0.2">
      <c r="B536" s="10" t="s">
        <v>17</v>
      </c>
      <c r="C536" s="18">
        <v>6.3194444439432118E-2</v>
      </c>
      <c r="D536" s="8">
        <f>Table7[[#This Row],[Tiempo de Permanencia]]+$F$2</f>
        <v>7.3611111106098789E-2</v>
      </c>
      <c r="E536">
        <v>16</v>
      </c>
      <c r="F536" t="s">
        <v>1500</v>
      </c>
    </row>
    <row r="537" spans="2:6" hidden="1" x14ac:dyDescent="0.2">
      <c r="B537" s="11" t="s">
        <v>28</v>
      </c>
      <c r="C537" s="19">
        <v>0.14791666666133096</v>
      </c>
      <c r="D537" s="8">
        <f>Table7[[#This Row],[Tiempo de Permanencia]]+$F$2</f>
        <v>0.15833333332799762</v>
      </c>
      <c r="E537">
        <v>4</v>
      </c>
      <c r="F537" t="s">
        <v>1503</v>
      </c>
    </row>
    <row r="538" spans="2:6" hidden="1" x14ac:dyDescent="0.2">
      <c r="B538" s="10" t="s">
        <v>17</v>
      </c>
      <c r="C538" s="18">
        <v>0.13055555555183673</v>
      </c>
      <c r="D538" s="8">
        <f>Table7[[#This Row],[Tiempo de Permanencia]]+$F$2</f>
        <v>0.14097222221850339</v>
      </c>
      <c r="E538">
        <v>6</v>
      </c>
      <c r="F538" t="s">
        <v>341</v>
      </c>
    </row>
    <row r="539" spans="2:6" hidden="1" x14ac:dyDescent="0.2">
      <c r="B539" s="11" t="s">
        <v>17</v>
      </c>
      <c r="C539" s="19">
        <v>5.3472222221898846E-2</v>
      </c>
      <c r="D539" s="8">
        <f>Table7[[#This Row],[Tiempo de Permanencia]]+$F$2</f>
        <v>6.3888888888565518E-2</v>
      </c>
      <c r="E539">
        <v>13</v>
      </c>
      <c r="F539" t="s">
        <v>1508</v>
      </c>
    </row>
    <row r="540" spans="2:6" hidden="1" x14ac:dyDescent="0.2">
      <c r="B540" s="10" t="s">
        <v>17</v>
      </c>
      <c r="C540" s="18">
        <v>0.13472222222480923</v>
      </c>
      <c r="D540" s="8">
        <f>Table7[[#This Row],[Tiempo de Permanencia]]+$F$2</f>
        <v>0.14513888889147589</v>
      </c>
      <c r="E540">
        <v>12</v>
      </c>
      <c r="F540" t="s">
        <v>393</v>
      </c>
    </row>
    <row r="541" spans="2:6" x14ac:dyDescent="0.2">
      <c r="B541" s="11" t="s">
        <v>24</v>
      </c>
      <c r="C541" s="19">
        <v>6.3888888893416151E-2</v>
      </c>
      <c r="D541" s="8">
        <f>Table7[[#This Row],[Tiempo de Permanencia]]+$F$2</f>
        <v>7.4305555560082823E-2</v>
      </c>
      <c r="E541">
        <v>10</v>
      </c>
      <c r="F541" t="s">
        <v>1513</v>
      </c>
    </row>
    <row r="542" spans="2:6" hidden="1" x14ac:dyDescent="0.2">
      <c r="B542" s="10" t="s">
        <v>28</v>
      </c>
      <c r="C542" s="18">
        <v>0.13541666666424135</v>
      </c>
      <c r="D542" s="8">
        <f>Table7[[#This Row],[Tiempo de Permanencia]]+$F$2</f>
        <v>0.145833333330908</v>
      </c>
      <c r="E542">
        <v>11</v>
      </c>
      <c r="F542" t="s">
        <v>525</v>
      </c>
    </row>
    <row r="543" spans="2:6" x14ac:dyDescent="0.2">
      <c r="B543" s="11" t="s">
        <v>24</v>
      </c>
      <c r="C543" s="19">
        <v>9.9305555551836733E-2</v>
      </c>
      <c r="D543" s="8">
        <f>Table7[[#This Row],[Tiempo de Permanencia]]+$F$2</f>
        <v>0.1097222222185034</v>
      </c>
      <c r="E543">
        <v>9</v>
      </c>
      <c r="F543" t="s">
        <v>785</v>
      </c>
    </row>
    <row r="544" spans="2:6" x14ac:dyDescent="0.2">
      <c r="B544" s="10" t="s">
        <v>24</v>
      </c>
      <c r="C544" s="18">
        <v>0.13611111111094942</v>
      </c>
      <c r="D544" s="8">
        <f>Table7[[#This Row],[Tiempo de Permanencia]]+$F$2</f>
        <v>0.14652777777761608</v>
      </c>
      <c r="E544">
        <v>20</v>
      </c>
      <c r="F544" t="s">
        <v>628</v>
      </c>
    </row>
    <row r="545" spans="2:6" x14ac:dyDescent="0.2">
      <c r="B545" s="11" t="s">
        <v>24</v>
      </c>
      <c r="C545" s="19">
        <v>8.611111110803904E-2</v>
      </c>
      <c r="D545" s="8">
        <f>Table7[[#This Row],[Tiempo de Permanencia]]+$F$2</f>
        <v>9.6527777774705711E-2</v>
      </c>
      <c r="E545">
        <v>8</v>
      </c>
      <c r="F545" t="s">
        <v>1273</v>
      </c>
    </row>
    <row r="546" spans="2:6" hidden="1" x14ac:dyDescent="0.2">
      <c r="B546" s="10" t="s">
        <v>28</v>
      </c>
      <c r="C546" s="18">
        <v>0.163888888884685</v>
      </c>
      <c r="D546" s="8">
        <f>Table7[[#This Row],[Tiempo de Permanencia]]+$F$2</f>
        <v>0.17430555555135166</v>
      </c>
      <c r="E546">
        <v>12</v>
      </c>
      <c r="F546" t="s">
        <v>1521</v>
      </c>
    </row>
    <row r="547" spans="2:6" hidden="1" x14ac:dyDescent="0.2">
      <c r="B547" s="11" t="s">
        <v>17</v>
      </c>
      <c r="C547" s="19">
        <v>7.4999999997089617E-2</v>
      </c>
      <c r="D547" s="8">
        <f>Table7[[#This Row],[Tiempo de Permanencia]]+$F$2</f>
        <v>8.5416666663756288E-2</v>
      </c>
      <c r="E547">
        <v>14</v>
      </c>
      <c r="F547" t="s">
        <v>501</v>
      </c>
    </row>
    <row r="548" spans="2:6" hidden="1" x14ac:dyDescent="0.2">
      <c r="B548" s="10" t="s">
        <v>17</v>
      </c>
      <c r="C548" s="18">
        <v>0.10416666667151731</v>
      </c>
      <c r="D548" s="8">
        <f>Table7[[#This Row],[Tiempo de Permanencia]]+$F$2</f>
        <v>0.11458333333818398</v>
      </c>
      <c r="E548">
        <v>14</v>
      </c>
      <c r="F548" t="s">
        <v>1526</v>
      </c>
    </row>
    <row r="549" spans="2:6" hidden="1" x14ac:dyDescent="0.2">
      <c r="B549" s="11" t="s">
        <v>17</v>
      </c>
      <c r="C549" s="19">
        <v>7.9861111109494232E-2</v>
      </c>
      <c r="D549" s="8">
        <f>Table7[[#This Row],[Tiempo de Permanencia]]+$F$2</f>
        <v>9.0277777776160903E-2</v>
      </c>
      <c r="E549">
        <v>20</v>
      </c>
      <c r="F549" t="s">
        <v>807</v>
      </c>
    </row>
    <row r="550" spans="2:6" x14ac:dyDescent="0.2">
      <c r="B550" s="10" t="s">
        <v>24</v>
      </c>
      <c r="C550" s="18">
        <v>9.4444444446708076E-2</v>
      </c>
      <c r="D550" s="8">
        <f>Table7[[#This Row],[Tiempo de Permanencia]]+$F$2</f>
        <v>0.10486111111337475</v>
      </c>
      <c r="E550">
        <v>17</v>
      </c>
      <c r="F550" t="s">
        <v>511</v>
      </c>
    </row>
    <row r="551" spans="2:6" hidden="1" x14ac:dyDescent="0.2">
      <c r="B551" s="11" t="s">
        <v>28</v>
      </c>
      <c r="C551" s="19">
        <v>0.10208333333139308</v>
      </c>
      <c r="D551" s="8">
        <f>Table7[[#This Row],[Tiempo de Permanencia]]+$F$2</f>
        <v>0.11249999999805975</v>
      </c>
      <c r="E551">
        <v>6</v>
      </c>
      <c r="F551" t="s">
        <v>1532</v>
      </c>
    </row>
    <row r="552" spans="2:6" x14ac:dyDescent="0.2">
      <c r="B552" s="10" t="s">
        <v>24</v>
      </c>
      <c r="C552" s="18">
        <v>5.0694444442342501E-2</v>
      </c>
      <c r="D552" s="8">
        <f>Table7[[#This Row],[Tiempo de Permanencia]]+$F$2</f>
        <v>6.1111111109009165E-2</v>
      </c>
      <c r="E552">
        <v>15</v>
      </c>
      <c r="F552" t="s">
        <v>1131</v>
      </c>
    </row>
    <row r="553" spans="2:6" hidden="1" x14ac:dyDescent="0.2">
      <c r="B553" s="11" t="s">
        <v>28</v>
      </c>
      <c r="C553" s="19">
        <v>0.10763888889050577</v>
      </c>
      <c r="D553" s="8">
        <f>Table7[[#This Row],[Tiempo de Permanencia]]+$F$2</f>
        <v>0.11805555555717244</v>
      </c>
      <c r="E553">
        <v>16</v>
      </c>
      <c r="F553" t="s">
        <v>1536</v>
      </c>
    </row>
    <row r="554" spans="2:6" x14ac:dyDescent="0.2">
      <c r="B554" s="10" t="s">
        <v>24</v>
      </c>
      <c r="C554" s="18">
        <v>0.16249999999854481</v>
      </c>
      <c r="D554" s="8">
        <f>Table7[[#This Row],[Tiempo de Permanencia]]+$F$2</f>
        <v>0.17291666666521147</v>
      </c>
      <c r="E554">
        <v>14</v>
      </c>
      <c r="F554" t="s">
        <v>926</v>
      </c>
    </row>
    <row r="555" spans="2:6" hidden="1" x14ac:dyDescent="0.2">
      <c r="B555" s="11" t="s">
        <v>28</v>
      </c>
      <c r="C555" s="19">
        <v>7.3611111110949423E-2</v>
      </c>
      <c r="D555" s="8">
        <f>Table7[[#This Row],[Tiempo de Permanencia]]+$F$2</f>
        <v>8.4027777777616094E-2</v>
      </c>
      <c r="E555">
        <v>20</v>
      </c>
      <c r="F555" t="s">
        <v>1188</v>
      </c>
    </row>
    <row r="556" spans="2:6" x14ac:dyDescent="0.2">
      <c r="B556" s="10" t="s">
        <v>24</v>
      </c>
      <c r="C556" s="18">
        <v>0.16458333333866904</v>
      </c>
      <c r="D556" s="8">
        <f>Table7[[#This Row],[Tiempo de Permanencia]]+$F$2</f>
        <v>0.17500000000533569</v>
      </c>
      <c r="E556">
        <v>19</v>
      </c>
      <c r="F556" t="s">
        <v>819</v>
      </c>
    </row>
    <row r="557" spans="2:6" hidden="1" x14ac:dyDescent="0.2">
      <c r="B557" s="11" t="s">
        <v>17</v>
      </c>
      <c r="C557" s="19">
        <v>0.15972222221898846</v>
      </c>
      <c r="D557" s="8">
        <f>Table7[[#This Row],[Tiempo de Permanencia]]+$F$2</f>
        <v>0.17013888888565512</v>
      </c>
      <c r="E557">
        <v>11</v>
      </c>
      <c r="F557" t="s">
        <v>163</v>
      </c>
    </row>
    <row r="558" spans="2:6" hidden="1" x14ac:dyDescent="0.2">
      <c r="B558" s="10" t="s">
        <v>17</v>
      </c>
      <c r="C558" s="18">
        <v>9.5833333332848269E-2</v>
      </c>
      <c r="D558" s="8">
        <f>Table7[[#This Row],[Tiempo de Permanencia]]+$F$2</f>
        <v>0.10624999999951494</v>
      </c>
      <c r="E558">
        <v>3</v>
      </c>
      <c r="F558" t="s">
        <v>1466</v>
      </c>
    </row>
    <row r="559" spans="2:6" x14ac:dyDescent="0.2">
      <c r="B559" s="11" t="s">
        <v>24</v>
      </c>
      <c r="C559" s="19">
        <v>0.1368055555576575</v>
      </c>
      <c r="D559" s="8">
        <f>Table7[[#This Row],[Tiempo de Permanencia]]+$F$2</f>
        <v>0.14722222222432416</v>
      </c>
      <c r="E559">
        <v>13</v>
      </c>
      <c r="F559" t="s">
        <v>123</v>
      </c>
    </row>
    <row r="560" spans="2:6" hidden="1" x14ac:dyDescent="0.2">
      <c r="B560" s="10" t="s">
        <v>28</v>
      </c>
      <c r="C560" s="18">
        <v>0.14305555555620231</v>
      </c>
      <c r="D560" s="8">
        <f>Table7[[#This Row],[Tiempo de Permanencia]]+$F$2</f>
        <v>0.15347222222286896</v>
      </c>
      <c r="E560">
        <v>2</v>
      </c>
      <c r="F560" t="s">
        <v>1547</v>
      </c>
    </row>
    <row r="561" spans="2:6" hidden="1" x14ac:dyDescent="0.2">
      <c r="B561" s="11" t="s">
        <v>17</v>
      </c>
      <c r="C561" s="19">
        <v>5.1388888889050577E-2</v>
      </c>
      <c r="D561" s="8">
        <f>Table7[[#This Row],[Tiempo de Permanencia]]+$F$2</f>
        <v>6.1805555555717241E-2</v>
      </c>
      <c r="E561">
        <v>6</v>
      </c>
      <c r="F561" t="s">
        <v>1550</v>
      </c>
    </row>
    <row r="562" spans="2:6" hidden="1" x14ac:dyDescent="0.2">
      <c r="B562" s="10" t="s">
        <v>17</v>
      </c>
      <c r="C562" s="18">
        <v>6.805555555911269E-2</v>
      </c>
      <c r="D562" s="8">
        <f>Table7[[#This Row],[Tiempo de Permanencia]]+$F$2</f>
        <v>7.8472222225779362E-2</v>
      </c>
      <c r="E562">
        <v>17</v>
      </c>
      <c r="F562" t="s">
        <v>962</v>
      </c>
    </row>
    <row r="563" spans="2:6" hidden="1" x14ac:dyDescent="0.2">
      <c r="B563" s="11" t="s">
        <v>17</v>
      </c>
      <c r="C563" s="19">
        <v>9.0972222227719612E-2</v>
      </c>
      <c r="D563" s="8">
        <f>Table7[[#This Row],[Tiempo de Permanencia]]+$F$2</f>
        <v>0.10138888889438628</v>
      </c>
      <c r="E563">
        <v>11</v>
      </c>
      <c r="F563" t="s">
        <v>717</v>
      </c>
    </row>
    <row r="564" spans="2:6" hidden="1" x14ac:dyDescent="0.2">
      <c r="B564" s="10" t="s">
        <v>28</v>
      </c>
      <c r="C564" s="18">
        <v>5.2083333335758653E-2</v>
      </c>
      <c r="D564" s="8">
        <f>Table7[[#This Row],[Tiempo de Permanencia]]+$F$2</f>
        <v>6.2500000002425324E-2</v>
      </c>
      <c r="E564">
        <v>8</v>
      </c>
      <c r="F564" t="s">
        <v>85</v>
      </c>
    </row>
    <row r="565" spans="2:6" x14ac:dyDescent="0.2">
      <c r="B565" s="11" t="s">
        <v>24</v>
      </c>
      <c r="C565" s="19">
        <v>0.10138888889196096</v>
      </c>
      <c r="D565" s="8">
        <f>Table7[[#This Row],[Tiempo de Permanencia]]+$F$2</f>
        <v>0.11180555555862763</v>
      </c>
      <c r="E565">
        <v>12</v>
      </c>
      <c r="F565" t="s">
        <v>1557</v>
      </c>
    </row>
    <row r="566" spans="2:6" hidden="1" x14ac:dyDescent="0.2">
      <c r="B566" s="10" t="s">
        <v>17</v>
      </c>
      <c r="C566" s="18">
        <v>0.1652777777708252</v>
      </c>
      <c r="D566" s="8">
        <f>Table7[[#This Row],[Tiempo de Permanencia]]+$F$2</f>
        <v>0.17569444443749185</v>
      </c>
      <c r="E566">
        <v>11</v>
      </c>
      <c r="F566" t="s">
        <v>1560</v>
      </c>
    </row>
    <row r="567" spans="2:6" hidden="1" x14ac:dyDescent="0.2">
      <c r="B567" s="11" t="s">
        <v>28</v>
      </c>
      <c r="C567" s="19">
        <v>7.8472222223354038E-2</v>
      </c>
      <c r="D567" s="8">
        <f>Table7[[#This Row],[Tiempo de Permanencia]]+$F$2</f>
        <v>8.8888888890020709E-2</v>
      </c>
      <c r="E567">
        <v>18</v>
      </c>
      <c r="F567" t="s">
        <v>1563</v>
      </c>
    </row>
    <row r="568" spans="2:6" hidden="1" x14ac:dyDescent="0.2">
      <c r="B568" s="10" t="s">
        <v>28</v>
      </c>
      <c r="C568" s="18">
        <v>0.12847222221898846</v>
      </c>
      <c r="D568" s="8">
        <f>Table7[[#This Row],[Tiempo de Permanencia]]+$F$2</f>
        <v>0.13888888888565512</v>
      </c>
      <c r="E568">
        <v>20</v>
      </c>
      <c r="F568" t="s">
        <v>1565</v>
      </c>
    </row>
    <row r="569" spans="2:6" hidden="1" x14ac:dyDescent="0.2">
      <c r="B569" s="11" t="s">
        <v>17</v>
      </c>
      <c r="C569" s="19">
        <v>4.3749999997089617E-2</v>
      </c>
      <c r="D569" s="8">
        <f>Table7[[#This Row],[Tiempo de Permanencia]]+$F$2</f>
        <v>5.4166666663756281E-2</v>
      </c>
      <c r="E569">
        <v>4</v>
      </c>
      <c r="F569" t="s">
        <v>1300</v>
      </c>
    </row>
    <row r="570" spans="2:6" hidden="1" x14ac:dyDescent="0.2">
      <c r="B570" s="10" t="s">
        <v>28</v>
      </c>
      <c r="C570" s="18">
        <v>8.819444444088731E-2</v>
      </c>
      <c r="D570" s="8">
        <f>Table7[[#This Row],[Tiempo de Permanencia]]+$F$2</f>
        <v>9.8611111107553981E-2</v>
      </c>
      <c r="E570">
        <v>4</v>
      </c>
      <c r="F570" t="s">
        <v>739</v>
      </c>
    </row>
    <row r="571" spans="2:6" hidden="1" x14ac:dyDescent="0.2">
      <c r="B571" s="11" t="s">
        <v>28</v>
      </c>
      <c r="C571" s="19">
        <v>5.7638888887595385E-2</v>
      </c>
      <c r="D571" s="8">
        <f>Table7[[#This Row],[Tiempo de Permanencia]]+$F$2</f>
        <v>6.8055555554262057E-2</v>
      </c>
      <c r="E571">
        <v>18</v>
      </c>
      <c r="F571" t="s">
        <v>1289</v>
      </c>
    </row>
    <row r="572" spans="2:6" x14ac:dyDescent="0.2">
      <c r="B572" s="10" t="s">
        <v>24</v>
      </c>
      <c r="C572" s="18">
        <v>9.4444444439432118E-2</v>
      </c>
      <c r="D572" s="8">
        <f>Table7[[#This Row],[Tiempo de Permanencia]]+$F$2</f>
        <v>0.10486111110609879</v>
      </c>
      <c r="E572">
        <v>20</v>
      </c>
      <c r="F572" t="s">
        <v>1573</v>
      </c>
    </row>
    <row r="573" spans="2:6" hidden="1" x14ac:dyDescent="0.2">
      <c r="B573" s="11" t="s">
        <v>17</v>
      </c>
      <c r="C573" s="19">
        <v>5.0694444442342501E-2</v>
      </c>
      <c r="D573" s="8">
        <f>Table7[[#This Row],[Tiempo de Permanencia]]+$F$2</f>
        <v>6.1111111109009165E-2</v>
      </c>
      <c r="E573">
        <v>20</v>
      </c>
      <c r="F573" t="s">
        <v>1235</v>
      </c>
    </row>
    <row r="574" spans="2:6" hidden="1" x14ac:dyDescent="0.2">
      <c r="B574" s="10" t="s">
        <v>28</v>
      </c>
      <c r="C574" s="18">
        <v>0.13611111111094942</v>
      </c>
      <c r="D574" s="8">
        <f>Table7[[#This Row],[Tiempo de Permanencia]]+$F$2</f>
        <v>0.14652777777761608</v>
      </c>
      <c r="E574">
        <v>17</v>
      </c>
      <c r="F574" t="s">
        <v>27</v>
      </c>
    </row>
    <row r="575" spans="2:6" hidden="1" x14ac:dyDescent="0.2">
      <c r="B575" s="21" t="s">
        <v>28</v>
      </c>
      <c r="C575" s="20">
        <v>0.11736111110803904</v>
      </c>
      <c r="D575" s="8">
        <f>Table7[[#This Row],[Tiempo de Permanencia]]+$F$2</f>
        <v>0.1277777777747057</v>
      </c>
      <c r="E575">
        <v>10</v>
      </c>
      <c r="F575" t="s">
        <v>1579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C8EE-5BEA-4140-8AEF-F1A49A948240}">
  <dimension ref="A1:Q1903"/>
  <sheetViews>
    <sheetView zoomScale="81" zoomScaleNormal="150" workbookViewId="0">
      <selection activeCell="D22" sqref="D22"/>
    </sheetView>
  </sheetViews>
  <sheetFormatPr baseColWidth="10" defaultRowHeight="16" x14ac:dyDescent="0.2"/>
  <cols>
    <col min="1" max="1" width="19.33203125" style="3" bestFit="1" customWidth="1"/>
    <col min="2" max="2" width="18.5" style="3" bestFit="1" customWidth="1"/>
    <col min="3" max="3" width="17.83203125" style="4" bestFit="1" customWidth="1"/>
    <col min="4" max="4" width="22.6640625" style="4" bestFit="1" customWidth="1"/>
    <col min="5" max="5" width="15.5" style="2" bestFit="1" customWidth="1"/>
    <col min="6" max="6" width="15.83203125" style="2" bestFit="1" customWidth="1"/>
    <col min="7" max="7" width="19.6640625" style="3" bestFit="1" customWidth="1"/>
    <col min="8" max="8" width="24.1640625" bestFit="1" customWidth="1"/>
    <col min="9" max="9" width="16" style="4" bestFit="1" customWidth="1"/>
    <col min="10" max="10" width="15.83203125" style="2" bestFit="1" customWidth="1"/>
    <col min="11" max="11" width="16.33203125" style="2" bestFit="1" customWidth="1"/>
    <col min="12" max="12" width="23.33203125" style="5" bestFit="1" customWidth="1"/>
    <col min="13" max="13" width="17.33203125" style="2" bestFit="1" customWidth="1"/>
    <col min="14" max="14" width="19.5" style="2" bestFit="1" customWidth="1"/>
    <col min="15" max="15" width="13.1640625" bestFit="1" customWidth="1"/>
    <col min="17" max="17" width="19.33203125" style="3" bestFit="1" customWidth="1"/>
  </cols>
  <sheetData>
    <row r="1" spans="1:15" x14ac:dyDescent="0.2">
      <c r="A1" s="3" t="s">
        <v>10</v>
      </c>
      <c r="B1" s="3" t="s">
        <v>0</v>
      </c>
      <c r="C1" s="4" t="s">
        <v>127</v>
      </c>
      <c r="D1" s="4" t="s">
        <v>1587</v>
      </c>
      <c r="E1" s="2" t="s">
        <v>128</v>
      </c>
      <c r="F1" s="2" t="s">
        <v>129</v>
      </c>
      <c r="G1" s="3" t="s">
        <v>130</v>
      </c>
      <c r="H1" t="s">
        <v>1608</v>
      </c>
      <c r="I1" s="4" t="s">
        <v>131</v>
      </c>
      <c r="J1" s="2" t="s">
        <v>135</v>
      </c>
      <c r="K1" s="2" t="s">
        <v>136</v>
      </c>
      <c r="L1" s="5" t="s">
        <v>137</v>
      </c>
      <c r="M1" s="2" t="s">
        <v>141</v>
      </c>
      <c r="N1" s="2" t="s">
        <v>142</v>
      </c>
      <c r="O1" s="2" t="s">
        <v>143</v>
      </c>
    </row>
    <row r="2" spans="1:15" x14ac:dyDescent="0.2">
      <c r="A2" s="3">
        <v>1</v>
      </c>
      <c r="B2" s="3">
        <v>10</v>
      </c>
      <c r="C2" s="4" t="s">
        <v>60</v>
      </c>
      <c r="D2" s="4" t="s">
        <v>1588</v>
      </c>
      <c r="E2" s="2">
        <v>14</v>
      </c>
      <c r="F2" s="2">
        <v>24</v>
      </c>
      <c r="G2" s="3">
        <v>2</v>
      </c>
      <c r="H2">
        <v>25</v>
      </c>
      <c r="I2" s="4" t="s">
        <v>132</v>
      </c>
      <c r="J2" s="2">
        <f>Cocina[[#This Row],[Precio Unitario]]-Cocina[[#This Row],[Costo Unitario]]</f>
        <v>10</v>
      </c>
      <c r="K2" s="2">
        <f>Cocina[[#This Row],[Precio Unitario]]</f>
        <v>24</v>
      </c>
      <c r="L2" s="6">
        <f>Cocina[[#This Row],[Ganancia Neta]]/Cocina[[#This Row],[Ganancia Bruta]]</f>
        <v>0.41666666666666669</v>
      </c>
      <c r="M2" s="2">
        <f>Cocina[[#This Row],[Precio Unitario]]*Cocina[[#This Row],[Cantidad Ordenada]]</f>
        <v>48</v>
      </c>
      <c r="N2" s="3">
        <v>1</v>
      </c>
      <c r="O2" s="2">
        <f>SUMIF(A:A,Cocina[[#This Row],[Número de Orden2]],M:M)</f>
        <v>138</v>
      </c>
    </row>
    <row r="3" spans="1:15" x14ac:dyDescent="0.2">
      <c r="A3" s="3">
        <v>1</v>
      </c>
      <c r="B3" s="3">
        <v>10</v>
      </c>
      <c r="C3" s="4" t="s">
        <v>39</v>
      </c>
      <c r="D3" s="4" t="s">
        <v>1589</v>
      </c>
      <c r="E3" s="2">
        <v>18</v>
      </c>
      <c r="F3" s="2">
        <v>30</v>
      </c>
      <c r="G3" s="3">
        <v>3</v>
      </c>
      <c r="H3">
        <v>32</v>
      </c>
      <c r="I3" s="4" t="s">
        <v>133</v>
      </c>
      <c r="J3" s="2">
        <f>Cocina[[#This Row],[Precio Unitario]]-Cocina[[#This Row],[Costo Unitario]]</f>
        <v>12</v>
      </c>
      <c r="K3" s="2">
        <f>Cocina[[#This Row],[Precio Unitario]]</f>
        <v>30</v>
      </c>
      <c r="L3" s="6">
        <f>Cocina[[#This Row],[Ganancia Neta]]/Cocina[[#This Row],[Ganancia Bruta]]</f>
        <v>0.4</v>
      </c>
      <c r="M3" s="2">
        <f>Cocina[[#This Row],[Precio Unitario]]*Cocina[[#This Row],[Cantidad Ordenada]]</f>
        <v>90</v>
      </c>
      <c r="N3" s="3">
        <v>2</v>
      </c>
      <c r="O3" s="2">
        <f>SUMIF(A:A,Cocina[[#This Row],[Número de Orden2]],M:M)</f>
        <v>58</v>
      </c>
    </row>
    <row r="4" spans="1:15" x14ac:dyDescent="0.2">
      <c r="A4" s="3">
        <v>2</v>
      </c>
      <c r="B4" s="3">
        <v>6</v>
      </c>
      <c r="C4" s="4" t="s">
        <v>50</v>
      </c>
      <c r="D4" s="4" t="s">
        <v>1590</v>
      </c>
      <c r="E4" s="2">
        <v>19</v>
      </c>
      <c r="F4" s="2">
        <v>31</v>
      </c>
      <c r="G4" s="3">
        <v>1</v>
      </c>
      <c r="H4">
        <v>51</v>
      </c>
      <c r="I4" s="4" t="s">
        <v>132</v>
      </c>
      <c r="J4" s="2">
        <f>Cocina[[#This Row],[Precio Unitario]]-Cocina[[#This Row],[Costo Unitario]]</f>
        <v>12</v>
      </c>
      <c r="K4" s="2">
        <f>Cocina[[#This Row],[Precio Unitario]]</f>
        <v>31</v>
      </c>
      <c r="L4" s="6">
        <f>Cocina[[#This Row],[Ganancia Neta]]/Cocina[[#This Row],[Ganancia Bruta]]</f>
        <v>0.38709677419354838</v>
      </c>
      <c r="M4" s="2">
        <f>Cocina[[#This Row],[Precio Unitario]]*Cocina[[#This Row],[Cantidad Ordenada]]</f>
        <v>31</v>
      </c>
      <c r="N4" s="3">
        <v>3</v>
      </c>
      <c r="O4" s="2">
        <f>SUMIF(A:A,Cocina[[#This Row],[Número de Orden2]],M:M)</f>
        <v>165</v>
      </c>
    </row>
    <row r="5" spans="1:15" x14ac:dyDescent="0.2">
      <c r="A5" s="3">
        <v>2</v>
      </c>
      <c r="B5" s="3">
        <v>6</v>
      </c>
      <c r="C5" s="4" t="s">
        <v>46</v>
      </c>
      <c r="D5" s="4" t="s">
        <v>1591</v>
      </c>
      <c r="E5" s="2">
        <v>16</v>
      </c>
      <c r="F5" s="2">
        <v>27</v>
      </c>
      <c r="G5" s="3">
        <v>1</v>
      </c>
      <c r="H5">
        <v>34</v>
      </c>
      <c r="I5" s="4" t="s">
        <v>133</v>
      </c>
      <c r="J5" s="2">
        <f>Cocina[[#This Row],[Precio Unitario]]-Cocina[[#This Row],[Costo Unitario]]</f>
        <v>11</v>
      </c>
      <c r="K5" s="2">
        <f>Cocina[[#This Row],[Precio Unitario]]</f>
        <v>27</v>
      </c>
      <c r="L5" s="6">
        <f>Cocina[[#This Row],[Ganancia Neta]]/Cocina[[#This Row],[Ganancia Bruta]]</f>
        <v>0.40740740740740738</v>
      </c>
      <c r="M5" s="2">
        <f>Cocina[[#This Row],[Precio Unitario]]*Cocina[[#This Row],[Cantidad Ordenada]]</f>
        <v>27</v>
      </c>
      <c r="N5" s="3">
        <v>4</v>
      </c>
      <c r="O5" s="2">
        <f>SUMIF(A:A,Cocina[[#This Row],[Número de Orden2]],M:M)</f>
        <v>183</v>
      </c>
    </row>
    <row r="6" spans="1:15" x14ac:dyDescent="0.2">
      <c r="A6" s="3">
        <v>3</v>
      </c>
      <c r="B6" s="3">
        <v>20</v>
      </c>
      <c r="C6" s="4" t="s">
        <v>34</v>
      </c>
      <c r="D6" s="4" t="s">
        <v>1592</v>
      </c>
      <c r="E6" s="2">
        <v>25</v>
      </c>
      <c r="F6" s="2">
        <v>40</v>
      </c>
      <c r="G6" s="3">
        <v>1</v>
      </c>
      <c r="H6">
        <v>9</v>
      </c>
      <c r="I6" s="4" t="s">
        <v>133</v>
      </c>
      <c r="J6" s="2">
        <f>Cocina[[#This Row],[Precio Unitario]]-Cocina[[#This Row],[Costo Unitario]]</f>
        <v>15</v>
      </c>
      <c r="K6" s="2">
        <f>Cocina[[#This Row],[Precio Unitario]]</f>
        <v>40</v>
      </c>
      <c r="L6" s="6">
        <f>Cocina[[#This Row],[Ganancia Neta]]/Cocina[[#This Row],[Ganancia Bruta]]</f>
        <v>0.375</v>
      </c>
      <c r="M6" s="2">
        <f>Cocina[[#This Row],[Precio Unitario]]*Cocina[[#This Row],[Cantidad Ordenada]]</f>
        <v>40</v>
      </c>
      <c r="N6" s="3">
        <v>5</v>
      </c>
      <c r="O6" s="2">
        <f>SUMIF(A:A,Cocina[[#This Row],[Número de Orden2]],M:M)</f>
        <v>67</v>
      </c>
    </row>
    <row r="7" spans="1:15" x14ac:dyDescent="0.2">
      <c r="A7" s="3">
        <v>3</v>
      </c>
      <c r="B7" s="3">
        <v>20</v>
      </c>
      <c r="C7" s="4" t="s">
        <v>50</v>
      </c>
      <c r="D7" s="4" t="s">
        <v>1590</v>
      </c>
      <c r="E7" s="2">
        <v>19</v>
      </c>
      <c r="F7" s="2">
        <v>31</v>
      </c>
      <c r="G7" s="3">
        <v>1</v>
      </c>
      <c r="H7">
        <v>27</v>
      </c>
      <c r="I7" s="4" t="s">
        <v>132</v>
      </c>
      <c r="J7" s="2">
        <f>Cocina[[#This Row],[Precio Unitario]]-Cocina[[#This Row],[Costo Unitario]]</f>
        <v>12</v>
      </c>
      <c r="K7" s="2">
        <f>Cocina[[#This Row],[Precio Unitario]]</f>
        <v>31</v>
      </c>
      <c r="L7" s="6">
        <f>Cocina[[#This Row],[Ganancia Neta]]/Cocina[[#This Row],[Ganancia Bruta]]</f>
        <v>0.38709677419354838</v>
      </c>
      <c r="M7" s="2">
        <f>Cocina[[#This Row],[Precio Unitario]]*Cocina[[#This Row],[Cantidad Ordenada]]</f>
        <v>31</v>
      </c>
      <c r="N7" s="3">
        <v>6</v>
      </c>
      <c r="O7" s="2">
        <f>SUMIF(A:A,Cocina[[#This Row],[Número de Orden2]],M:M)</f>
        <v>70</v>
      </c>
    </row>
    <row r="8" spans="1:15" x14ac:dyDescent="0.2">
      <c r="A8" s="3">
        <v>3</v>
      </c>
      <c r="B8" s="3">
        <v>20</v>
      </c>
      <c r="C8" s="4" t="s">
        <v>42</v>
      </c>
      <c r="D8" s="4" t="s">
        <v>1593</v>
      </c>
      <c r="E8" s="2">
        <v>22</v>
      </c>
      <c r="F8" s="2">
        <v>36</v>
      </c>
      <c r="G8" s="3">
        <v>1</v>
      </c>
      <c r="H8">
        <v>36</v>
      </c>
      <c r="I8" s="4" t="s">
        <v>132</v>
      </c>
      <c r="J8" s="2">
        <f>Cocina[[#This Row],[Precio Unitario]]-Cocina[[#This Row],[Costo Unitario]]</f>
        <v>14</v>
      </c>
      <c r="K8" s="2">
        <f>Cocina[[#This Row],[Precio Unitario]]</f>
        <v>36</v>
      </c>
      <c r="L8" s="6">
        <f>Cocina[[#This Row],[Ganancia Neta]]/Cocina[[#This Row],[Ganancia Bruta]]</f>
        <v>0.3888888888888889</v>
      </c>
      <c r="M8" s="2">
        <f>Cocina[[#This Row],[Precio Unitario]]*Cocina[[#This Row],[Cantidad Ordenada]]</f>
        <v>36</v>
      </c>
      <c r="N8" s="3">
        <v>7</v>
      </c>
      <c r="O8" s="2">
        <f>SUMIF(A:A,Cocina[[#This Row],[Número de Orden2]],M:M)</f>
        <v>172</v>
      </c>
    </row>
    <row r="9" spans="1:15" x14ac:dyDescent="0.2">
      <c r="A9" s="3">
        <v>3</v>
      </c>
      <c r="B9" s="3">
        <v>20</v>
      </c>
      <c r="C9" s="4" t="s">
        <v>26</v>
      </c>
      <c r="D9" s="4" t="s">
        <v>1594</v>
      </c>
      <c r="E9" s="2">
        <v>17</v>
      </c>
      <c r="F9" s="2">
        <v>29</v>
      </c>
      <c r="G9" s="3">
        <v>2</v>
      </c>
      <c r="H9">
        <v>54</v>
      </c>
      <c r="I9" s="4" t="s">
        <v>133</v>
      </c>
      <c r="J9" s="2">
        <f>Cocina[[#This Row],[Precio Unitario]]-Cocina[[#This Row],[Costo Unitario]]</f>
        <v>12</v>
      </c>
      <c r="K9" s="2">
        <f>Cocina[[#This Row],[Precio Unitario]]</f>
        <v>29</v>
      </c>
      <c r="L9" s="6">
        <f>Cocina[[#This Row],[Ganancia Neta]]/Cocina[[#This Row],[Ganancia Bruta]]</f>
        <v>0.41379310344827586</v>
      </c>
      <c r="M9" s="2">
        <f>Cocina[[#This Row],[Precio Unitario]]*Cocina[[#This Row],[Cantidad Ordenada]]</f>
        <v>58</v>
      </c>
      <c r="N9" s="3">
        <v>8</v>
      </c>
      <c r="O9" s="2">
        <f>SUMIF(A:A,Cocina[[#This Row],[Número de Orden2]],M:M)</f>
        <v>242</v>
      </c>
    </row>
    <row r="10" spans="1:15" x14ac:dyDescent="0.2">
      <c r="A10" s="3">
        <v>4</v>
      </c>
      <c r="B10" s="3">
        <v>3</v>
      </c>
      <c r="C10" s="4" t="s">
        <v>74</v>
      </c>
      <c r="D10" s="4" t="s">
        <v>1595</v>
      </c>
      <c r="E10" s="2">
        <v>20</v>
      </c>
      <c r="F10" s="2">
        <v>33</v>
      </c>
      <c r="G10" s="3">
        <v>3</v>
      </c>
      <c r="H10">
        <v>23</v>
      </c>
      <c r="I10" s="4" t="s">
        <v>133</v>
      </c>
      <c r="J10" s="2">
        <f>Cocina[[#This Row],[Precio Unitario]]-Cocina[[#This Row],[Costo Unitario]]</f>
        <v>13</v>
      </c>
      <c r="K10" s="2">
        <f>Cocina[[#This Row],[Precio Unitario]]</f>
        <v>33</v>
      </c>
      <c r="L10" s="6">
        <f>Cocina[[#This Row],[Ganancia Neta]]/Cocina[[#This Row],[Ganancia Bruta]]</f>
        <v>0.39393939393939392</v>
      </c>
      <c r="M10" s="2">
        <f>Cocina[[#This Row],[Precio Unitario]]*Cocina[[#This Row],[Cantidad Ordenada]]</f>
        <v>99</v>
      </c>
      <c r="N10" s="3">
        <v>9</v>
      </c>
      <c r="O10" s="2">
        <f>SUMIF(A:A,Cocina[[#This Row],[Número de Orden2]],M:M)</f>
        <v>169</v>
      </c>
    </row>
    <row r="11" spans="1:15" x14ac:dyDescent="0.2">
      <c r="A11" s="3">
        <v>4</v>
      </c>
      <c r="B11" s="3">
        <v>3</v>
      </c>
      <c r="C11" s="4" t="s">
        <v>30</v>
      </c>
      <c r="D11" s="4" t="s">
        <v>1596</v>
      </c>
      <c r="E11" s="2">
        <v>16</v>
      </c>
      <c r="F11" s="2">
        <v>28</v>
      </c>
      <c r="G11" s="3">
        <v>3</v>
      </c>
      <c r="H11">
        <v>17</v>
      </c>
      <c r="I11" s="4" t="s">
        <v>132</v>
      </c>
      <c r="J11" s="2">
        <f>Cocina[[#This Row],[Precio Unitario]]-Cocina[[#This Row],[Costo Unitario]]</f>
        <v>12</v>
      </c>
      <c r="K11" s="2">
        <f>Cocina[[#This Row],[Precio Unitario]]</f>
        <v>28</v>
      </c>
      <c r="L11" s="6">
        <f>Cocina[[#This Row],[Ganancia Neta]]/Cocina[[#This Row],[Ganancia Bruta]]</f>
        <v>0.42857142857142855</v>
      </c>
      <c r="M11" s="2">
        <f>Cocina[[#This Row],[Precio Unitario]]*Cocina[[#This Row],[Cantidad Ordenada]]</f>
        <v>84</v>
      </c>
      <c r="N11" s="3">
        <v>10</v>
      </c>
      <c r="O11" s="2">
        <f>SUMIF(A:A,Cocina[[#This Row],[Número de Orden2]],M:M)</f>
        <v>148</v>
      </c>
    </row>
    <row r="12" spans="1:15" x14ac:dyDescent="0.2">
      <c r="A12" s="3">
        <v>5</v>
      </c>
      <c r="B12" s="3">
        <v>8</v>
      </c>
      <c r="C12" s="4" t="s">
        <v>48</v>
      </c>
      <c r="D12" s="4" t="s">
        <v>1597</v>
      </c>
      <c r="E12" s="2">
        <v>11</v>
      </c>
      <c r="F12" s="2">
        <v>19</v>
      </c>
      <c r="G12" s="3">
        <v>1</v>
      </c>
      <c r="H12">
        <v>8</v>
      </c>
      <c r="I12" s="4" t="s">
        <v>132</v>
      </c>
      <c r="J12" s="2">
        <f>Cocina[[#This Row],[Precio Unitario]]-Cocina[[#This Row],[Costo Unitario]]</f>
        <v>8</v>
      </c>
      <c r="K12" s="2">
        <f>Cocina[[#This Row],[Precio Unitario]]</f>
        <v>19</v>
      </c>
      <c r="L12" s="6">
        <f>Cocina[[#This Row],[Ganancia Neta]]/Cocina[[#This Row],[Ganancia Bruta]]</f>
        <v>0.42105263157894735</v>
      </c>
      <c r="M12" s="2">
        <f>Cocina[[#This Row],[Precio Unitario]]*Cocina[[#This Row],[Cantidad Ordenada]]</f>
        <v>19</v>
      </c>
      <c r="N12" s="3">
        <v>11</v>
      </c>
      <c r="O12" s="2">
        <f>SUMIF(A:A,Cocina[[#This Row],[Número de Orden2]],M:M)</f>
        <v>88</v>
      </c>
    </row>
    <row r="13" spans="1:15" x14ac:dyDescent="0.2">
      <c r="A13" s="3">
        <v>5</v>
      </c>
      <c r="B13" s="3">
        <v>8</v>
      </c>
      <c r="C13" s="4" t="s">
        <v>60</v>
      </c>
      <c r="D13" s="4" t="s">
        <v>1588</v>
      </c>
      <c r="E13" s="2">
        <v>14</v>
      </c>
      <c r="F13" s="2">
        <v>24</v>
      </c>
      <c r="G13" s="3">
        <v>2</v>
      </c>
      <c r="H13">
        <v>9</v>
      </c>
      <c r="I13" s="4" t="s">
        <v>133</v>
      </c>
      <c r="J13" s="2">
        <f>Cocina[[#This Row],[Precio Unitario]]-Cocina[[#This Row],[Costo Unitario]]</f>
        <v>10</v>
      </c>
      <c r="K13" s="2">
        <f>Cocina[[#This Row],[Precio Unitario]]</f>
        <v>24</v>
      </c>
      <c r="L13" s="6">
        <f>Cocina[[#This Row],[Ganancia Neta]]/Cocina[[#This Row],[Ganancia Bruta]]</f>
        <v>0.41666666666666669</v>
      </c>
      <c r="M13" s="2">
        <f>Cocina[[#This Row],[Precio Unitario]]*Cocina[[#This Row],[Cantidad Ordenada]]</f>
        <v>48</v>
      </c>
      <c r="N13" s="3">
        <v>12</v>
      </c>
      <c r="O13" s="2">
        <f>SUMIF(A:A,Cocina[[#This Row],[Número de Orden2]],M:M)</f>
        <v>326</v>
      </c>
    </row>
    <row r="14" spans="1:15" x14ac:dyDescent="0.2">
      <c r="A14" s="3">
        <v>6</v>
      </c>
      <c r="B14" s="3">
        <v>7</v>
      </c>
      <c r="C14" s="4" t="s">
        <v>19</v>
      </c>
      <c r="D14" s="4" t="s">
        <v>1598</v>
      </c>
      <c r="E14" s="2">
        <v>21</v>
      </c>
      <c r="F14" s="2">
        <v>35</v>
      </c>
      <c r="G14" s="3">
        <v>2</v>
      </c>
      <c r="H14">
        <v>11</v>
      </c>
      <c r="I14" s="4" t="s">
        <v>133</v>
      </c>
      <c r="J14" s="2">
        <f>Cocina[[#This Row],[Precio Unitario]]-Cocina[[#This Row],[Costo Unitario]]</f>
        <v>14</v>
      </c>
      <c r="K14" s="2">
        <f>Cocina[[#This Row],[Precio Unitario]]</f>
        <v>35</v>
      </c>
      <c r="L14" s="6">
        <f>Cocina[[#This Row],[Ganancia Neta]]/Cocina[[#This Row],[Ganancia Bruta]]</f>
        <v>0.4</v>
      </c>
      <c r="M14" s="2">
        <f>Cocina[[#This Row],[Precio Unitario]]*Cocina[[#This Row],[Cantidad Ordenada]]</f>
        <v>70</v>
      </c>
      <c r="N14" s="3">
        <v>13</v>
      </c>
      <c r="O14" s="2">
        <f>SUMIF(A:A,Cocina[[#This Row],[Número de Orden2]],M:M)</f>
        <v>87</v>
      </c>
    </row>
    <row r="15" spans="1:15" x14ac:dyDescent="0.2">
      <c r="A15" s="3">
        <v>7</v>
      </c>
      <c r="B15" s="3">
        <v>17</v>
      </c>
      <c r="C15" s="4" t="s">
        <v>70</v>
      </c>
      <c r="D15" s="4" t="s">
        <v>1599</v>
      </c>
      <c r="E15" s="2">
        <v>19</v>
      </c>
      <c r="F15" s="2">
        <v>32</v>
      </c>
      <c r="G15" s="3">
        <v>2</v>
      </c>
      <c r="H15">
        <v>15</v>
      </c>
      <c r="I15" s="4" t="s">
        <v>133</v>
      </c>
      <c r="J15" s="2">
        <f>Cocina[[#This Row],[Precio Unitario]]-Cocina[[#This Row],[Costo Unitario]]</f>
        <v>13</v>
      </c>
      <c r="K15" s="2">
        <f>Cocina[[#This Row],[Precio Unitario]]</f>
        <v>32</v>
      </c>
      <c r="L15" s="6">
        <f>Cocina[[#This Row],[Ganancia Neta]]/Cocina[[#This Row],[Ganancia Bruta]]</f>
        <v>0.40625</v>
      </c>
      <c r="M15" s="2">
        <f>Cocina[[#This Row],[Precio Unitario]]*Cocina[[#This Row],[Cantidad Ordenada]]</f>
        <v>64</v>
      </c>
      <c r="N15" s="3">
        <v>14</v>
      </c>
      <c r="O15" s="2">
        <f>SUMIF(A:A,Cocina[[#This Row],[Número de Orden2]],M:M)</f>
        <v>129</v>
      </c>
    </row>
    <row r="16" spans="1:15" x14ac:dyDescent="0.2">
      <c r="A16" s="3">
        <v>7</v>
      </c>
      <c r="B16" s="3">
        <v>17</v>
      </c>
      <c r="C16" s="4" t="s">
        <v>42</v>
      </c>
      <c r="D16" s="4" t="s">
        <v>1593</v>
      </c>
      <c r="E16" s="2">
        <v>22</v>
      </c>
      <c r="F16" s="2">
        <v>36</v>
      </c>
      <c r="G16" s="3">
        <v>3</v>
      </c>
      <c r="H16">
        <v>26</v>
      </c>
      <c r="I16" s="4" t="s">
        <v>132</v>
      </c>
      <c r="J16" s="2">
        <f>Cocina[[#This Row],[Precio Unitario]]-Cocina[[#This Row],[Costo Unitario]]</f>
        <v>14</v>
      </c>
      <c r="K16" s="2">
        <f>Cocina[[#This Row],[Precio Unitario]]</f>
        <v>36</v>
      </c>
      <c r="L16" s="6">
        <f>Cocina[[#This Row],[Ganancia Neta]]/Cocina[[#This Row],[Ganancia Bruta]]</f>
        <v>0.3888888888888889</v>
      </c>
      <c r="M16" s="2">
        <f>Cocina[[#This Row],[Precio Unitario]]*Cocina[[#This Row],[Cantidad Ordenada]]</f>
        <v>108</v>
      </c>
      <c r="N16" s="3">
        <v>15</v>
      </c>
      <c r="O16" s="2">
        <f>SUMIF(A:A,Cocina[[#This Row],[Número de Orden2]],M:M)</f>
        <v>224</v>
      </c>
    </row>
    <row r="17" spans="1:15" x14ac:dyDescent="0.2">
      <c r="A17" s="3">
        <v>8</v>
      </c>
      <c r="B17" s="3">
        <v>11</v>
      </c>
      <c r="C17" s="4" t="s">
        <v>65</v>
      </c>
      <c r="D17" s="4" t="s">
        <v>1600</v>
      </c>
      <c r="E17" s="2">
        <v>13</v>
      </c>
      <c r="F17" s="2">
        <v>22</v>
      </c>
      <c r="G17" s="3">
        <v>3</v>
      </c>
      <c r="H17">
        <v>11</v>
      </c>
      <c r="I17" s="4" t="s">
        <v>132</v>
      </c>
      <c r="J17" s="2">
        <f>Cocina[[#This Row],[Precio Unitario]]-Cocina[[#This Row],[Costo Unitario]]</f>
        <v>9</v>
      </c>
      <c r="K17" s="2">
        <f>Cocina[[#This Row],[Precio Unitario]]</f>
        <v>22</v>
      </c>
      <c r="L17" s="6">
        <f>Cocina[[#This Row],[Ganancia Neta]]/Cocina[[#This Row],[Ganancia Bruta]]</f>
        <v>0.40909090909090912</v>
      </c>
      <c r="M17" s="2">
        <f>Cocina[[#This Row],[Precio Unitario]]*Cocina[[#This Row],[Cantidad Ordenada]]</f>
        <v>66</v>
      </c>
      <c r="N17" s="3">
        <v>16</v>
      </c>
      <c r="O17" s="2">
        <f>SUMIF(A:A,Cocina[[#This Row],[Número de Orden2]],M:M)</f>
        <v>28</v>
      </c>
    </row>
    <row r="18" spans="1:15" x14ac:dyDescent="0.2">
      <c r="A18" s="3">
        <v>8</v>
      </c>
      <c r="B18" s="3">
        <v>11</v>
      </c>
      <c r="C18" s="4" t="s">
        <v>30</v>
      </c>
      <c r="D18" s="4" t="s">
        <v>1596</v>
      </c>
      <c r="E18" s="2">
        <v>16</v>
      </c>
      <c r="F18" s="2">
        <v>28</v>
      </c>
      <c r="G18" s="3">
        <v>2</v>
      </c>
      <c r="H18">
        <v>8</v>
      </c>
      <c r="I18" s="4" t="s">
        <v>132</v>
      </c>
      <c r="J18" s="2">
        <f>Cocina[[#This Row],[Precio Unitario]]-Cocina[[#This Row],[Costo Unitario]]</f>
        <v>12</v>
      </c>
      <c r="K18" s="2">
        <f>Cocina[[#This Row],[Precio Unitario]]</f>
        <v>28</v>
      </c>
      <c r="L18" s="6">
        <f>Cocina[[#This Row],[Ganancia Neta]]/Cocina[[#This Row],[Ganancia Bruta]]</f>
        <v>0.42857142857142855</v>
      </c>
      <c r="M18" s="2">
        <f>Cocina[[#This Row],[Precio Unitario]]*Cocina[[#This Row],[Cantidad Ordenada]]</f>
        <v>56</v>
      </c>
      <c r="N18" s="3">
        <v>17</v>
      </c>
      <c r="O18" s="2">
        <f>SUMIF(A:A,Cocina[[#This Row],[Número de Orden2]],M:M)</f>
        <v>137</v>
      </c>
    </row>
    <row r="19" spans="1:15" x14ac:dyDescent="0.2">
      <c r="A19" s="3">
        <v>8</v>
      </c>
      <c r="B19" s="3">
        <v>11</v>
      </c>
      <c r="C19" s="4" t="s">
        <v>34</v>
      </c>
      <c r="D19" s="4" t="s">
        <v>1592</v>
      </c>
      <c r="E19" s="2">
        <v>25</v>
      </c>
      <c r="F19" s="2">
        <v>40</v>
      </c>
      <c r="G19" s="3">
        <v>3</v>
      </c>
      <c r="H19">
        <v>36</v>
      </c>
      <c r="I19" s="4" t="s">
        <v>132</v>
      </c>
      <c r="J19" s="2">
        <f>Cocina[[#This Row],[Precio Unitario]]-Cocina[[#This Row],[Costo Unitario]]</f>
        <v>15</v>
      </c>
      <c r="K19" s="2">
        <f>Cocina[[#This Row],[Precio Unitario]]</f>
        <v>40</v>
      </c>
      <c r="L19" s="6">
        <f>Cocina[[#This Row],[Ganancia Neta]]/Cocina[[#This Row],[Ganancia Bruta]]</f>
        <v>0.375</v>
      </c>
      <c r="M19" s="2">
        <f>Cocina[[#This Row],[Precio Unitario]]*Cocina[[#This Row],[Cantidad Ordenada]]</f>
        <v>120</v>
      </c>
      <c r="N19" s="3">
        <v>18</v>
      </c>
      <c r="O19" s="2">
        <f>SUMIF(A:A,Cocina[[#This Row],[Número de Orden2]],M:M)</f>
        <v>251</v>
      </c>
    </row>
    <row r="20" spans="1:15" x14ac:dyDescent="0.2">
      <c r="A20" s="3">
        <v>9</v>
      </c>
      <c r="B20" s="3">
        <v>15</v>
      </c>
      <c r="C20" s="4" t="s">
        <v>39</v>
      </c>
      <c r="D20" s="4" t="s">
        <v>1589</v>
      </c>
      <c r="E20" s="2">
        <v>18</v>
      </c>
      <c r="F20" s="2">
        <v>30</v>
      </c>
      <c r="G20" s="3">
        <v>1</v>
      </c>
      <c r="H20">
        <v>51</v>
      </c>
      <c r="I20" s="4" t="s">
        <v>132</v>
      </c>
      <c r="J20" s="2">
        <f>Cocina[[#This Row],[Precio Unitario]]-Cocina[[#This Row],[Costo Unitario]]</f>
        <v>12</v>
      </c>
      <c r="K20" s="2">
        <f>Cocina[[#This Row],[Precio Unitario]]</f>
        <v>30</v>
      </c>
      <c r="L20" s="6">
        <f>Cocina[[#This Row],[Ganancia Neta]]/Cocina[[#This Row],[Ganancia Bruta]]</f>
        <v>0.4</v>
      </c>
      <c r="M20" s="2">
        <f>Cocina[[#This Row],[Precio Unitario]]*Cocina[[#This Row],[Cantidad Ordenada]]</f>
        <v>30</v>
      </c>
      <c r="N20" s="3">
        <v>19</v>
      </c>
      <c r="O20" s="2">
        <f>SUMIF(A:A,Cocina[[#This Row],[Número de Orden2]],M:M)</f>
        <v>80</v>
      </c>
    </row>
    <row r="21" spans="1:15" x14ac:dyDescent="0.2">
      <c r="A21" s="3">
        <v>9</v>
      </c>
      <c r="B21" s="3">
        <v>15</v>
      </c>
      <c r="C21" s="4" t="s">
        <v>60</v>
      </c>
      <c r="D21" s="4" t="s">
        <v>1588</v>
      </c>
      <c r="E21" s="2">
        <v>14</v>
      </c>
      <c r="F21" s="2">
        <v>24</v>
      </c>
      <c r="G21" s="3">
        <v>1</v>
      </c>
      <c r="H21">
        <v>49</v>
      </c>
      <c r="I21" s="4" t="s">
        <v>133</v>
      </c>
      <c r="J21" s="2">
        <f>Cocina[[#This Row],[Precio Unitario]]-Cocina[[#This Row],[Costo Unitario]]</f>
        <v>10</v>
      </c>
      <c r="K21" s="2">
        <f>Cocina[[#This Row],[Precio Unitario]]</f>
        <v>24</v>
      </c>
      <c r="L21" s="6">
        <f>Cocina[[#This Row],[Ganancia Neta]]/Cocina[[#This Row],[Ganancia Bruta]]</f>
        <v>0.41666666666666669</v>
      </c>
      <c r="M21" s="2">
        <f>Cocina[[#This Row],[Precio Unitario]]*Cocina[[#This Row],[Cantidad Ordenada]]</f>
        <v>24</v>
      </c>
      <c r="N21" s="3">
        <v>20</v>
      </c>
      <c r="O21" s="2">
        <f>SUMIF(A:A,Cocina[[#This Row],[Número de Orden2]],M:M)</f>
        <v>178</v>
      </c>
    </row>
    <row r="22" spans="1:15" x14ac:dyDescent="0.2">
      <c r="A22" s="3">
        <v>9</v>
      </c>
      <c r="B22" s="3">
        <v>15</v>
      </c>
      <c r="C22" s="4" t="s">
        <v>48</v>
      </c>
      <c r="D22" s="4" t="s">
        <v>1597</v>
      </c>
      <c r="E22" s="2">
        <v>11</v>
      </c>
      <c r="F22" s="2">
        <v>19</v>
      </c>
      <c r="G22" s="3">
        <v>1</v>
      </c>
      <c r="H22">
        <v>15</v>
      </c>
      <c r="I22" s="4" t="s">
        <v>132</v>
      </c>
      <c r="J22" s="2">
        <f>Cocina[[#This Row],[Precio Unitario]]-Cocina[[#This Row],[Costo Unitario]]</f>
        <v>8</v>
      </c>
      <c r="K22" s="2">
        <f>Cocina[[#This Row],[Precio Unitario]]</f>
        <v>19</v>
      </c>
      <c r="L22" s="6">
        <f>Cocina[[#This Row],[Ganancia Neta]]/Cocina[[#This Row],[Ganancia Bruta]]</f>
        <v>0.42105263157894735</v>
      </c>
      <c r="M22" s="2">
        <f>Cocina[[#This Row],[Precio Unitario]]*Cocina[[#This Row],[Cantidad Ordenada]]</f>
        <v>19</v>
      </c>
      <c r="N22" s="3">
        <v>21</v>
      </c>
      <c r="O22" s="2">
        <f>SUMIF(A:A,Cocina[[#This Row],[Número de Orden2]],M:M)</f>
        <v>274</v>
      </c>
    </row>
    <row r="23" spans="1:15" x14ac:dyDescent="0.2">
      <c r="A23" s="3">
        <v>9</v>
      </c>
      <c r="B23" s="3">
        <v>15</v>
      </c>
      <c r="C23" s="4" t="s">
        <v>70</v>
      </c>
      <c r="D23" s="4" t="s">
        <v>1599</v>
      </c>
      <c r="E23" s="2">
        <v>19</v>
      </c>
      <c r="F23" s="2">
        <v>32</v>
      </c>
      <c r="G23" s="3">
        <v>3</v>
      </c>
      <c r="H23">
        <v>31</v>
      </c>
      <c r="I23" s="4" t="s">
        <v>132</v>
      </c>
      <c r="J23" s="2">
        <f>Cocina[[#This Row],[Precio Unitario]]-Cocina[[#This Row],[Costo Unitario]]</f>
        <v>13</v>
      </c>
      <c r="K23" s="2">
        <f>Cocina[[#This Row],[Precio Unitario]]</f>
        <v>32</v>
      </c>
      <c r="L23" s="6">
        <f>Cocina[[#This Row],[Ganancia Neta]]/Cocina[[#This Row],[Ganancia Bruta]]</f>
        <v>0.40625</v>
      </c>
      <c r="M23" s="2">
        <f>Cocina[[#This Row],[Precio Unitario]]*Cocina[[#This Row],[Cantidad Ordenada]]</f>
        <v>96</v>
      </c>
      <c r="N23" s="3">
        <v>22</v>
      </c>
      <c r="O23" s="2">
        <f>SUMIF(A:A,Cocina[[#This Row],[Número de Orden2]],M:M)</f>
        <v>213</v>
      </c>
    </row>
    <row r="24" spans="1:15" x14ac:dyDescent="0.2">
      <c r="A24" s="3">
        <v>10</v>
      </c>
      <c r="B24" s="3">
        <v>17</v>
      </c>
      <c r="C24" s="4" t="s">
        <v>37</v>
      </c>
      <c r="D24" s="4" t="s">
        <v>1601</v>
      </c>
      <c r="E24" s="2">
        <v>20</v>
      </c>
      <c r="F24" s="2">
        <v>34</v>
      </c>
      <c r="G24" s="3">
        <v>2</v>
      </c>
      <c r="H24">
        <v>10</v>
      </c>
      <c r="I24" s="4" t="s">
        <v>133</v>
      </c>
      <c r="J24" s="2">
        <f>Cocina[[#This Row],[Precio Unitario]]-Cocina[[#This Row],[Costo Unitario]]</f>
        <v>14</v>
      </c>
      <c r="K24" s="2">
        <f>Cocina[[#This Row],[Precio Unitario]]</f>
        <v>34</v>
      </c>
      <c r="L24" s="6">
        <f>Cocina[[#This Row],[Ganancia Neta]]/Cocina[[#This Row],[Ganancia Bruta]]</f>
        <v>0.41176470588235292</v>
      </c>
      <c r="M24" s="2">
        <f>Cocina[[#This Row],[Precio Unitario]]*Cocina[[#This Row],[Cantidad Ordenada]]</f>
        <v>68</v>
      </c>
      <c r="N24" s="3">
        <v>23</v>
      </c>
      <c r="O24" s="2">
        <f>SUMIF(A:A,Cocina[[#This Row],[Número de Orden2]],M:M)</f>
        <v>138</v>
      </c>
    </row>
    <row r="25" spans="1:15" x14ac:dyDescent="0.2">
      <c r="A25" s="3">
        <v>10</v>
      </c>
      <c r="B25" s="3">
        <v>17</v>
      </c>
      <c r="C25" s="4" t="s">
        <v>34</v>
      </c>
      <c r="D25" s="4" t="s">
        <v>1592</v>
      </c>
      <c r="E25" s="2">
        <v>25</v>
      </c>
      <c r="F25" s="2">
        <v>40</v>
      </c>
      <c r="G25" s="3">
        <v>2</v>
      </c>
      <c r="H25">
        <v>19</v>
      </c>
      <c r="I25" s="4" t="s">
        <v>132</v>
      </c>
      <c r="J25" s="2">
        <f>Cocina[[#This Row],[Precio Unitario]]-Cocina[[#This Row],[Costo Unitario]]</f>
        <v>15</v>
      </c>
      <c r="K25" s="2">
        <f>Cocina[[#This Row],[Precio Unitario]]</f>
        <v>40</v>
      </c>
      <c r="L25" s="6">
        <f>Cocina[[#This Row],[Ganancia Neta]]/Cocina[[#This Row],[Ganancia Bruta]]</f>
        <v>0.375</v>
      </c>
      <c r="M25" s="2">
        <f>Cocina[[#This Row],[Precio Unitario]]*Cocina[[#This Row],[Cantidad Ordenada]]</f>
        <v>80</v>
      </c>
      <c r="N25" s="3">
        <v>24</v>
      </c>
      <c r="O25" s="2">
        <f>SUMIF(A:A,Cocina[[#This Row],[Número de Orden2]],M:M)</f>
        <v>233</v>
      </c>
    </row>
    <row r="26" spans="1:15" x14ac:dyDescent="0.2">
      <c r="A26" s="3">
        <v>11</v>
      </c>
      <c r="B26" s="3">
        <v>14</v>
      </c>
      <c r="C26" s="4" t="s">
        <v>30</v>
      </c>
      <c r="D26" s="4" t="s">
        <v>1596</v>
      </c>
      <c r="E26" s="2">
        <v>16</v>
      </c>
      <c r="F26" s="2">
        <v>28</v>
      </c>
      <c r="G26" s="3">
        <v>1</v>
      </c>
      <c r="H26">
        <v>32</v>
      </c>
      <c r="I26" s="4" t="s">
        <v>133</v>
      </c>
      <c r="J26" s="2">
        <f>Cocina[[#This Row],[Precio Unitario]]-Cocina[[#This Row],[Costo Unitario]]</f>
        <v>12</v>
      </c>
      <c r="K26" s="2">
        <f>Cocina[[#This Row],[Precio Unitario]]</f>
        <v>28</v>
      </c>
      <c r="L26" s="6">
        <f>Cocina[[#This Row],[Ganancia Neta]]/Cocina[[#This Row],[Ganancia Bruta]]</f>
        <v>0.42857142857142855</v>
      </c>
      <c r="M26" s="2">
        <f>Cocina[[#This Row],[Precio Unitario]]*Cocina[[#This Row],[Cantidad Ordenada]]</f>
        <v>28</v>
      </c>
      <c r="N26" s="3">
        <v>25</v>
      </c>
      <c r="O26" s="2">
        <f>SUMIF(A:A,Cocina[[#This Row],[Número de Orden2]],M:M)</f>
        <v>34</v>
      </c>
    </row>
    <row r="27" spans="1:15" x14ac:dyDescent="0.2">
      <c r="A27" s="3">
        <v>11</v>
      </c>
      <c r="B27" s="3">
        <v>14</v>
      </c>
      <c r="C27" s="4" t="s">
        <v>39</v>
      </c>
      <c r="D27" s="4" t="s">
        <v>1589</v>
      </c>
      <c r="E27" s="2">
        <v>18</v>
      </c>
      <c r="F27" s="2">
        <v>30</v>
      </c>
      <c r="G27" s="3">
        <v>2</v>
      </c>
      <c r="H27">
        <v>24</v>
      </c>
      <c r="I27" s="4" t="s">
        <v>133</v>
      </c>
      <c r="J27" s="2">
        <f>Cocina[[#This Row],[Precio Unitario]]-Cocina[[#This Row],[Costo Unitario]]</f>
        <v>12</v>
      </c>
      <c r="K27" s="2">
        <f>Cocina[[#This Row],[Precio Unitario]]</f>
        <v>30</v>
      </c>
      <c r="L27" s="6">
        <f>Cocina[[#This Row],[Ganancia Neta]]/Cocina[[#This Row],[Ganancia Bruta]]</f>
        <v>0.4</v>
      </c>
      <c r="M27" s="2">
        <f>Cocina[[#This Row],[Precio Unitario]]*Cocina[[#This Row],[Cantidad Ordenada]]</f>
        <v>60</v>
      </c>
      <c r="N27" s="3">
        <v>26</v>
      </c>
      <c r="O27" s="2">
        <f>SUMIF(A:A,Cocina[[#This Row],[Número de Orden2]],M:M)</f>
        <v>126</v>
      </c>
    </row>
    <row r="28" spans="1:15" x14ac:dyDescent="0.2">
      <c r="A28" s="3">
        <v>12</v>
      </c>
      <c r="B28" s="3">
        <v>14</v>
      </c>
      <c r="C28" s="4" t="s">
        <v>30</v>
      </c>
      <c r="D28" s="4" t="s">
        <v>1596</v>
      </c>
      <c r="E28" s="2">
        <v>16</v>
      </c>
      <c r="F28" s="2">
        <v>28</v>
      </c>
      <c r="G28" s="3">
        <v>1</v>
      </c>
      <c r="H28">
        <v>5</v>
      </c>
      <c r="I28" s="4" t="s">
        <v>133</v>
      </c>
      <c r="J28" s="2">
        <f>Cocina[[#This Row],[Precio Unitario]]-Cocina[[#This Row],[Costo Unitario]]</f>
        <v>12</v>
      </c>
      <c r="K28" s="2">
        <f>Cocina[[#This Row],[Precio Unitario]]</f>
        <v>28</v>
      </c>
      <c r="L28" s="6">
        <f>Cocina[[#This Row],[Ganancia Neta]]/Cocina[[#This Row],[Ganancia Bruta]]</f>
        <v>0.42857142857142855</v>
      </c>
      <c r="M28" s="2">
        <f>Cocina[[#This Row],[Precio Unitario]]*Cocina[[#This Row],[Cantidad Ordenada]]</f>
        <v>28</v>
      </c>
      <c r="N28" s="3">
        <v>27</v>
      </c>
      <c r="O28" s="2">
        <f>SUMIF(A:A,Cocina[[#This Row],[Número de Orden2]],M:M)</f>
        <v>61</v>
      </c>
    </row>
    <row r="29" spans="1:15" x14ac:dyDescent="0.2">
      <c r="A29" s="3">
        <v>12</v>
      </c>
      <c r="B29" s="3">
        <v>14</v>
      </c>
      <c r="C29" s="4" t="s">
        <v>42</v>
      </c>
      <c r="D29" s="4" t="s">
        <v>1593</v>
      </c>
      <c r="E29" s="2">
        <v>22</v>
      </c>
      <c r="F29" s="2">
        <v>36</v>
      </c>
      <c r="G29" s="3">
        <v>3</v>
      </c>
      <c r="H29">
        <v>44</v>
      </c>
      <c r="I29" s="4" t="s">
        <v>132</v>
      </c>
      <c r="J29" s="2">
        <f>Cocina[[#This Row],[Precio Unitario]]-Cocina[[#This Row],[Costo Unitario]]</f>
        <v>14</v>
      </c>
      <c r="K29" s="2">
        <f>Cocina[[#This Row],[Precio Unitario]]</f>
        <v>36</v>
      </c>
      <c r="L29" s="6">
        <f>Cocina[[#This Row],[Ganancia Neta]]/Cocina[[#This Row],[Ganancia Bruta]]</f>
        <v>0.3888888888888889</v>
      </c>
      <c r="M29" s="2">
        <f>Cocina[[#This Row],[Precio Unitario]]*Cocina[[#This Row],[Cantidad Ordenada]]</f>
        <v>108</v>
      </c>
      <c r="N29" s="3">
        <v>28</v>
      </c>
      <c r="O29" s="2">
        <f>SUMIF(A:A,Cocina[[#This Row],[Número de Orden2]],M:M)</f>
        <v>94</v>
      </c>
    </row>
    <row r="30" spans="1:15" x14ac:dyDescent="0.2">
      <c r="A30" s="3">
        <v>12</v>
      </c>
      <c r="B30" s="3">
        <v>14</v>
      </c>
      <c r="C30" s="4" t="s">
        <v>19</v>
      </c>
      <c r="D30" s="4" t="s">
        <v>1598</v>
      </c>
      <c r="E30" s="2">
        <v>21</v>
      </c>
      <c r="F30" s="2">
        <v>35</v>
      </c>
      <c r="G30" s="3">
        <v>2</v>
      </c>
      <c r="H30">
        <v>6</v>
      </c>
      <c r="I30" s="4" t="s">
        <v>132</v>
      </c>
      <c r="J30" s="2">
        <f>Cocina[[#This Row],[Precio Unitario]]-Cocina[[#This Row],[Costo Unitario]]</f>
        <v>14</v>
      </c>
      <c r="K30" s="2">
        <f>Cocina[[#This Row],[Precio Unitario]]</f>
        <v>35</v>
      </c>
      <c r="L30" s="6">
        <f>Cocina[[#This Row],[Ganancia Neta]]/Cocina[[#This Row],[Ganancia Bruta]]</f>
        <v>0.4</v>
      </c>
      <c r="M30" s="2">
        <f>Cocina[[#This Row],[Precio Unitario]]*Cocina[[#This Row],[Cantidad Ordenada]]</f>
        <v>70</v>
      </c>
      <c r="N30" s="3">
        <v>29</v>
      </c>
      <c r="O30" s="2">
        <f>SUMIF(A:A,Cocina[[#This Row],[Número de Orden2]],M:M)</f>
        <v>173</v>
      </c>
    </row>
    <row r="31" spans="1:15" x14ac:dyDescent="0.2">
      <c r="A31" s="3">
        <v>12</v>
      </c>
      <c r="B31" s="3">
        <v>14</v>
      </c>
      <c r="C31" s="4" t="s">
        <v>34</v>
      </c>
      <c r="D31" s="4" t="s">
        <v>1592</v>
      </c>
      <c r="E31" s="2">
        <v>25</v>
      </c>
      <c r="F31" s="2">
        <v>40</v>
      </c>
      <c r="G31" s="3">
        <v>3</v>
      </c>
      <c r="H31">
        <v>40</v>
      </c>
      <c r="I31" s="4" t="s">
        <v>132</v>
      </c>
      <c r="J31" s="2">
        <f>Cocina[[#This Row],[Precio Unitario]]-Cocina[[#This Row],[Costo Unitario]]</f>
        <v>15</v>
      </c>
      <c r="K31" s="2">
        <f>Cocina[[#This Row],[Precio Unitario]]</f>
        <v>40</v>
      </c>
      <c r="L31" s="6">
        <f>Cocina[[#This Row],[Ganancia Neta]]/Cocina[[#This Row],[Ganancia Bruta]]</f>
        <v>0.375</v>
      </c>
      <c r="M31" s="2">
        <f>Cocina[[#This Row],[Precio Unitario]]*Cocina[[#This Row],[Cantidad Ordenada]]</f>
        <v>120</v>
      </c>
      <c r="N31" s="3">
        <v>30</v>
      </c>
      <c r="O31" s="2">
        <f>SUMIF(A:A,Cocina[[#This Row],[Número de Orden2]],M:M)</f>
        <v>112</v>
      </c>
    </row>
    <row r="32" spans="1:15" x14ac:dyDescent="0.2">
      <c r="A32" s="3">
        <v>13</v>
      </c>
      <c r="B32" s="3">
        <v>2</v>
      </c>
      <c r="C32" s="4" t="s">
        <v>26</v>
      </c>
      <c r="D32" s="4" t="s">
        <v>1594</v>
      </c>
      <c r="E32" s="2">
        <v>17</v>
      </c>
      <c r="F32" s="2">
        <v>29</v>
      </c>
      <c r="G32" s="3">
        <v>3</v>
      </c>
      <c r="H32">
        <v>59</v>
      </c>
      <c r="I32" s="4" t="s">
        <v>133</v>
      </c>
      <c r="J32" s="2">
        <f>Cocina[[#This Row],[Precio Unitario]]-Cocina[[#This Row],[Costo Unitario]]</f>
        <v>12</v>
      </c>
      <c r="K32" s="2">
        <f>Cocina[[#This Row],[Precio Unitario]]</f>
        <v>29</v>
      </c>
      <c r="L32" s="6">
        <f>Cocina[[#This Row],[Ganancia Neta]]/Cocina[[#This Row],[Ganancia Bruta]]</f>
        <v>0.41379310344827586</v>
      </c>
      <c r="M32" s="2">
        <f>Cocina[[#This Row],[Precio Unitario]]*Cocina[[#This Row],[Cantidad Ordenada]]</f>
        <v>87</v>
      </c>
      <c r="N32" s="3">
        <v>31</v>
      </c>
      <c r="O32" s="2">
        <f>SUMIF(A:A,Cocina[[#This Row],[Número de Orden2]],M:M)</f>
        <v>67</v>
      </c>
    </row>
    <row r="33" spans="1:15" x14ac:dyDescent="0.2">
      <c r="A33" s="3">
        <v>14</v>
      </c>
      <c r="B33" s="3">
        <v>16</v>
      </c>
      <c r="C33" s="4" t="s">
        <v>55</v>
      </c>
      <c r="D33" s="4" t="s">
        <v>1602</v>
      </c>
      <c r="E33" s="2">
        <v>12</v>
      </c>
      <c r="F33" s="2">
        <v>20</v>
      </c>
      <c r="G33" s="3">
        <v>1</v>
      </c>
      <c r="H33">
        <v>36</v>
      </c>
      <c r="I33" s="4" t="s">
        <v>132</v>
      </c>
      <c r="J33" s="2">
        <f>Cocina[[#This Row],[Precio Unitario]]-Cocina[[#This Row],[Costo Unitario]]</f>
        <v>8</v>
      </c>
      <c r="K33" s="2">
        <f>Cocina[[#This Row],[Precio Unitario]]</f>
        <v>20</v>
      </c>
      <c r="L33" s="6">
        <f>Cocina[[#This Row],[Ganancia Neta]]/Cocina[[#This Row],[Ganancia Bruta]]</f>
        <v>0.4</v>
      </c>
      <c r="M33" s="2">
        <f>Cocina[[#This Row],[Precio Unitario]]*Cocina[[#This Row],[Cantidad Ordenada]]</f>
        <v>20</v>
      </c>
      <c r="N33" s="3">
        <v>32</v>
      </c>
      <c r="O33" s="2">
        <f>SUMIF(A:A,Cocina[[#This Row],[Número de Orden2]],M:M)</f>
        <v>211</v>
      </c>
    </row>
    <row r="34" spans="1:15" x14ac:dyDescent="0.2">
      <c r="A34" s="3">
        <v>14</v>
      </c>
      <c r="B34" s="3">
        <v>16</v>
      </c>
      <c r="C34" s="4" t="s">
        <v>74</v>
      </c>
      <c r="D34" s="4" t="s">
        <v>1595</v>
      </c>
      <c r="E34" s="2">
        <v>20</v>
      </c>
      <c r="F34" s="2">
        <v>33</v>
      </c>
      <c r="G34" s="3">
        <v>1</v>
      </c>
      <c r="H34">
        <v>26</v>
      </c>
      <c r="I34" s="4" t="s">
        <v>132</v>
      </c>
      <c r="J34" s="2">
        <f>Cocina[[#This Row],[Precio Unitario]]-Cocina[[#This Row],[Costo Unitario]]</f>
        <v>13</v>
      </c>
      <c r="K34" s="2">
        <f>Cocina[[#This Row],[Precio Unitario]]</f>
        <v>33</v>
      </c>
      <c r="L34" s="6">
        <f>Cocina[[#This Row],[Ganancia Neta]]/Cocina[[#This Row],[Ganancia Bruta]]</f>
        <v>0.39393939393939392</v>
      </c>
      <c r="M34" s="2">
        <f>Cocina[[#This Row],[Precio Unitario]]*Cocina[[#This Row],[Cantidad Ordenada]]</f>
        <v>33</v>
      </c>
      <c r="N34" s="3">
        <v>33</v>
      </c>
      <c r="O34" s="2">
        <f>SUMIF(A:A,Cocina[[#This Row],[Número de Orden2]],M:M)</f>
        <v>306</v>
      </c>
    </row>
    <row r="35" spans="1:15" x14ac:dyDescent="0.2">
      <c r="A35" s="3">
        <v>14</v>
      </c>
      <c r="B35" s="3">
        <v>16</v>
      </c>
      <c r="C35" s="4" t="s">
        <v>63</v>
      </c>
      <c r="D35" s="4" t="s">
        <v>1603</v>
      </c>
      <c r="E35" s="2">
        <v>14</v>
      </c>
      <c r="F35" s="2">
        <v>23</v>
      </c>
      <c r="G35" s="3">
        <v>2</v>
      </c>
      <c r="H35">
        <v>44</v>
      </c>
      <c r="I35" s="4" t="s">
        <v>133</v>
      </c>
      <c r="J35" s="2">
        <f>Cocina[[#This Row],[Precio Unitario]]-Cocina[[#This Row],[Costo Unitario]]</f>
        <v>9</v>
      </c>
      <c r="K35" s="2">
        <f>Cocina[[#This Row],[Precio Unitario]]</f>
        <v>23</v>
      </c>
      <c r="L35" s="6">
        <f>Cocina[[#This Row],[Ganancia Neta]]/Cocina[[#This Row],[Ganancia Bruta]]</f>
        <v>0.39130434782608697</v>
      </c>
      <c r="M35" s="2">
        <f>Cocina[[#This Row],[Precio Unitario]]*Cocina[[#This Row],[Cantidad Ordenada]]</f>
        <v>46</v>
      </c>
      <c r="N35" s="3">
        <v>34</v>
      </c>
      <c r="O35" s="2">
        <f>SUMIF(A:A,Cocina[[#This Row],[Número de Orden2]],M:M)</f>
        <v>112</v>
      </c>
    </row>
    <row r="36" spans="1:15" x14ac:dyDescent="0.2">
      <c r="A36" s="3">
        <v>14</v>
      </c>
      <c r="B36" s="3">
        <v>16</v>
      </c>
      <c r="C36" s="4" t="s">
        <v>39</v>
      </c>
      <c r="D36" s="4" t="s">
        <v>1589</v>
      </c>
      <c r="E36" s="2">
        <v>18</v>
      </c>
      <c r="F36" s="2">
        <v>30</v>
      </c>
      <c r="G36" s="3">
        <v>1</v>
      </c>
      <c r="H36">
        <v>48</v>
      </c>
      <c r="I36" s="4" t="s">
        <v>132</v>
      </c>
      <c r="J36" s="2">
        <f>Cocina[[#This Row],[Precio Unitario]]-Cocina[[#This Row],[Costo Unitario]]</f>
        <v>12</v>
      </c>
      <c r="K36" s="2">
        <f>Cocina[[#This Row],[Precio Unitario]]</f>
        <v>30</v>
      </c>
      <c r="L36" s="6">
        <f>Cocina[[#This Row],[Ganancia Neta]]/Cocina[[#This Row],[Ganancia Bruta]]</f>
        <v>0.4</v>
      </c>
      <c r="M36" s="2">
        <f>Cocina[[#This Row],[Precio Unitario]]*Cocina[[#This Row],[Cantidad Ordenada]]</f>
        <v>30</v>
      </c>
      <c r="N36" s="3">
        <v>35</v>
      </c>
      <c r="O36" s="2">
        <f>SUMIF(A:A,Cocina[[#This Row],[Número de Orden2]],M:M)</f>
        <v>214</v>
      </c>
    </row>
    <row r="37" spans="1:15" x14ac:dyDescent="0.2">
      <c r="A37" s="3">
        <v>15</v>
      </c>
      <c r="B37" s="3">
        <v>6</v>
      </c>
      <c r="C37" s="4" t="s">
        <v>30</v>
      </c>
      <c r="D37" s="4" t="s">
        <v>1596</v>
      </c>
      <c r="E37" s="2">
        <v>16</v>
      </c>
      <c r="F37" s="2">
        <v>28</v>
      </c>
      <c r="G37" s="3">
        <v>2</v>
      </c>
      <c r="H37">
        <v>25</v>
      </c>
      <c r="I37" s="4" t="s">
        <v>132</v>
      </c>
      <c r="J37" s="2">
        <f>Cocina[[#This Row],[Precio Unitario]]-Cocina[[#This Row],[Costo Unitario]]</f>
        <v>12</v>
      </c>
      <c r="K37" s="2">
        <f>Cocina[[#This Row],[Precio Unitario]]</f>
        <v>28</v>
      </c>
      <c r="L37" s="6">
        <f>Cocina[[#This Row],[Ganancia Neta]]/Cocina[[#This Row],[Ganancia Bruta]]</f>
        <v>0.42857142857142855</v>
      </c>
      <c r="M37" s="2">
        <f>Cocina[[#This Row],[Precio Unitario]]*Cocina[[#This Row],[Cantidad Ordenada]]</f>
        <v>56</v>
      </c>
      <c r="N37" s="3">
        <v>36</v>
      </c>
      <c r="O37" s="2">
        <f>SUMIF(A:A,Cocina[[#This Row],[Número de Orden2]],M:M)</f>
        <v>30</v>
      </c>
    </row>
    <row r="38" spans="1:15" x14ac:dyDescent="0.2">
      <c r="A38" s="3">
        <v>15</v>
      </c>
      <c r="B38" s="3">
        <v>6</v>
      </c>
      <c r="C38" s="4" t="s">
        <v>41</v>
      </c>
      <c r="D38" s="4" t="s">
        <v>1604</v>
      </c>
      <c r="E38" s="2">
        <v>13</v>
      </c>
      <c r="F38" s="2">
        <v>21</v>
      </c>
      <c r="G38" s="3">
        <v>3</v>
      </c>
      <c r="H38">
        <v>27</v>
      </c>
      <c r="I38" s="4" t="s">
        <v>132</v>
      </c>
      <c r="J38" s="2">
        <f>Cocina[[#This Row],[Precio Unitario]]-Cocina[[#This Row],[Costo Unitario]]</f>
        <v>8</v>
      </c>
      <c r="K38" s="2">
        <f>Cocina[[#This Row],[Precio Unitario]]</f>
        <v>21</v>
      </c>
      <c r="L38" s="6">
        <f>Cocina[[#This Row],[Ganancia Neta]]/Cocina[[#This Row],[Ganancia Bruta]]</f>
        <v>0.38095238095238093</v>
      </c>
      <c r="M38" s="2">
        <f>Cocina[[#This Row],[Precio Unitario]]*Cocina[[#This Row],[Cantidad Ordenada]]</f>
        <v>63</v>
      </c>
      <c r="N38" s="3">
        <v>37</v>
      </c>
      <c r="O38" s="2">
        <f>SUMIF(A:A,Cocina[[#This Row],[Número de Orden2]],M:M)</f>
        <v>21</v>
      </c>
    </row>
    <row r="39" spans="1:15" x14ac:dyDescent="0.2">
      <c r="A39" s="3">
        <v>15</v>
      </c>
      <c r="B39" s="3">
        <v>6</v>
      </c>
      <c r="C39" s="4" t="s">
        <v>19</v>
      </c>
      <c r="D39" s="4" t="s">
        <v>1598</v>
      </c>
      <c r="E39" s="2">
        <v>21</v>
      </c>
      <c r="F39" s="2">
        <v>35</v>
      </c>
      <c r="G39" s="3">
        <v>3</v>
      </c>
      <c r="H39">
        <v>51</v>
      </c>
      <c r="I39" s="4" t="s">
        <v>132</v>
      </c>
      <c r="J39" s="2">
        <f>Cocina[[#This Row],[Precio Unitario]]-Cocina[[#This Row],[Costo Unitario]]</f>
        <v>14</v>
      </c>
      <c r="K39" s="2">
        <f>Cocina[[#This Row],[Precio Unitario]]</f>
        <v>35</v>
      </c>
      <c r="L39" s="6">
        <f>Cocina[[#This Row],[Ganancia Neta]]/Cocina[[#This Row],[Ganancia Bruta]]</f>
        <v>0.4</v>
      </c>
      <c r="M39" s="2">
        <f>Cocina[[#This Row],[Precio Unitario]]*Cocina[[#This Row],[Cantidad Ordenada]]</f>
        <v>105</v>
      </c>
      <c r="N39" s="3">
        <v>38</v>
      </c>
      <c r="O39" s="2">
        <f>SUMIF(A:A,Cocina[[#This Row],[Número de Orden2]],M:M)</f>
        <v>235</v>
      </c>
    </row>
    <row r="40" spans="1:15" x14ac:dyDescent="0.2">
      <c r="A40" s="3">
        <v>16</v>
      </c>
      <c r="B40" s="3">
        <v>20</v>
      </c>
      <c r="C40" s="4" t="s">
        <v>30</v>
      </c>
      <c r="D40" s="4" t="s">
        <v>1596</v>
      </c>
      <c r="E40" s="2">
        <v>16</v>
      </c>
      <c r="F40" s="2">
        <v>28</v>
      </c>
      <c r="G40" s="3">
        <v>1</v>
      </c>
      <c r="H40">
        <v>38</v>
      </c>
      <c r="I40" s="4" t="s">
        <v>132</v>
      </c>
      <c r="J40" s="2">
        <f>Cocina[[#This Row],[Precio Unitario]]-Cocina[[#This Row],[Costo Unitario]]</f>
        <v>12</v>
      </c>
      <c r="K40" s="2">
        <f>Cocina[[#This Row],[Precio Unitario]]</f>
        <v>28</v>
      </c>
      <c r="L40" s="6">
        <f>Cocina[[#This Row],[Ganancia Neta]]/Cocina[[#This Row],[Ganancia Bruta]]</f>
        <v>0.42857142857142855</v>
      </c>
      <c r="M40" s="2">
        <f>Cocina[[#This Row],[Precio Unitario]]*Cocina[[#This Row],[Cantidad Ordenada]]</f>
        <v>28</v>
      </c>
      <c r="N40" s="3">
        <v>39</v>
      </c>
      <c r="O40" s="2">
        <f>SUMIF(A:A,Cocina[[#This Row],[Número de Orden2]],M:M)</f>
        <v>108</v>
      </c>
    </row>
    <row r="41" spans="1:15" x14ac:dyDescent="0.2">
      <c r="A41" s="3">
        <v>17</v>
      </c>
      <c r="B41" s="3">
        <v>14</v>
      </c>
      <c r="C41" s="4" t="s">
        <v>19</v>
      </c>
      <c r="D41" s="4" t="s">
        <v>1598</v>
      </c>
      <c r="E41" s="2">
        <v>21</v>
      </c>
      <c r="F41" s="2">
        <v>35</v>
      </c>
      <c r="G41" s="3">
        <v>1</v>
      </c>
      <c r="H41">
        <v>43</v>
      </c>
      <c r="I41" s="4" t="s">
        <v>133</v>
      </c>
      <c r="J41" s="2">
        <f>Cocina[[#This Row],[Precio Unitario]]-Cocina[[#This Row],[Costo Unitario]]</f>
        <v>14</v>
      </c>
      <c r="K41" s="2">
        <f>Cocina[[#This Row],[Precio Unitario]]</f>
        <v>35</v>
      </c>
      <c r="L41" s="6">
        <f>Cocina[[#This Row],[Ganancia Neta]]/Cocina[[#This Row],[Ganancia Bruta]]</f>
        <v>0.4</v>
      </c>
      <c r="M41" s="2">
        <f>Cocina[[#This Row],[Precio Unitario]]*Cocina[[#This Row],[Cantidad Ordenada]]</f>
        <v>35</v>
      </c>
      <c r="N41" s="3">
        <v>40</v>
      </c>
      <c r="O41" s="2">
        <f>SUMIF(A:A,Cocina[[#This Row],[Número de Orden2]],M:M)</f>
        <v>148</v>
      </c>
    </row>
    <row r="42" spans="1:15" x14ac:dyDescent="0.2">
      <c r="A42" s="3">
        <v>17</v>
      </c>
      <c r="B42" s="3">
        <v>14</v>
      </c>
      <c r="C42" s="4" t="s">
        <v>43</v>
      </c>
      <c r="D42" s="4" t="s">
        <v>1605</v>
      </c>
      <c r="E42" s="2">
        <v>10</v>
      </c>
      <c r="F42" s="2">
        <v>18</v>
      </c>
      <c r="G42" s="3">
        <v>2</v>
      </c>
      <c r="H42">
        <v>58</v>
      </c>
      <c r="I42" s="4" t="s">
        <v>132</v>
      </c>
      <c r="J42" s="2">
        <f>Cocina[[#This Row],[Precio Unitario]]-Cocina[[#This Row],[Costo Unitario]]</f>
        <v>8</v>
      </c>
      <c r="K42" s="2">
        <f>Cocina[[#This Row],[Precio Unitario]]</f>
        <v>18</v>
      </c>
      <c r="L42" s="6">
        <f>Cocina[[#This Row],[Ganancia Neta]]/Cocina[[#This Row],[Ganancia Bruta]]</f>
        <v>0.44444444444444442</v>
      </c>
      <c r="M42" s="2">
        <f>Cocina[[#This Row],[Precio Unitario]]*Cocina[[#This Row],[Cantidad Ordenada]]</f>
        <v>36</v>
      </c>
      <c r="N42" s="3">
        <v>41</v>
      </c>
      <c r="O42" s="2">
        <f>SUMIF(A:A,Cocina[[#This Row],[Número de Orden2]],M:M)</f>
        <v>204</v>
      </c>
    </row>
    <row r="43" spans="1:15" x14ac:dyDescent="0.2">
      <c r="A43" s="3">
        <v>17</v>
      </c>
      <c r="B43" s="3">
        <v>14</v>
      </c>
      <c r="C43" s="4" t="s">
        <v>65</v>
      </c>
      <c r="D43" s="4" t="s">
        <v>1600</v>
      </c>
      <c r="E43" s="2">
        <v>13</v>
      </c>
      <c r="F43" s="2">
        <v>22</v>
      </c>
      <c r="G43" s="3">
        <v>3</v>
      </c>
      <c r="H43">
        <v>57</v>
      </c>
      <c r="I43" s="4" t="s">
        <v>133</v>
      </c>
      <c r="J43" s="2">
        <f>Cocina[[#This Row],[Precio Unitario]]-Cocina[[#This Row],[Costo Unitario]]</f>
        <v>9</v>
      </c>
      <c r="K43" s="2">
        <f>Cocina[[#This Row],[Precio Unitario]]</f>
        <v>22</v>
      </c>
      <c r="L43" s="6">
        <f>Cocina[[#This Row],[Ganancia Neta]]/Cocina[[#This Row],[Ganancia Bruta]]</f>
        <v>0.40909090909090912</v>
      </c>
      <c r="M43" s="2">
        <f>Cocina[[#This Row],[Precio Unitario]]*Cocina[[#This Row],[Cantidad Ordenada]]</f>
        <v>66</v>
      </c>
      <c r="N43" s="3">
        <v>42</v>
      </c>
      <c r="O43" s="2">
        <f>SUMIF(A:A,Cocina[[#This Row],[Número de Orden2]],M:M)</f>
        <v>102</v>
      </c>
    </row>
    <row r="44" spans="1:15" x14ac:dyDescent="0.2">
      <c r="A44" s="3">
        <v>18</v>
      </c>
      <c r="B44" s="3">
        <v>9</v>
      </c>
      <c r="C44" s="4" t="s">
        <v>26</v>
      </c>
      <c r="D44" s="4" t="s">
        <v>1594</v>
      </c>
      <c r="E44" s="2">
        <v>17</v>
      </c>
      <c r="F44" s="2">
        <v>29</v>
      </c>
      <c r="G44" s="3">
        <v>1</v>
      </c>
      <c r="H44">
        <v>23</v>
      </c>
      <c r="I44" s="4" t="s">
        <v>132</v>
      </c>
      <c r="J44" s="2">
        <f>Cocina[[#This Row],[Precio Unitario]]-Cocina[[#This Row],[Costo Unitario]]</f>
        <v>12</v>
      </c>
      <c r="K44" s="2">
        <f>Cocina[[#This Row],[Precio Unitario]]</f>
        <v>29</v>
      </c>
      <c r="L44" s="6">
        <f>Cocina[[#This Row],[Ganancia Neta]]/Cocina[[#This Row],[Ganancia Bruta]]</f>
        <v>0.41379310344827586</v>
      </c>
      <c r="M44" s="2">
        <f>Cocina[[#This Row],[Precio Unitario]]*Cocina[[#This Row],[Cantidad Ordenada]]</f>
        <v>29</v>
      </c>
      <c r="N44" s="3">
        <v>43</v>
      </c>
      <c r="O44" s="2">
        <f>SUMIF(A:A,Cocina[[#This Row],[Número de Orden2]],M:M)</f>
        <v>203</v>
      </c>
    </row>
    <row r="45" spans="1:15" x14ac:dyDescent="0.2">
      <c r="A45" s="3">
        <v>18</v>
      </c>
      <c r="B45" s="3">
        <v>9</v>
      </c>
      <c r="C45" s="4" t="s">
        <v>34</v>
      </c>
      <c r="D45" s="4" t="s">
        <v>1592</v>
      </c>
      <c r="E45" s="2">
        <v>25</v>
      </c>
      <c r="F45" s="2">
        <v>40</v>
      </c>
      <c r="G45" s="3">
        <v>2</v>
      </c>
      <c r="H45">
        <v>54</v>
      </c>
      <c r="I45" s="4" t="s">
        <v>132</v>
      </c>
      <c r="J45" s="2">
        <f>Cocina[[#This Row],[Precio Unitario]]-Cocina[[#This Row],[Costo Unitario]]</f>
        <v>15</v>
      </c>
      <c r="K45" s="2">
        <f>Cocina[[#This Row],[Precio Unitario]]</f>
        <v>40</v>
      </c>
      <c r="L45" s="6">
        <f>Cocina[[#This Row],[Ganancia Neta]]/Cocina[[#This Row],[Ganancia Bruta]]</f>
        <v>0.375</v>
      </c>
      <c r="M45" s="2">
        <f>Cocina[[#This Row],[Precio Unitario]]*Cocina[[#This Row],[Cantidad Ordenada]]</f>
        <v>80</v>
      </c>
      <c r="N45" s="3">
        <v>44</v>
      </c>
      <c r="O45" s="2">
        <f>SUMIF(A:A,Cocina[[#This Row],[Número de Orden2]],M:M)</f>
        <v>122</v>
      </c>
    </row>
    <row r="46" spans="1:15" x14ac:dyDescent="0.2">
      <c r="A46" s="3">
        <v>18</v>
      </c>
      <c r="B46" s="3">
        <v>9</v>
      </c>
      <c r="C46" s="4" t="s">
        <v>57</v>
      </c>
      <c r="D46" s="4" t="s">
        <v>1606</v>
      </c>
      <c r="E46" s="2">
        <v>15</v>
      </c>
      <c r="F46" s="2">
        <v>26</v>
      </c>
      <c r="G46" s="3">
        <v>3</v>
      </c>
      <c r="H46">
        <v>23</v>
      </c>
      <c r="I46" s="4" t="s">
        <v>132</v>
      </c>
      <c r="J46" s="2">
        <f>Cocina[[#This Row],[Precio Unitario]]-Cocina[[#This Row],[Costo Unitario]]</f>
        <v>11</v>
      </c>
      <c r="K46" s="2">
        <f>Cocina[[#This Row],[Precio Unitario]]</f>
        <v>26</v>
      </c>
      <c r="L46" s="6">
        <f>Cocina[[#This Row],[Ganancia Neta]]/Cocina[[#This Row],[Ganancia Bruta]]</f>
        <v>0.42307692307692307</v>
      </c>
      <c r="M46" s="2">
        <f>Cocina[[#This Row],[Precio Unitario]]*Cocina[[#This Row],[Cantidad Ordenada]]</f>
        <v>78</v>
      </c>
      <c r="N46" s="3">
        <v>45</v>
      </c>
      <c r="O46" s="2">
        <f>SUMIF(A:A,Cocina[[#This Row],[Número de Orden2]],M:M)</f>
        <v>54</v>
      </c>
    </row>
    <row r="47" spans="1:15" x14ac:dyDescent="0.2">
      <c r="A47" s="3">
        <v>18</v>
      </c>
      <c r="B47" s="3">
        <v>9</v>
      </c>
      <c r="C47" s="4" t="s">
        <v>70</v>
      </c>
      <c r="D47" s="4" t="s">
        <v>1599</v>
      </c>
      <c r="E47" s="2">
        <v>19</v>
      </c>
      <c r="F47" s="2">
        <v>32</v>
      </c>
      <c r="G47" s="3">
        <v>2</v>
      </c>
      <c r="H47">
        <v>34</v>
      </c>
      <c r="I47" s="4" t="s">
        <v>132</v>
      </c>
      <c r="J47" s="2">
        <f>Cocina[[#This Row],[Precio Unitario]]-Cocina[[#This Row],[Costo Unitario]]</f>
        <v>13</v>
      </c>
      <c r="K47" s="2">
        <f>Cocina[[#This Row],[Precio Unitario]]</f>
        <v>32</v>
      </c>
      <c r="L47" s="6">
        <f>Cocina[[#This Row],[Ganancia Neta]]/Cocina[[#This Row],[Ganancia Bruta]]</f>
        <v>0.40625</v>
      </c>
      <c r="M47" s="2">
        <f>Cocina[[#This Row],[Precio Unitario]]*Cocina[[#This Row],[Cantidad Ordenada]]</f>
        <v>64</v>
      </c>
      <c r="N47" s="3">
        <v>46</v>
      </c>
      <c r="O47" s="2">
        <f>SUMIF(A:A,Cocina[[#This Row],[Número de Orden2]],M:M)</f>
        <v>140</v>
      </c>
    </row>
    <row r="48" spans="1:15" x14ac:dyDescent="0.2">
      <c r="A48" s="3">
        <v>19</v>
      </c>
      <c r="B48" s="3">
        <v>18</v>
      </c>
      <c r="C48" s="4" t="s">
        <v>34</v>
      </c>
      <c r="D48" s="4" t="s">
        <v>1592</v>
      </c>
      <c r="E48" s="2">
        <v>25</v>
      </c>
      <c r="F48" s="2">
        <v>40</v>
      </c>
      <c r="G48" s="3">
        <v>2</v>
      </c>
      <c r="H48">
        <v>44</v>
      </c>
      <c r="I48" s="4" t="s">
        <v>133</v>
      </c>
      <c r="J48" s="2">
        <f>Cocina[[#This Row],[Precio Unitario]]-Cocina[[#This Row],[Costo Unitario]]</f>
        <v>15</v>
      </c>
      <c r="K48" s="2">
        <f>Cocina[[#This Row],[Precio Unitario]]</f>
        <v>40</v>
      </c>
      <c r="L48" s="6">
        <f>Cocina[[#This Row],[Ganancia Neta]]/Cocina[[#This Row],[Ganancia Bruta]]</f>
        <v>0.375</v>
      </c>
      <c r="M48" s="2">
        <f>Cocina[[#This Row],[Precio Unitario]]*Cocina[[#This Row],[Cantidad Ordenada]]</f>
        <v>80</v>
      </c>
      <c r="N48" s="3">
        <v>47</v>
      </c>
      <c r="O48" s="2">
        <f>SUMIF(A:A,Cocina[[#This Row],[Número de Orden2]],M:M)</f>
        <v>109</v>
      </c>
    </row>
    <row r="49" spans="1:15" x14ac:dyDescent="0.2">
      <c r="A49" s="3">
        <v>20</v>
      </c>
      <c r="B49" s="3">
        <v>8</v>
      </c>
      <c r="C49" s="4" t="s">
        <v>19</v>
      </c>
      <c r="D49" s="4" t="s">
        <v>1598</v>
      </c>
      <c r="E49" s="2">
        <v>21</v>
      </c>
      <c r="F49" s="2">
        <v>35</v>
      </c>
      <c r="G49" s="3">
        <v>3</v>
      </c>
      <c r="H49">
        <v>50</v>
      </c>
      <c r="I49" s="4" t="s">
        <v>133</v>
      </c>
      <c r="J49" s="2">
        <f>Cocina[[#This Row],[Precio Unitario]]-Cocina[[#This Row],[Costo Unitario]]</f>
        <v>14</v>
      </c>
      <c r="K49" s="2">
        <f>Cocina[[#This Row],[Precio Unitario]]</f>
        <v>35</v>
      </c>
      <c r="L49" s="6">
        <f>Cocina[[#This Row],[Ganancia Neta]]/Cocina[[#This Row],[Ganancia Bruta]]</f>
        <v>0.4</v>
      </c>
      <c r="M49" s="2">
        <f>Cocina[[#This Row],[Precio Unitario]]*Cocina[[#This Row],[Cantidad Ordenada]]</f>
        <v>105</v>
      </c>
      <c r="N49" s="3">
        <v>48</v>
      </c>
      <c r="O49" s="2">
        <f>SUMIF(A:A,Cocina[[#This Row],[Número de Orden2]],M:M)</f>
        <v>158</v>
      </c>
    </row>
    <row r="50" spans="1:15" x14ac:dyDescent="0.2">
      <c r="A50" s="3">
        <v>20</v>
      </c>
      <c r="B50" s="3">
        <v>8</v>
      </c>
      <c r="C50" s="4" t="s">
        <v>52</v>
      </c>
      <c r="D50" s="4" t="s">
        <v>1607</v>
      </c>
      <c r="E50" s="2">
        <v>15</v>
      </c>
      <c r="F50" s="2">
        <v>25</v>
      </c>
      <c r="G50" s="3">
        <v>2</v>
      </c>
      <c r="H50">
        <v>6</v>
      </c>
      <c r="I50" s="4" t="s">
        <v>133</v>
      </c>
      <c r="J50" s="2">
        <f>Cocina[[#This Row],[Precio Unitario]]-Cocina[[#This Row],[Costo Unitario]]</f>
        <v>10</v>
      </c>
      <c r="K50" s="2">
        <f>Cocina[[#This Row],[Precio Unitario]]</f>
        <v>25</v>
      </c>
      <c r="L50" s="6">
        <f>Cocina[[#This Row],[Ganancia Neta]]/Cocina[[#This Row],[Ganancia Bruta]]</f>
        <v>0.4</v>
      </c>
      <c r="M50" s="2">
        <f>Cocina[[#This Row],[Precio Unitario]]*Cocina[[#This Row],[Cantidad Ordenada]]</f>
        <v>50</v>
      </c>
      <c r="N50" s="3">
        <v>49</v>
      </c>
      <c r="O50" s="2">
        <f>SUMIF(A:A,Cocina[[#This Row],[Número de Orden2]],M:M)</f>
        <v>186</v>
      </c>
    </row>
    <row r="51" spans="1:15" x14ac:dyDescent="0.2">
      <c r="A51" s="3">
        <v>20</v>
      </c>
      <c r="B51" s="3">
        <v>8</v>
      </c>
      <c r="C51" s="4" t="s">
        <v>63</v>
      </c>
      <c r="D51" s="4" t="s">
        <v>1603</v>
      </c>
      <c r="E51" s="2">
        <v>14</v>
      </c>
      <c r="F51" s="2">
        <v>23</v>
      </c>
      <c r="G51" s="3">
        <v>1</v>
      </c>
      <c r="H51">
        <v>14</v>
      </c>
      <c r="I51" s="4" t="s">
        <v>133</v>
      </c>
      <c r="J51" s="2">
        <f>Cocina[[#This Row],[Precio Unitario]]-Cocina[[#This Row],[Costo Unitario]]</f>
        <v>9</v>
      </c>
      <c r="K51" s="2">
        <f>Cocina[[#This Row],[Precio Unitario]]</f>
        <v>23</v>
      </c>
      <c r="L51" s="6">
        <f>Cocina[[#This Row],[Ganancia Neta]]/Cocina[[#This Row],[Ganancia Bruta]]</f>
        <v>0.39130434782608697</v>
      </c>
      <c r="M51" s="2">
        <f>Cocina[[#This Row],[Precio Unitario]]*Cocina[[#This Row],[Cantidad Ordenada]]</f>
        <v>23</v>
      </c>
      <c r="N51" s="3">
        <v>50</v>
      </c>
      <c r="O51" s="2">
        <f>SUMIF(A:A,Cocina[[#This Row],[Número de Orden2]],M:M)</f>
        <v>76</v>
      </c>
    </row>
    <row r="52" spans="1:15" x14ac:dyDescent="0.2">
      <c r="A52" s="3">
        <v>21</v>
      </c>
      <c r="B52" s="3">
        <v>12</v>
      </c>
      <c r="C52" s="4" t="s">
        <v>34</v>
      </c>
      <c r="D52" s="4" t="s">
        <v>1592</v>
      </c>
      <c r="E52" s="2">
        <v>25</v>
      </c>
      <c r="F52" s="2">
        <v>40</v>
      </c>
      <c r="G52" s="3">
        <v>3</v>
      </c>
      <c r="H52">
        <v>20</v>
      </c>
      <c r="I52" s="4" t="s">
        <v>132</v>
      </c>
      <c r="J52" s="2">
        <f>Cocina[[#This Row],[Precio Unitario]]-Cocina[[#This Row],[Costo Unitario]]</f>
        <v>15</v>
      </c>
      <c r="K52" s="2">
        <f>Cocina[[#This Row],[Precio Unitario]]</f>
        <v>40</v>
      </c>
      <c r="L52" s="6">
        <f>Cocina[[#This Row],[Ganancia Neta]]/Cocina[[#This Row],[Ganancia Bruta]]</f>
        <v>0.375</v>
      </c>
      <c r="M52" s="2">
        <f>Cocina[[#This Row],[Precio Unitario]]*Cocina[[#This Row],[Cantidad Ordenada]]</f>
        <v>120</v>
      </c>
      <c r="N52" s="3">
        <v>51</v>
      </c>
      <c r="O52" s="2">
        <f>SUMIF(A:A,Cocina[[#This Row],[Número de Orden2]],M:M)</f>
        <v>225</v>
      </c>
    </row>
    <row r="53" spans="1:15" x14ac:dyDescent="0.2">
      <c r="A53" s="3">
        <v>21</v>
      </c>
      <c r="B53" s="3">
        <v>12</v>
      </c>
      <c r="C53" s="4" t="s">
        <v>55</v>
      </c>
      <c r="D53" s="4" t="s">
        <v>1602</v>
      </c>
      <c r="E53" s="2">
        <v>12</v>
      </c>
      <c r="F53" s="2">
        <v>20</v>
      </c>
      <c r="G53" s="3">
        <v>2</v>
      </c>
      <c r="H53">
        <v>43</v>
      </c>
      <c r="I53" s="4" t="s">
        <v>132</v>
      </c>
      <c r="J53" s="2">
        <f>Cocina[[#This Row],[Precio Unitario]]-Cocina[[#This Row],[Costo Unitario]]</f>
        <v>8</v>
      </c>
      <c r="K53" s="2">
        <f>Cocina[[#This Row],[Precio Unitario]]</f>
        <v>20</v>
      </c>
      <c r="L53" s="6">
        <f>Cocina[[#This Row],[Ganancia Neta]]/Cocina[[#This Row],[Ganancia Bruta]]</f>
        <v>0.4</v>
      </c>
      <c r="M53" s="2">
        <f>Cocina[[#This Row],[Precio Unitario]]*Cocina[[#This Row],[Cantidad Ordenada]]</f>
        <v>40</v>
      </c>
      <c r="N53" s="3">
        <v>52</v>
      </c>
      <c r="O53" s="2">
        <f>SUMIF(A:A,Cocina[[#This Row],[Número de Orden2]],M:M)</f>
        <v>263</v>
      </c>
    </row>
    <row r="54" spans="1:15" x14ac:dyDescent="0.2">
      <c r="A54" s="3">
        <v>21</v>
      </c>
      <c r="B54" s="3">
        <v>12</v>
      </c>
      <c r="C54" s="4" t="s">
        <v>70</v>
      </c>
      <c r="D54" s="4" t="s">
        <v>1599</v>
      </c>
      <c r="E54" s="2">
        <v>19</v>
      </c>
      <c r="F54" s="2">
        <v>32</v>
      </c>
      <c r="G54" s="3">
        <v>2</v>
      </c>
      <c r="H54">
        <v>44</v>
      </c>
      <c r="I54" s="4" t="s">
        <v>133</v>
      </c>
      <c r="J54" s="2">
        <f>Cocina[[#This Row],[Precio Unitario]]-Cocina[[#This Row],[Costo Unitario]]</f>
        <v>13</v>
      </c>
      <c r="K54" s="2">
        <f>Cocina[[#This Row],[Precio Unitario]]</f>
        <v>32</v>
      </c>
      <c r="L54" s="6">
        <f>Cocina[[#This Row],[Ganancia Neta]]/Cocina[[#This Row],[Ganancia Bruta]]</f>
        <v>0.40625</v>
      </c>
      <c r="M54" s="2">
        <f>Cocina[[#This Row],[Precio Unitario]]*Cocina[[#This Row],[Cantidad Ordenada]]</f>
        <v>64</v>
      </c>
      <c r="N54" s="3">
        <v>53</v>
      </c>
      <c r="O54" s="2">
        <f>SUMIF(A:A,Cocina[[#This Row],[Número de Orden2]],M:M)</f>
        <v>267</v>
      </c>
    </row>
    <row r="55" spans="1:15" x14ac:dyDescent="0.2">
      <c r="A55" s="3">
        <v>21</v>
      </c>
      <c r="B55" s="3">
        <v>12</v>
      </c>
      <c r="C55" s="4" t="s">
        <v>52</v>
      </c>
      <c r="D55" s="4" t="s">
        <v>1607</v>
      </c>
      <c r="E55" s="2">
        <v>15</v>
      </c>
      <c r="F55" s="2">
        <v>25</v>
      </c>
      <c r="G55" s="3">
        <v>2</v>
      </c>
      <c r="H55">
        <v>45</v>
      </c>
      <c r="I55" s="4" t="s">
        <v>133</v>
      </c>
      <c r="J55" s="2">
        <f>Cocina[[#This Row],[Precio Unitario]]-Cocina[[#This Row],[Costo Unitario]]</f>
        <v>10</v>
      </c>
      <c r="K55" s="2">
        <f>Cocina[[#This Row],[Precio Unitario]]</f>
        <v>25</v>
      </c>
      <c r="L55" s="6">
        <f>Cocina[[#This Row],[Ganancia Neta]]/Cocina[[#This Row],[Ganancia Bruta]]</f>
        <v>0.4</v>
      </c>
      <c r="M55" s="2">
        <f>Cocina[[#This Row],[Precio Unitario]]*Cocina[[#This Row],[Cantidad Ordenada]]</f>
        <v>50</v>
      </c>
      <c r="N55" s="3">
        <v>54</v>
      </c>
      <c r="O55" s="2">
        <f>SUMIF(A:A,Cocina[[#This Row],[Número de Orden2]],M:M)</f>
        <v>187</v>
      </c>
    </row>
    <row r="56" spans="1:15" x14ac:dyDescent="0.2">
      <c r="A56" s="3">
        <v>22</v>
      </c>
      <c r="B56" s="3">
        <v>15</v>
      </c>
      <c r="C56" s="4" t="s">
        <v>43</v>
      </c>
      <c r="D56" s="4" t="s">
        <v>1605</v>
      </c>
      <c r="E56" s="2">
        <v>10</v>
      </c>
      <c r="F56" s="2">
        <v>18</v>
      </c>
      <c r="G56" s="3">
        <v>1</v>
      </c>
      <c r="H56">
        <v>32</v>
      </c>
      <c r="I56" s="4" t="s">
        <v>132</v>
      </c>
      <c r="J56" s="2">
        <f>Cocina[[#This Row],[Precio Unitario]]-Cocina[[#This Row],[Costo Unitario]]</f>
        <v>8</v>
      </c>
      <c r="K56" s="2">
        <f>Cocina[[#This Row],[Precio Unitario]]</f>
        <v>18</v>
      </c>
      <c r="L56" s="6">
        <f>Cocina[[#This Row],[Ganancia Neta]]/Cocina[[#This Row],[Ganancia Bruta]]</f>
        <v>0.44444444444444442</v>
      </c>
      <c r="M56" s="2">
        <f>Cocina[[#This Row],[Precio Unitario]]*Cocina[[#This Row],[Cantidad Ordenada]]</f>
        <v>18</v>
      </c>
      <c r="N56" s="3">
        <v>55</v>
      </c>
      <c r="O56" s="2">
        <f>SUMIF(A:A,Cocina[[#This Row],[Número de Orden2]],M:M)</f>
        <v>255</v>
      </c>
    </row>
    <row r="57" spans="1:15" x14ac:dyDescent="0.2">
      <c r="A57" s="3">
        <v>22</v>
      </c>
      <c r="B57" s="3">
        <v>15</v>
      </c>
      <c r="C57" s="4" t="s">
        <v>37</v>
      </c>
      <c r="D57" s="4" t="s">
        <v>1601</v>
      </c>
      <c r="E57" s="2">
        <v>20</v>
      </c>
      <c r="F57" s="2">
        <v>34</v>
      </c>
      <c r="G57" s="3">
        <v>3</v>
      </c>
      <c r="H57">
        <v>19</v>
      </c>
      <c r="I57" s="4" t="s">
        <v>132</v>
      </c>
      <c r="J57" s="2">
        <f>Cocina[[#This Row],[Precio Unitario]]-Cocina[[#This Row],[Costo Unitario]]</f>
        <v>14</v>
      </c>
      <c r="K57" s="2">
        <f>Cocina[[#This Row],[Precio Unitario]]</f>
        <v>34</v>
      </c>
      <c r="L57" s="6">
        <f>Cocina[[#This Row],[Ganancia Neta]]/Cocina[[#This Row],[Ganancia Bruta]]</f>
        <v>0.41176470588235292</v>
      </c>
      <c r="M57" s="2">
        <f>Cocina[[#This Row],[Precio Unitario]]*Cocina[[#This Row],[Cantidad Ordenada]]</f>
        <v>102</v>
      </c>
      <c r="N57" s="3">
        <v>56</v>
      </c>
      <c r="O57" s="2">
        <f>SUMIF(A:A,Cocina[[#This Row],[Número de Orden2]],M:M)</f>
        <v>48</v>
      </c>
    </row>
    <row r="58" spans="1:15" x14ac:dyDescent="0.2">
      <c r="A58" s="3">
        <v>22</v>
      </c>
      <c r="B58" s="3">
        <v>15</v>
      </c>
      <c r="C58" s="4" t="s">
        <v>26</v>
      </c>
      <c r="D58" s="4" t="s">
        <v>1594</v>
      </c>
      <c r="E58" s="2">
        <v>17</v>
      </c>
      <c r="F58" s="2">
        <v>29</v>
      </c>
      <c r="G58" s="3">
        <v>2</v>
      </c>
      <c r="H58">
        <v>13</v>
      </c>
      <c r="I58" s="4" t="s">
        <v>133</v>
      </c>
      <c r="J58" s="2">
        <f>Cocina[[#This Row],[Precio Unitario]]-Cocina[[#This Row],[Costo Unitario]]</f>
        <v>12</v>
      </c>
      <c r="K58" s="2">
        <f>Cocina[[#This Row],[Precio Unitario]]</f>
        <v>29</v>
      </c>
      <c r="L58" s="6">
        <f>Cocina[[#This Row],[Ganancia Neta]]/Cocina[[#This Row],[Ganancia Bruta]]</f>
        <v>0.41379310344827586</v>
      </c>
      <c r="M58" s="2">
        <f>Cocina[[#This Row],[Precio Unitario]]*Cocina[[#This Row],[Cantidad Ordenada]]</f>
        <v>58</v>
      </c>
      <c r="N58" s="3">
        <v>57</v>
      </c>
      <c r="O58" s="2">
        <f>SUMIF(A:A,Cocina[[#This Row],[Número de Orden2]],M:M)</f>
        <v>169</v>
      </c>
    </row>
    <row r="59" spans="1:15" x14ac:dyDescent="0.2">
      <c r="A59" s="3">
        <v>22</v>
      </c>
      <c r="B59" s="3">
        <v>15</v>
      </c>
      <c r="C59" s="4" t="s">
        <v>19</v>
      </c>
      <c r="D59" s="4" t="s">
        <v>1598</v>
      </c>
      <c r="E59" s="2">
        <v>21</v>
      </c>
      <c r="F59" s="2">
        <v>35</v>
      </c>
      <c r="G59" s="3">
        <v>1</v>
      </c>
      <c r="H59">
        <v>59</v>
      </c>
      <c r="I59" s="4" t="s">
        <v>133</v>
      </c>
      <c r="J59" s="2">
        <f>Cocina[[#This Row],[Precio Unitario]]-Cocina[[#This Row],[Costo Unitario]]</f>
        <v>14</v>
      </c>
      <c r="K59" s="2">
        <f>Cocina[[#This Row],[Precio Unitario]]</f>
        <v>35</v>
      </c>
      <c r="L59" s="6">
        <f>Cocina[[#This Row],[Ganancia Neta]]/Cocina[[#This Row],[Ganancia Bruta]]</f>
        <v>0.4</v>
      </c>
      <c r="M59" s="2">
        <f>Cocina[[#This Row],[Precio Unitario]]*Cocina[[#This Row],[Cantidad Ordenada]]</f>
        <v>35</v>
      </c>
      <c r="N59" s="3">
        <v>58</v>
      </c>
      <c r="O59" s="2">
        <f>SUMIF(A:A,Cocina[[#This Row],[Número de Orden2]],M:M)</f>
        <v>82</v>
      </c>
    </row>
    <row r="60" spans="1:15" x14ac:dyDescent="0.2">
      <c r="A60" s="3">
        <v>23</v>
      </c>
      <c r="B60" s="3">
        <v>1</v>
      </c>
      <c r="C60" s="4" t="s">
        <v>48</v>
      </c>
      <c r="D60" s="4" t="s">
        <v>1597</v>
      </c>
      <c r="E60" s="2">
        <v>11</v>
      </c>
      <c r="F60" s="2">
        <v>19</v>
      </c>
      <c r="G60" s="3">
        <v>3</v>
      </c>
      <c r="H60">
        <v>46</v>
      </c>
      <c r="I60" s="4" t="s">
        <v>133</v>
      </c>
      <c r="J60" s="2">
        <f>Cocina[[#This Row],[Precio Unitario]]-Cocina[[#This Row],[Costo Unitario]]</f>
        <v>8</v>
      </c>
      <c r="K60" s="2">
        <f>Cocina[[#This Row],[Precio Unitario]]</f>
        <v>19</v>
      </c>
      <c r="L60" s="6">
        <f>Cocina[[#This Row],[Ganancia Neta]]/Cocina[[#This Row],[Ganancia Bruta]]</f>
        <v>0.42105263157894735</v>
      </c>
      <c r="M60" s="2">
        <f>Cocina[[#This Row],[Precio Unitario]]*Cocina[[#This Row],[Cantidad Ordenada]]</f>
        <v>57</v>
      </c>
      <c r="N60" s="3">
        <v>59</v>
      </c>
      <c r="O60" s="2">
        <f>SUMIF(A:A,Cocina[[#This Row],[Número de Orden2]],M:M)</f>
        <v>160</v>
      </c>
    </row>
    <row r="61" spans="1:15" x14ac:dyDescent="0.2">
      <c r="A61" s="3">
        <v>23</v>
      </c>
      <c r="B61" s="3">
        <v>1</v>
      </c>
      <c r="C61" s="4" t="s">
        <v>46</v>
      </c>
      <c r="D61" s="4" t="s">
        <v>1591</v>
      </c>
      <c r="E61" s="2">
        <v>16</v>
      </c>
      <c r="F61" s="2">
        <v>27</v>
      </c>
      <c r="G61" s="3">
        <v>3</v>
      </c>
      <c r="H61">
        <v>17</v>
      </c>
      <c r="I61" s="4" t="s">
        <v>133</v>
      </c>
      <c r="J61" s="2">
        <f>Cocina[[#This Row],[Precio Unitario]]-Cocina[[#This Row],[Costo Unitario]]</f>
        <v>11</v>
      </c>
      <c r="K61" s="2">
        <f>Cocina[[#This Row],[Precio Unitario]]</f>
        <v>27</v>
      </c>
      <c r="L61" s="6">
        <f>Cocina[[#This Row],[Ganancia Neta]]/Cocina[[#This Row],[Ganancia Bruta]]</f>
        <v>0.40740740740740738</v>
      </c>
      <c r="M61" s="2">
        <f>Cocina[[#This Row],[Precio Unitario]]*Cocina[[#This Row],[Cantidad Ordenada]]</f>
        <v>81</v>
      </c>
      <c r="N61" s="3">
        <v>60</v>
      </c>
      <c r="O61" s="2">
        <f>SUMIF(A:A,Cocina[[#This Row],[Número de Orden2]],M:M)</f>
        <v>102</v>
      </c>
    </row>
    <row r="62" spans="1:15" x14ac:dyDescent="0.2">
      <c r="A62" s="3">
        <v>24</v>
      </c>
      <c r="B62" s="3">
        <v>5</v>
      </c>
      <c r="C62" s="4" t="s">
        <v>57</v>
      </c>
      <c r="D62" s="4" t="s">
        <v>1606</v>
      </c>
      <c r="E62" s="2">
        <v>15</v>
      </c>
      <c r="F62" s="2">
        <v>26</v>
      </c>
      <c r="G62" s="3">
        <v>3</v>
      </c>
      <c r="H62">
        <v>45</v>
      </c>
      <c r="I62" s="4" t="s">
        <v>132</v>
      </c>
      <c r="J62" s="2">
        <f>Cocina[[#This Row],[Precio Unitario]]-Cocina[[#This Row],[Costo Unitario]]</f>
        <v>11</v>
      </c>
      <c r="K62" s="2">
        <f>Cocina[[#This Row],[Precio Unitario]]</f>
        <v>26</v>
      </c>
      <c r="L62" s="6">
        <f>Cocina[[#This Row],[Ganancia Neta]]/Cocina[[#This Row],[Ganancia Bruta]]</f>
        <v>0.42307692307692307</v>
      </c>
      <c r="M62" s="2">
        <f>Cocina[[#This Row],[Precio Unitario]]*Cocina[[#This Row],[Cantidad Ordenada]]</f>
        <v>78</v>
      </c>
      <c r="N62" s="3">
        <v>61</v>
      </c>
      <c r="O62" s="2">
        <f>SUMIF(A:A,Cocina[[#This Row],[Número de Orden2]],M:M)</f>
        <v>242</v>
      </c>
    </row>
    <row r="63" spans="1:15" x14ac:dyDescent="0.2">
      <c r="A63" s="3">
        <v>24</v>
      </c>
      <c r="B63" s="3">
        <v>5</v>
      </c>
      <c r="C63" s="4" t="s">
        <v>26</v>
      </c>
      <c r="D63" s="4" t="s">
        <v>1594</v>
      </c>
      <c r="E63" s="2">
        <v>17</v>
      </c>
      <c r="F63" s="2">
        <v>29</v>
      </c>
      <c r="G63" s="3">
        <v>1</v>
      </c>
      <c r="H63">
        <v>46</v>
      </c>
      <c r="I63" s="4" t="s">
        <v>132</v>
      </c>
      <c r="J63" s="2">
        <f>Cocina[[#This Row],[Precio Unitario]]-Cocina[[#This Row],[Costo Unitario]]</f>
        <v>12</v>
      </c>
      <c r="K63" s="2">
        <f>Cocina[[#This Row],[Precio Unitario]]</f>
        <v>29</v>
      </c>
      <c r="L63" s="6">
        <f>Cocina[[#This Row],[Ganancia Neta]]/Cocina[[#This Row],[Ganancia Bruta]]</f>
        <v>0.41379310344827586</v>
      </c>
      <c r="M63" s="2">
        <f>Cocina[[#This Row],[Precio Unitario]]*Cocina[[#This Row],[Cantidad Ordenada]]</f>
        <v>29</v>
      </c>
      <c r="N63" s="3">
        <v>62</v>
      </c>
      <c r="O63" s="2">
        <f>SUMIF(A:A,Cocina[[#This Row],[Número de Orden2]],M:M)</f>
        <v>148</v>
      </c>
    </row>
    <row r="64" spans="1:15" x14ac:dyDescent="0.2">
      <c r="A64" s="3">
        <v>24</v>
      </c>
      <c r="B64" s="3">
        <v>5</v>
      </c>
      <c r="C64" s="4" t="s">
        <v>63</v>
      </c>
      <c r="D64" s="4" t="s">
        <v>1603</v>
      </c>
      <c r="E64" s="2">
        <v>14</v>
      </c>
      <c r="F64" s="2">
        <v>23</v>
      </c>
      <c r="G64" s="3">
        <v>2</v>
      </c>
      <c r="H64">
        <v>42</v>
      </c>
      <c r="I64" s="4" t="s">
        <v>133</v>
      </c>
      <c r="J64" s="2">
        <f>Cocina[[#This Row],[Precio Unitario]]-Cocina[[#This Row],[Costo Unitario]]</f>
        <v>9</v>
      </c>
      <c r="K64" s="2">
        <f>Cocina[[#This Row],[Precio Unitario]]</f>
        <v>23</v>
      </c>
      <c r="L64" s="6">
        <f>Cocina[[#This Row],[Ganancia Neta]]/Cocina[[#This Row],[Ganancia Bruta]]</f>
        <v>0.39130434782608697</v>
      </c>
      <c r="M64" s="2">
        <f>Cocina[[#This Row],[Precio Unitario]]*Cocina[[#This Row],[Cantidad Ordenada]]</f>
        <v>46</v>
      </c>
      <c r="N64" s="3">
        <v>63</v>
      </c>
      <c r="O64" s="2">
        <f>SUMIF(A:A,Cocina[[#This Row],[Número de Orden2]],M:M)</f>
        <v>55</v>
      </c>
    </row>
    <row r="65" spans="1:15" x14ac:dyDescent="0.2">
      <c r="A65" s="3">
        <v>24</v>
      </c>
      <c r="B65" s="3">
        <v>5</v>
      </c>
      <c r="C65" s="4" t="s">
        <v>34</v>
      </c>
      <c r="D65" s="4" t="s">
        <v>1592</v>
      </c>
      <c r="E65" s="2">
        <v>25</v>
      </c>
      <c r="F65" s="2">
        <v>40</v>
      </c>
      <c r="G65" s="3">
        <v>2</v>
      </c>
      <c r="H65">
        <v>47</v>
      </c>
      <c r="I65" s="4" t="s">
        <v>133</v>
      </c>
      <c r="J65" s="2">
        <f>Cocina[[#This Row],[Precio Unitario]]-Cocina[[#This Row],[Costo Unitario]]</f>
        <v>15</v>
      </c>
      <c r="K65" s="2">
        <f>Cocina[[#This Row],[Precio Unitario]]</f>
        <v>40</v>
      </c>
      <c r="L65" s="6">
        <f>Cocina[[#This Row],[Ganancia Neta]]/Cocina[[#This Row],[Ganancia Bruta]]</f>
        <v>0.375</v>
      </c>
      <c r="M65" s="2">
        <f>Cocina[[#This Row],[Precio Unitario]]*Cocina[[#This Row],[Cantidad Ordenada]]</f>
        <v>80</v>
      </c>
      <c r="N65" s="3">
        <v>64</v>
      </c>
      <c r="O65" s="2">
        <f>SUMIF(A:A,Cocina[[#This Row],[Número de Orden2]],M:M)</f>
        <v>288</v>
      </c>
    </row>
    <row r="66" spans="1:15" x14ac:dyDescent="0.2">
      <c r="A66" s="3">
        <v>25</v>
      </c>
      <c r="B66" s="3">
        <v>12</v>
      </c>
      <c r="C66" s="4" t="s">
        <v>37</v>
      </c>
      <c r="D66" s="4" t="s">
        <v>1601</v>
      </c>
      <c r="E66" s="2">
        <v>20</v>
      </c>
      <c r="F66" s="2">
        <v>34</v>
      </c>
      <c r="G66" s="3">
        <v>1</v>
      </c>
      <c r="H66">
        <v>35</v>
      </c>
      <c r="I66" s="4" t="s">
        <v>133</v>
      </c>
      <c r="J66" s="2">
        <f>Cocina[[#This Row],[Precio Unitario]]-Cocina[[#This Row],[Costo Unitario]]</f>
        <v>14</v>
      </c>
      <c r="K66" s="2">
        <f>Cocina[[#This Row],[Precio Unitario]]</f>
        <v>34</v>
      </c>
      <c r="L66" s="6">
        <f>Cocina[[#This Row],[Ganancia Neta]]/Cocina[[#This Row],[Ganancia Bruta]]</f>
        <v>0.41176470588235292</v>
      </c>
      <c r="M66" s="2">
        <f>Cocina[[#This Row],[Precio Unitario]]*Cocina[[#This Row],[Cantidad Ordenada]]</f>
        <v>34</v>
      </c>
      <c r="N66" s="3">
        <v>65</v>
      </c>
      <c r="O66" s="2">
        <f>SUMIF(A:A,Cocina[[#This Row],[Número de Orden2]],M:M)</f>
        <v>196</v>
      </c>
    </row>
    <row r="67" spans="1:15" x14ac:dyDescent="0.2">
      <c r="A67" s="3">
        <v>26</v>
      </c>
      <c r="B67" s="3">
        <v>18</v>
      </c>
      <c r="C67" s="4" t="s">
        <v>43</v>
      </c>
      <c r="D67" s="4" t="s">
        <v>1605</v>
      </c>
      <c r="E67" s="2">
        <v>10</v>
      </c>
      <c r="F67" s="2">
        <v>18</v>
      </c>
      <c r="G67" s="3">
        <v>2</v>
      </c>
      <c r="H67">
        <v>13</v>
      </c>
      <c r="I67" s="4" t="s">
        <v>133</v>
      </c>
      <c r="J67" s="2">
        <f>Cocina[[#This Row],[Precio Unitario]]-Cocina[[#This Row],[Costo Unitario]]</f>
        <v>8</v>
      </c>
      <c r="K67" s="2">
        <f>Cocina[[#This Row],[Precio Unitario]]</f>
        <v>18</v>
      </c>
      <c r="L67" s="6">
        <f>Cocina[[#This Row],[Ganancia Neta]]/Cocina[[#This Row],[Ganancia Bruta]]</f>
        <v>0.44444444444444442</v>
      </c>
      <c r="M67" s="2">
        <f>Cocina[[#This Row],[Precio Unitario]]*Cocina[[#This Row],[Cantidad Ordenada]]</f>
        <v>36</v>
      </c>
      <c r="N67" s="3">
        <v>66</v>
      </c>
      <c r="O67" s="2">
        <f>SUMIF(A:A,Cocina[[#This Row],[Número de Orden2]],M:M)</f>
        <v>210</v>
      </c>
    </row>
    <row r="68" spans="1:15" x14ac:dyDescent="0.2">
      <c r="A68" s="3">
        <v>26</v>
      </c>
      <c r="B68" s="3">
        <v>18</v>
      </c>
      <c r="C68" s="4" t="s">
        <v>41</v>
      </c>
      <c r="D68" s="4" t="s">
        <v>1604</v>
      </c>
      <c r="E68" s="2">
        <v>13</v>
      </c>
      <c r="F68" s="2">
        <v>21</v>
      </c>
      <c r="G68" s="3">
        <v>2</v>
      </c>
      <c r="H68">
        <v>54</v>
      </c>
      <c r="I68" s="4" t="s">
        <v>132</v>
      </c>
      <c r="J68" s="2">
        <f>Cocina[[#This Row],[Precio Unitario]]-Cocina[[#This Row],[Costo Unitario]]</f>
        <v>8</v>
      </c>
      <c r="K68" s="2">
        <f>Cocina[[#This Row],[Precio Unitario]]</f>
        <v>21</v>
      </c>
      <c r="L68" s="6">
        <f>Cocina[[#This Row],[Ganancia Neta]]/Cocina[[#This Row],[Ganancia Bruta]]</f>
        <v>0.38095238095238093</v>
      </c>
      <c r="M68" s="2">
        <f>Cocina[[#This Row],[Precio Unitario]]*Cocina[[#This Row],[Cantidad Ordenada]]</f>
        <v>42</v>
      </c>
      <c r="N68" s="3">
        <v>67</v>
      </c>
      <c r="O68" s="2">
        <f>SUMIF(A:A,Cocina[[#This Row],[Número de Orden2]],M:M)</f>
        <v>256</v>
      </c>
    </row>
    <row r="69" spans="1:15" x14ac:dyDescent="0.2">
      <c r="A69" s="3">
        <v>26</v>
      </c>
      <c r="B69" s="3">
        <v>18</v>
      </c>
      <c r="C69" s="4" t="s">
        <v>60</v>
      </c>
      <c r="D69" s="4" t="s">
        <v>1588</v>
      </c>
      <c r="E69" s="2">
        <v>14</v>
      </c>
      <c r="F69" s="2">
        <v>24</v>
      </c>
      <c r="G69" s="3">
        <v>2</v>
      </c>
      <c r="H69">
        <v>42</v>
      </c>
      <c r="I69" s="4" t="s">
        <v>133</v>
      </c>
      <c r="J69" s="2">
        <f>Cocina[[#This Row],[Precio Unitario]]-Cocina[[#This Row],[Costo Unitario]]</f>
        <v>10</v>
      </c>
      <c r="K69" s="2">
        <f>Cocina[[#This Row],[Precio Unitario]]</f>
        <v>24</v>
      </c>
      <c r="L69" s="6">
        <f>Cocina[[#This Row],[Ganancia Neta]]/Cocina[[#This Row],[Ganancia Bruta]]</f>
        <v>0.41666666666666669</v>
      </c>
      <c r="M69" s="2">
        <f>Cocina[[#This Row],[Precio Unitario]]*Cocina[[#This Row],[Cantidad Ordenada]]</f>
        <v>48</v>
      </c>
      <c r="N69" s="3">
        <v>68</v>
      </c>
      <c r="O69" s="2">
        <f>SUMIF(A:A,Cocina[[#This Row],[Número de Orden2]],M:M)</f>
        <v>218</v>
      </c>
    </row>
    <row r="70" spans="1:15" x14ac:dyDescent="0.2">
      <c r="A70" s="3">
        <v>27</v>
      </c>
      <c r="B70" s="3">
        <v>4</v>
      </c>
      <c r="C70" s="4" t="s">
        <v>19</v>
      </c>
      <c r="D70" s="4" t="s">
        <v>1598</v>
      </c>
      <c r="E70" s="2">
        <v>21</v>
      </c>
      <c r="F70" s="2">
        <v>35</v>
      </c>
      <c r="G70" s="3">
        <v>1</v>
      </c>
      <c r="H70">
        <v>17</v>
      </c>
      <c r="I70" s="4" t="s">
        <v>132</v>
      </c>
      <c r="J70" s="2">
        <f>Cocina[[#This Row],[Precio Unitario]]-Cocina[[#This Row],[Costo Unitario]]</f>
        <v>14</v>
      </c>
      <c r="K70" s="2">
        <f>Cocina[[#This Row],[Precio Unitario]]</f>
        <v>35</v>
      </c>
      <c r="L70" s="6">
        <f>Cocina[[#This Row],[Ganancia Neta]]/Cocina[[#This Row],[Ganancia Bruta]]</f>
        <v>0.4</v>
      </c>
      <c r="M70" s="2">
        <f>Cocina[[#This Row],[Precio Unitario]]*Cocina[[#This Row],[Cantidad Ordenada]]</f>
        <v>35</v>
      </c>
      <c r="N70" s="3">
        <v>69</v>
      </c>
      <c r="O70" s="2">
        <f>SUMIF(A:A,Cocina[[#This Row],[Número de Orden2]],M:M)</f>
        <v>234</v>
      </c>
    </row>
    <row r="71" spans="1:15" x14ac:dyDescent="0.2">
      <c r="A71" s="3">
        <v>27</v>
      </c>
      <c r="B71" s="3">
        <v>4</v>
      </c>
      <c r="C71" s="4" t="s">
        <v>57</v>
      </c>
      <c r="D71" s="4" t="s">
        <v>1606</v>
      </c>
      <c r="E71" s="2">
        <v>15</v>
      </c>
      <c r="F71" s="2">
        <v>26</v>
      </c>
      <c r="G71" s="3">
        <v>1</v>
      </c>
      <c r="H71">
        <v>38</v>
      </c>
      <c r="I71" s="4" t="s">
        <v>133</v>
      </c>
      <c r="J71" s="2">
        <f>Cocina[[#This Row],[Precio Unitario]]-Cocina[[#This Row],[Costo Unitario]]</f>
        <v>11</v>
      </c>
      <c r="K71" s="2">
        <f>Cocina[[#This Row],[Precio Unitario]]</f>
        <v>26</v>
      </c>
      <c r="L71" s="6">
        <f>Cocina[[#This Row],[Ganancia Neta]]/Cocina[[#This Row],[Ganancia Bruta]]</f>
        <v>0.42307692307692307</v>
      </c>
      <c r="M71" s="2">
        <f>Cocina[[#This Row],[Precio Unitario]]*Cocina[[#This Row],[Cantidad Ordenada]]</f>
        <v>26</v>
      </c>
      <c r="N71" s="3">
        <v>70</v>
      </c>
      <c r="O71" s="2">
        <f>SUMIF(A:A,Cocina[[#This Row],[Número de Orden2]],M:M)</f>
        <v>118</v>
      </c>
    </row>
    <row r="72" spans="1:15" x14ac:dyDescent="0.2">
      <c r="A72" s="3">
        <v>28</v>
      </c>
      <c r="B72" s="3">
        <v>2</v>
      </c>
      <c r="C72" s="4" t="s">
        <v>43</v>
      </c>
      <c r="D72" s="4" t="s">
        <v>1605</v>
      </c>
      <c r="E72" s="2">
        <v>10</v>
      </c>
      <c r="F72" s="2">
        <v>18</v>
      </c>
      <c r="G72" s="3">
        <v>2</v>
      </c>
      <c r="H72">
        <v>17</v>
      </c>
      <c r="I72" s="4" t="s">
        <v>133</v>
      </c>
      <c r="J72" s="2">
        <f>Cocina[[#This Row],[Precio Unitario]]-Cocina[[#This Row],[Costo Unitario]]</f>
        <v>8</v>
      </c>
      <c r="K72" s="2">
        <f>Cocina[[#This Row],[Precio Unitario]]</f>
        <v>18</v>
      </c>
      <c r="L72" s="6">
        <f>Cocina[[#This Row],[Ganancia Neta]]/Cocina[[#This Row],[Ganancia Bruta]]</f>
        <v>0.44444444444444442</v>
      </c>
      <c r="M72" s="2">
        <f>Cocina[[#This Row],[Precio Unitario]]*Cocina[[#This Row],[Cantidad Ordenada]]</f>
        <v>36</v>
      </c>
      <c r="N72" s="3">
        <v>71</v>
      </c>
      <c r="O72" s="2">
        <f>SUMIF(A:A,Cocina[[#This Row],[Número de Orden2]],M:M)</f>
        <v>136</v>
      </c>
    </row>
    <row r="73" spans="1:15" x14ac:dyDescent="0.2">
      <c r="A73" s="3">
        <v>28</v>
      </c>
      <c r="B73" s="3">
        <v>2</v>
      </c>
      <c r="C73" s="4" t="s">
        <v>26</v>
      </c>
      <c r="D73" s="4" t="s">
        <v>1594</v>
      </c>
      <c r="E73" s="2">
        <v>17</v>
      </c>
      <c r="F73" s="2">
        <v>29</v>
      </c>
      <c r="G73" s="3">
        <v>2</v>
      </c>
      <c r="H73">
        <v>39</v>
      </c>
      <c r="I73" s="4" t="s">
        <v>133</v>
      </c>
      <c r="J73" s="2">
        <f>Cocina[[#This Row],[Precio Unitario]]-Cocina[[#This Row],[Costo Unitario]]</f>
        <v>12</v>
      </c>
      <c r="K73" s="2">
        <f>Cocina[[#This Row],[Precio Unitario]]</f>
        <v>29</v>
      </c>
      <c r="L73" s="6">
        <f>Cocina[[#This Row],[Ganancia Neta]]/Cocina[[#This Row],[Ganancia Bruta]]</f>
        <v>0.41379310344827586</v>
      </c>
      <c r="M73" s="2">
        <f>Cocina[[#This Row],[Precio Unitario]]*Cocina[[#This Row],[Cantidad Ordenada]]</f>
        <v>58</v>
      </c>
      <c r="N73" s="3">
        <v>72</v>
      </c>
      <c r="O73" s="2">
        <f>SUMIF(A:A,Cocina[[#This Row],[Número de Orden2]],M:M)</f>
        <v>75</v>
      </c>
    </row>
    <row r="74" spans="1:15" x14ac:dyDescent="0.2">
      <c r="A74" s="3">
        <v>29</v>
      </c>
      <c r="B74" s="3">
        <v>20</v>
      </c>
      <c r="C74" s="4" t="s">
        <v>52</v>
      </c>
      <c r="D74" s="4" t="s">
        <v>1607</v>
      </c>
      <c r="E74" s="2">
        <v>15</v>
      </c>
      <c r="F74" s="2">
        <v>25</v>
      </c>
      <c r="G74" s="3">
        <v>3</v>
      </c>
      <c r="H74">
        <v>22</v>
      </c>
      <c r="I74" s="4" t="s">
        <v>133</v>
      </c>
      <c r="J74" s="2">
        <f>Cocina[[#This Row],[Precio Unitario]]-Cocina[[#This Row],[Costo Unitario]]</f>
        <v>10</v>
      </c>
      <c r="K74" s="2">
        <f>Cocina[[#This Row],[Precio Unitario]]</f>
        <v>25</v>
      </c>
      <c r="L74" s="6">
        <f>Cocina[[#This Row],[Ganancia Neta]]/Cocina[[#This Row],[Ganancia Bruta]]</f>
        <v>0.4</v>
      </c>
      <c r="M74" s="2">
        <f>Cocina[[#This Row],[Precio Unitario]]*Cocina[[#This Row],[Cantidad Ordenada]]</f>
        <v>75</v>
      </c>
      <c r="N74" s="3">
        <v>73</v>
      </c>
      <c r="O74" s="2">
        <f>SUMIF(A:A,Cocina[[#This Row],[Número de Orden2]],M:M)</f>
        <v>81</v>
      </c>
    </row>
    <row r="75" spans="1:15" x14ac:dyDescent="0.2">
      <c r="A75" s="3">
        <v>29</v>
      </c>
      <c r="B75" s="3">
        <v>20</v>
      </c>
      <c r="C75" s="4" t="s">
        <v>43</v>
      </c>
      <c r="D75" s="4" t="s">
        <v>1605</v>
      </c>
      <c r="E75" s="2">
        <v>10</v>
      </c>
      <c r="F75" s="2">
        <v>18</v>
      </c>
      <c r="G75" s="3">
        <v>2</v>
      </c>
      <c r="H75">
        <v>18</v>
      </c>
      <c r="I75" s="4" t="s">
        <v>132</v>
      </c>
      <c r="J75" s="2">
        <f>Cocina[[#This Row],[Precio Unitario]]-Cocina[[#This Row],[Costo Unitario]]</f>
        <v>8</v>
      </c>
      <c r="K75" s="2">
        <f>Cocina[[#This Row],[Precio Unitario]]</f>
        <v>18</v>
      </c>
      <c r="L75" s="6">
        <f>Cocina[[#This Row],[Ganancia Neta]]/Cocina[[#This Row],[Ganancia Bruta]]</f>
        <v>0.44444444444444442</v>
      </c>
      <c r="M75" s="2">
        <f>Cocina[[#This Row],[Precio Unitario]]*Cocina[[#This Row],[Cantidad Ordenada]]</f>
        <v>36</v>
      </c>
      <c r="N75" s="3">
        <v>74</v>
      </c>
      <c r="O75" s="2">
        <f>SUMIF(A:A,Cocina[[#This Row],[Número de Orden2]],M:M)</f>
        <v>218</v>
      </c>
    </row>
    <row r="76" spans="1:15" x14ac:dyDescent="0.2">
      <c r="A76" s="3">
        <v>29</v>
      </c>
      <c r="B76" s="3">
        <v>20</v>
      </c>
      <c r="C76" s="4" t="s">
        <v>50</v>
      </c>
      <c r="D76" s="4" t="s">
        <v>1590</v>
      </c>
      <c r="E76" s="2">
        <v>19</v>
      </c>
      <c r="F76" s="2">
        <v>31</v>
      </c>
      <c r="G76" s="3">
        <v>2</v>
      </c>
      <c r="H76">
        <v>31</v>
      </c>
      <c r="I76" s="4" t="s">
        <v>133</v>
      </c>
      <c r="J76" s="2">
        <f>Cocina[[#This Row],[Precio Unitario]]-Cocina[[#This Row],[Costo Unitario]]</f>
        <v>12</v>
      </c>
      <c r="K76" s="2">
        <f>Cocina[[#This Row],[Precio Unitario]]</f>
        <v>31</v>
      </c>
      <c r="L76" s="6">
        <f>Cocina[[#This Row],[Ganancia Neta]]/Cocina[[#This Row],[Ganancia Bruta]]</f>
        <v>0.38709677419354838</v>
      </c>
      <c r="M76" s="2">
        <f>Cocina[[#This Row],[Precio Unitario]]*Cocina[[#This Row],[Cantidad Ordenada]]</f>
        <v>62</v>
      </c>
      <c r="N76" s="3">
        <v>75</v>
      </c>
      <c r="O76" s="2">
        <f>SUMIF(A:A,Cocina[[#This Row],[Número de Orden2]],M:M)</f>
        <v>109</v>
      </c>
    </row>
    <row r="77" spans="1:15" x14ac:dyDescent="0.2">
      <c r="A77" s="3">
        <v>30</v>
      </c>
      <c r="B77" s="3">
        <v>14</v>
      </c>
      <c r="C77" s="4" t="s">
        <v>57</v>
      </c>
      <c r="D77" s="4" t="s">
        <v>1606</v>
      </c>
      <c r="E77" s="2">
        <v>15</v>
      </c>
      <c r="F77" s="2">
        <v>26</v>
      </c>
      <c r="G77" s="3">
        <v>2</v>
      </c>
      <c r="H77">
        <v>14</v>
      </c>
      <c r="I77" s="4" t="s">
        <v>132</v>
      </c>
      <c r="J77" s="2">
        <f>Cocina[[#This Row],[Precio Unitario]]-Cocina[[#This Row],[Costo Unitario]]</f>
        <v>11</v>
      </c>
      <c r="K77" s="2">
        <f>Cocina[[#This Row],[Precio Unitario]]</f>
        <v>26</v>
      </c>
      <c r="L77" s="6">
        <f>Cocina[[#This Row],[Ganancia Neta]]/Cocina[[#This Row],[Ganancia Bruta]]</f>
        <v>0.42307692307692307</v>
      </c>
      <c r="M77" s="2">
        <f>Cocina[[#This Row],[Precio Unitario]]*Cocina[[#This Row],[Cantidad Ordenada]]</f>
        <v>52</v>
      </c>
      <c r="N77" s="3">
        <v>76</v>
      </c>
      <c r="O77" s="2">
        <f>SUMIF(A:A,Cocina[[#This Row],[Número de Orden2]],M:M)</f>
        <v>158</v>
      </c>
    </row>
    <row r="78" spans="1:15" x14ac:dyDescent="0.2">
      <c r="A78" s="3">
        <v>30</v>
      </c>
      <c r="B78" s="3">
        <v>14</v>
      </c>
      <c r="C78" s="4" t="s">
        <v>55</v>
      </c>
      <c r="D78" s="4" t="s">
        <v>1602</v>
      </c>
      <c r="E78" s="2">
        <v>12</v>
      </c>
      <c r="F78" s="2">
        <v>20</v>
      </c>
      <c r="G78" s="3">
        <v>3</v>
      </c>
      <c r="H78">
        <v>55</v>
      </c>
      <c r="I78" s="4" t="s">
        <v>132</v>
      </c>
      <c r="J78" s="2">
        <f>Cocina[[#This Row],[Precio Unitario]]-Cocina[[#This Row],[Costo Unitario]]</f>
        <v>8</v>
      </c>
      <c r="K78" s="2">
        <f>Cocina[[#This Row],[Precio Unitario]]</f>
        <v>20</v>
      </c>
      <c r="L78" s="6">
        <f>Cocina[[#This Row],[Ganancia Neta]]/Cocina[[#This Row],[Ganancia Bruta]]</f>
        <v>0.4</v>
      </c>
      <c r="M78" s="2">
        <f>Cocina[[#This Row],[Precio Unitario]]*Cocina[[#This Row],[Cantidad Ordenada]]</f>
        <v>60</v>
      </c>
      <c r="N78" s="3">
        <v>77</v>
      </c>
      <c r="O78" s="2">
        <f>SUMIF(A:A,Cocina[[#This Row],[Número de Orden2]],M:M)</f>
        <v>99</v>
      </c>
    </row>
    <row r="79" spans="1:15" x14ac:dyDescent="0.2">
      <c r="A79" s="3">
        <v>31</v>
      </c>
      <c r="B79" s="3">
        <v>13</v>
      </c>
      <c r="C79" s="4" t="s">
        <v>26</v>
      </c>
      <c r="D79" s="4" t="s">
        <v>1594</v>
      </c>
      <c r="E79" s="2">
        <v>17</v>
      </c>
      <c r="F79" s="2">
        <v>29</v>
      </c>
      <c r="G79" s="3">
        <v>1</v>
      </c>
      <c r="H79">
        <v>59</v>
      </c>
      <c r="I79" s="4" t="s">
        <v>133</v>
      </c>
      <c r="J79" s="2">
        <f>Cocina[[#This Row],[Precio Unitario]]-Cocina[[#This Row],[Costo Unitario]]</f>
        <v>12</v>
      </c>
      <c r="K79" s="2">
        <f>Cocina[[#This Row],[Precio Unitario]]</f>
        <v>29</v>
      </c>
      <c r="L79" s="6">
        <f>Cocina[[#This Row],[Ganancia Neta]]/Cocina[[#This Row],[Ganancia Bruta]]</f>
        <v>0.41379310344827586</v>
      </c>
      <c r="M79" s="2">
        <f>Cocina[[#This Row],[Precio Unitario]]*Cocina[[#This Row],[Cantidad Ordenada]]</f>
        <v>29</v>
      </c>
      <c r="N79" s="3">
        <v>78</v>
      </c>
      <c r="O79" s="2">
        <f>SUMIF(A:A,Cocina[[#This Row],[Número de Orden2]],M:M)</f>
        <v>57</v>
      </c>
    </row>
    <row r="80" spans="1:15" x14ac:dyDescent="0.2">
      <c r="A80" s="3">
        <v>31</v>
      </c>
      <c r="B80" s="3">
        <v>13</v>
      </c>
      <c r="C80" s="4" t="s">
        <v>48</v>
      </c>
      <c r="D80" s="4" t="s">
        <v>1597</v>
      </c>
      <c r="E80" s="2">
        <v>11</v>
      </c>
      <c r="F80" s="2">
        <v>19</v>
      </c>
      <c r="G80" s="3">
        <v>2</v>
      </c>
      <c r="H80">
        <v>46</v>
      </c>
      <c r="I80" s="4" t="s">
        <v>133</v>
      </c>
      <c r="J80" s="2">
        <f>Cocina[[#This Row],[Precio Unitario]]-Cocina[[#This Row],[Costo Unitario]]</f>
        <v>8</v>
      </c>
      <c r="K80" s="2">
        <f>Cocina[[#This Row],[Precio Unitario]]</f>
        <v>19</v>
      </c>
      <c r="L80" s="6">
        <f>Cocina[[#This Row],[Ganancia Neta]]/Cocina[[#This Row],[Ganancia Bruta]]</f>
        <v>0.42105263157894735</v>
      </c>
      <c r="M80" s="2">
        <f>Cocina[[#This Row],[Precio Unitario]]*Cocina[[#This Row],[Cantidad Ordenada]]</f>
        <v>38</v>
      </c>
      <c r="N80" s="3">
        <v>79</v>
      </c>
      <c r="O80" s="2">
        <f>SUMIF(A:A,Cocina[[#This Row],[Número de Orden2]],M:M)</f>
        <v>309</v>
      </c>
    </row>
    <row r="81" spans="1:15" x14ac:dyDescent="0.2">
      <c r="A81" s="3">
        <v>32</v>
      </c>
      <c r="B81" s="3">
        <v>5</v>
      </c>
      <c r="C81" s="4" t="s">
        <v>70</v>
      </c>
      <c r="D81" s="4" t="s">
        <v>1599</v>
      </c>
      <c r="E81" s="2">
        <v>19</v>
      </c>
      <c r="F81" s="2">
        <v>32</v>
      </c>
      <c r="G81" s="3">
        <v>2</v>
      </c>
      <c r="H81">
        <v>50</v>
      </c>
      <c r="I81" s="4" t="s">
        <v>133</v>
      </c>
      <c r="J81" s="2">
        <f>Cocina[[#This Row],[Precio Unitario]]-Cocina[[#This Row],[Costo Unitario]]</f>
        <v>13</v>
      </c>
      <c r="K81" s="2">
        <f>Cocina[[#This Row],[Precio Unitario]]</f>
        <v>32</v>
      </c>
      <c r="L81" s="6">
        <f>Cocina[[#This Row],[Ganancia Neta]]/Cocina[[#This Row],[Ganancia Bruta]]</f>
        <v>0.40625</v>
      </c>
      <c r="M81" s="2">
        <f>Cocina[[#This Row],[Precio Unitario]]*Cocina[[#This Row],[Cantidad Ordenada]]</f>
        <v>64</v>
      </c>
      <c r="N81" s="3">
        <v>80</v>
      </c>
      <c r="O81" s="2">
        <f>SUMIF(A:A,Cocina[[#This Row],[Número de Orden2]],M:M)</f>
        <v>121</v>
      </c>
    </row>
    <row r="82" spans="1:15" x14ac:dyDescent="0.2">
      <c r="A82" s="3">
        <v>32</v>
      </c>
      <c r="B82" s="3">
        <v>5</v>
      </c>
      <c r="C82" s="4" t="s">
        <v>74</v>
      </c>
      <c r="D82" s="4" t="s">
        <v>1595</v>
      </c>
      <c r="E82" s="2">
        <v>20</v>
      </c>
      <c r="F82" s="2">
        <v>33</v>
      </c>
      <c r="G82" s="3">
        <v>1</v>
      </c>
      <c r="H82">
        <v>20</v>
      </c>
      <c r="I82" s="4" t="s">
        <v>133</v>
      </c>
      <c r="J82" s="2">
        <f>Cocina[[#This Row],[Precio Unitario]]-Cocina[[#This Row],[Costo Unitario]]</f>
        <v>13</v>
      </c>
      <c r="K82" s="2">
        <f>Cocina[[#This Row],[Precio Unitario]]</f>
        <v>33</v>
      </c>
      <c r="L82" s="6">
        <f>Cocina[[#This Row],[Ganancia Neta]]/Cocina[[#This Row],[Ganancia Bruta]]</f>
        <v>0.39393939393939392</v>
      </c>
      <c r="M82" s="2">
        <f>Cocina[[#This Row],[Precio Unitario]]*Cocina[[#This Row],[Cantidad Ordenada]]</f>
        <v>33</v>
      </c>
      <c r="N82" s="3">
        <v>81</v>
      </c>
      <c r="O82" s="2">
        <f>SUMIF(A:A,Cocina[[#This Row],[Número de Orden2]],M:M)</f>
        <v>62</v>
      </c>
    </row>
    <row r="83" spans="1:15" x14ac:dyDescent="0.2">
      <c r="A83" s="3">
        <v>32</v>
      </c>
      <c r="B83" s="3">
        <v>5</v>
      </c>
      <c r="C83" s="4" t="s">
        <v>57</v>
      </c>
      <c r="D83" s="4" t="s">
        <v>1606</v>
      </c>
      <c r="E83" s="2">
        <v>15</v>
      </c>
      <c r="F83" s="2">
        <v>26</v>
      </c>
      <c r="G83" s="3">
        <v>3</v>
      </c>
      <c r="H83">
        <v>35</v>
      </c>
      <c r="I83" s="4" t="s">
        <v>132</v>
      </c>
      <c r="J83" s="2">
        <f>Cocina[[#This Row],[Precio Unitario]]-Cocina[[#This Row],[Costo Unitario]]</f>
        <v>11</v>
      </c>
      <c r="K83" s="2">
        <f>Cocina[[#This Row],[Precio Unitario]]</f>
        <v>26</v>
      </c>
      <c r="L83" s="6">
        <f>Cocina[[#This Row],[Ganancia Neta]]/Cocina[[#This Row],[Ganancia Bruta]]</f>
        <v>0.42307692307692307</v>
      </c>
      <c r="M83" s="2">
        <f>Cocina[[#This Row],[Precio Unitario]]*Cocina[[#This Row],[Cantidad Ordenada]]</f>
        <v>78</v>
      </c>
      <c r="N83" s="3">
        <v>82</v>
      </c>
      <c r="O83" s="2">
        <f>SUMIF(A:A,Cocina[[#This Row],[Número de Orden2]],M:M)</f>
        <v>80</v>
      </c>
    </row>
    <row r="84" spans="1:15" x14ac:dyDescent="0.2">
      <c r="A84" s="3">
        <v>32</v>
      </c>
      <c r="B84" s="3">
        <v>5</v>
      </c>
      <c r="C84" s="4" t="s">
        <v>43</v>
      </c>
      <c r="D84" s="4" t="s">
        <v>1605</v>
      </c>
      <c r="E84" s="2">
        <v>10</v>
      </c>
      <c r="F84" s="2">
        <v>18</v>
      </c>
      <c r="G84" s="3">
        <v>2</v>
      </c>
      <c r="H84">
        <v>23</v>
      </c>
      <c r="I84" s="4" t="s">
        <v>132</v>
      </c>
      <c r="J84" s="2">
        <f>Cocina[[#This Row],[Precio Unitario]]-Cocina[[#This Row],[Costo Unitario]]</f>
        <v>8</v>
      </c>
      <c r="K84" s="2">
        <f>Cocina[[#This Row],[Precio Unitario]]</f>
        <v>18</v>
      </c>
      <c r="L84" s="6">
        <f>Cocina[[#This Row],[Ganancia Neta]]/Cocina[[#This Row],[Ganancia Bruta]]</f>
        <v>0.44444444444444442</v>
      </c>
      <c r="M84" s="2">
        <f>Cocina[[#This Row],[Precio Unitario]]*Cocina[[#This Row],[Cantidad Ordenada]]</f>
        <v>36</v>
      </c>
      <c r="N84" s="3">
        <v>83</v>
      </c>
      <c r="O84" s="2">
        <f>SUMIF(A:A,Cocina[[#This Row],[Número de Orden2]],M:M)</f>
        <v>170</v>
      </c>
    </row>
    <row r="85" spans="1:15" x14ac:dyDescent="0.2">
      <c r="A85" s="3">
        <v>33</v>
      </c>
      <c r="B85" s="3">
        <v>4</v>
      </c>
      <c r="C85" s="4" t="s">
        <v>19</v>
      </c>
      <c r="D85" s="4" t="s">
        <v>1598</v>
      </c>
      <c r="E85" s="2">
        <v>21</v>
      </c>
      <c r="F85" s="2">
        <v>35</v>
      </c>
      <c r="G85" s="3">
        <v>3</v>
      </c>
      <c r="H85">
        <v>6</v>
      </c>
      <c r="I85" s="4" t="s">
        <v>133</v>
      </c>
      <c r="J85" s="2">
        <f>Cocina[[#This Row],[Precio Unitario]]-Cocina[[#This Row],[Costo Unitario]]</f>
        <v>14</v>
      </c>
      <c r="K85" s="2">
        <f>Cocina[[#This Row],[Precio Unitario]]</f>
        <v>35</v>
      </c>
      <c r="L85" s="6">
        <f>Cocina[[#This Row],[Ganancia Neta]]/Cocina[[#This Row],[Ganancia Bruta]]</f>
        <v>0.4</v>
      </c>
      <c r="M85" s="2">
        <f>Cocina[[#This Row],[Precio Unitario]]*Cocina[[#This Row],[Cantidad Ordenada]]</f>
        <v>105</v>
      </c>
      <c r="N85" s="3">
        <v>84</v>
      </c>
      <c r="O85" s="2">
        <f>SUMIF(A:A,Cocina[[#This Row],[Número de Orden2]],M:M)</f>
        <v>60</v>
      </c>
    </row>
    <row r="86" spans="1:15" x14ac:dyDescent="0.2">
      <c r="A86" s="3">
        <v>33</v>
      </c>
      <c r="B86" s="3">
        <v>4</v>
      </c>
      <c r="C86" s="4" t="s">
        <v>46</v>
      </c>
      <c r="D86" s="4" t="s">
        <v>1591</v>
      </c>
      <c r="E86" s="2">
        <v>16</v>
      </c>
      <c r="F86" s="2">
        <v>27</v>
      </c>
      <c r="G86" s="3">
        <v>1</v>
      </c>
      <c r="H86">
        <v>59</v>
      </c>
      <c r="I86" s="4" t="s">
        <v>132</v>
      </c>
      <c r="J86" s="2">
        <f>Cocina[[#This Row],[Precio Unitario]]-Cocina[[#This Row],[Costo Unitario]]</f>
        <v>11</v>
      </c>
      <c r="K86" s="2">
        <f>Cocina[[#This Row],[Precio Unitario]]</f>
        <v>27</v>
      </c>
      <c r="L86" s="6">
        <f>Cocina[[#This Row],[Ganancia Neta]]/Cocina[[#This Row],[Ganancia Bruta]]</f>
        <v>0.40740740740740738</v>
      </c>
      <c r="M86" s="2">
        <f>Cocina[[#This Row],[Precio Unitario]]*Cocina[[#This Row],[Cantidad Ordenada]]</f>
        <v>27</v>
      </c>
      <c r="N86" s="3">
        <v>85</v>
      </c>
      <c r="O86" s="2">
        <f>SUMIF(A:A,Cocina[[#This Row],[Número de Orden2]],M:M)</f>
        <v>208</v>
      </c>
    </row>
    <row r="87" spans="1:15" x14ac:dyDescent="0.2">
      <c r="A87" s="3">
        <v>33</v>
      </c>
      <c r="B87" s="3">
        <v>4</v>
      </c>
      <c r="C87" s="4" t="s">
        <v>70</v>
      </c>
      <c r="D87" s="4" t="s">
        <v>1599</v>
      </c>
      <c r="E87" s="2">
        <v>19</v>
      </c>
      <c r="F87" s="2">
        <v>32</v>
      </c>
      <c r="G87" s="3">
        <v>3</v>
      </c>
      <c r="H87">
        <v>55</v>
      </c>
      <c r="I87" s="4" t="s">
        <v>133</v>
      </c>
      <c r="J87" s="2">
        <f>Cocina[[#This Row],[Precio Unitario]]-Cocina[[#This Row],[Costo Unitario]]</f>
        <v>13</v>
      </c>
      <c r="K87" s="2">
        <f>Cocina[[#This Row],[Precio Unitario]]</f>
        <v>32</v>
      </c>
      <c r="L87" s="6">
        <f>Cocina[[#This Row],[Ganancia Neta]]/Cocina[[#This Row],[Ganancia Bruta]]</f>
        <v>0.40625</v>
      </c>
      <c r="M87" s="2">
        <f>Cocina[[#This Row],[Precio Unitario]]*Cocina[[#This Row],[Cantidad Ordenada]]</f>
        <v>96</v>
      </c>
      <c r="N87" s="3">
        <v>86</v>
      </c>
      <c r="O87" s="2">
        <f>SUMIF(A:A,Cocina[[#This Row],[Número de Orden2]],M:M)</f>
        <v>50</v>
      </c>
    </row>
    <row r="88" spans="1:15" x14ac:dyDescent="0.2">
      <c r="A88" s="3">
        <v>33</v>
      </c>
      <c r="B88" s="3">
        <v>4</v>
      </c>
      <c r="C88" s="4" t="s">
        <v>57</v>
      </c>
      <c r="D88" s="4" t="s">
        <v>1606</v>
      </c>
      <c r="E88" s="2">
        <v>15</v>
      </c>
      <c r="F88" s="2">
        <v>26</v>
      </c>
      <c r="G88" s="3">
        <v>3</v>
      </c>
      <c r="H88">
        <v>10</v>
      </c>
      <c r="I88" s="4" t="s">
        <v>132</v>
      </c>
      <c r="J88" s="2">
        <f>Cocina[[#This Row],[Precio Unitario]]-Cocina[[#This Row],[Costo Unitario]]</f>
        <v>11</v>
      </c>
      <c r="K88" s="2">
        <f>Cocina[[#This Row],[Precio Unitario]]</f>
        <v>26</v>
      </c>
      <c r="L88" s="6">
        <f>Cocina[[#This Row],[Ganancia Neta]]/Cocina[[#This Row],[Ganancia Bruta]]</f>
        <v>0.42307692307692307</v>
      </c>
      <c r="M88" s="2">
        <f>Cocina[[#This Row],[Precio Unitario]]*Cocina[[#This Row],[Cantidad Ordenada]]</f>
        <v>78</v>
      </c>
      <c r="N88" s="3">
        <v>87</v>
      </c>
      <c r="O88" s="2">
        <f>SUMIF(A:A,Cocina[[#This Row],[Número de Orden2]],M:M)</f>
        <v>99</v>
      </c>
    </row>
    <row r="89" spans="1:15" x14ac:dyDescent="0.2">
      <c r="A89" s="3">
        <v>34</v>
      </c>
      <c r="B89" s="3">
        <v>15</v>
      </c>
      <c r="C89" s="4" t="s">
        <v>37</v>
      </c>
      <c r="D89" s="4" t="s">
        <v>1601</v>
      </c>
      <c r="E89" s="2">
        <v>20</v>
      </c>
      <c r="F89" s="2">
        <v>34</v>
      </c>
      <c r="G89" s="3">
        <v>1</v>
      </c>
      <c r="H89">
        <v>46</v>
      </c>
      <c r="I89" s="4" t="s">
        <v>132</v>
      </c>
      <c r="J89" s="2">
        <f>Cocina[[#This Row],[Precio Unitario]]-Cocina[[#This Row],[Costo Unitario]]</f>
        <v>14</v>
      </c>
      <c r="K89" s="2">
        <f>Cocina[[#This Row],[Precio Unitario]]</f>
        <v>34</v>
      </c>
      <c r="L89" s="6">
        <f>Cocina[[#This Row],[Ganancia Neta]]/Cocina[[#This Row],[Ganancia Bruta]]</f>
        <v>0.41176470588235292</v>
      </c>
      <c r="M89" s="2">
        <f>Cocina[[#This Row],[Precio Unitario]]*Cocina[[#This Row],[Cantidad Ordenada]]</f>
        <v>34</v>
      </c>
      <c r="N89" s="3">
        <v>88</v>
      </c>
      <c r="O89" s="2">
        <f>SUMIF(A:A,Cocina[[#This Row],[Número de Orden2]],M:M)</f>
        <v>123</v>
      </c>
    </row>
    <row r="90" spans="1:15" x14ac:dyDescent="0.2">
      <c r="A90" s="3">
        <v>34</v>
      </c>
      <c r="B90" s="3">
        <v>15</v>
      </c>
      <c r="C90" s="4" t="s">
        <v>57</v>
      </c>
      <c r="D90" s="4" t="s">
        <v>1606</v>
      </c>
      <c r="E90" s="2">
        <v>15</v>
      </c>
      <c r="F90" s="2">
        <v>26</v>
      </c>
      <c r="G90" s="3">
        <v>3</v>
      </c>
      <c r="H90">
        <v>19</v>
      </c>
      <c r="I90" s="4" t="s">
        <v>133</v>
      </c>
      <c r="J90" s="2">
        <f>Cocina[[#This Row],[Precio Unitario]]-Cocina[[#This Row],[Costo Unitario]]</f>
        <v>11</v>
      </c>
      <c r="K90" s="2">
        <f>Cocina[[#This Row],[Precio Unitario]]</f>
        <v>26</v>
      </c>
      <c r="L90" s="6">
        <f>Cocina[[#This Row],[Ganancia Neta]]/Cocina[[#This Row],[Ganancia Bruta]]</f>
        <v>0.42307692307692307</v>
      </c>
      <c r="M90" s="2">
        <f>Cocina[[#This Row],[Precio Unitario]]*Cocina[[#This Row],[Cantidad Ordenada]]</f>
        <v>78</v>
      </c>
      <c r="N90" s="3">
        <v>89</v>
      </c>
      <c r="O90" s="2">
        <f>SUMIF(A:A,Cocina[[#This Row],[Número de Orden2]],M:M)</f>
        <v>159</v>
      </c>
    </row>
    <row r="91" spans="1:15" x14ac:dyDescent="0.2">
      <c r="A91" s="3">
        <v>35</v>
      </c>
      <c r="B91" s="3">
        <v>13</v>
      </c>
      <c r="C91" s="4" t="s">
        <v>39</v>
      </c>
      <c r="D91" s="4" t="s">
        <v>1589</v>
      </c>
      <c r="E91" s="2">
        <v>18</v>
      </c>
      <c r="F91" s="2">
        <v>30</v>
      </c>
      <c r="G91" s="3">
        <v>3</v>
      </c>
      <c r="H91">
        <v>5</v>
      </c>
      <c r="I91" s="4" t="s">
        <v>133</v>
      </c>
      <c r="J91" s="2">
        <f>Cocina[[#This Row],[Precio Unitario]]-Cocina[[#This Row],[Costo Unitario]]</f>
        <v>12</v>
      </c>
      <c r="K91" s="2">
        <f>Cocina[[#This Row],[Precio Unitario]]</f>
        <v>30</v>
      </c>
      <c r="L91" s="6">
        <f>Cocina[[#This Row],[Ganancia Neta]]/Cocina[[#This Row],[Ganancia Bruta]]</f>
        <v>0.4</v>
      </c>
      <c r="M91" s="2">
        <f>Cocina[[#This Row],[Precio Unitario]]*Cocina[[#This Row],[Cantidad Ordenada]]</f>
        <v>90</v>
      </c>
      <c r="N91" s="3">
        <v>90</v>
      </c>
      <c r="O91" s="2">
        <f>SUMIF(A:A,Cocina[[#This Row],[Número de Orden2]],M:M)</f>
        <v>34</v>
      </c>
    </row>
    <row r="92" spans="1:15" x14ac:dyDescent="0.2">
      <c r="A92" s="3">
        <v>35</v>
      </c>
      <c r="B92" s="3">
        <v>13</v>
      </c>
      <c r="C92" s="4" t="s">
        <v>26</v>
      </c>
      <c r="D92" s="4" t="s">
        <v>1594</v>
      </c>
      <c r="E92" s="2">
        <v>17</v>
      </c>
      <c r="F92" s="2">
        <v>29</v>
      </c>
      <c r="G92" s="3">
        <v>1</v>
      </c>
      <c r="H92">
        <v>8</v>
      </c>
      <c r="I92" s="4" t="s">
        <v>132</v>
      </c>
      <c r="J92" s="2">
        <f>Cocina[[#This Row],[Precio Unitario]]-Cocina[[#This Row],[Costo Unitario]]</f>
        <v>12</v>
      </c>
      <c r="K92" s="2">
        <f>Cocina[[#This Row],[Precio Unitario]]</f>
        <v>29</v>
      </c>
      <c r="L92" s="6">
        <f>Cocina[[#This Row],[Ganancia Neta]]/Cocina[[#This Row],[Ganancia Bruta]]</f>
        <v>0.41379310344827586</v>
      </c>
      <c r="M92" s="2">
        <f>Cocina[[#This Row],[Precio Unitario]]*Cocina[[#This Row],[Cantidad Ordenada]]</f>
        <v>29</v>
      </c>
      <c r="N92" s="3">
        <v>91</v>
      </c>
      <c r="O92" s="2">
        <f>SUMIF(A:A,Cocina[[#This Row],[Número de Orden2]],M:M)</f>
        <v>293</v>
      </c>
    </row>
    <row r="93" spans="1:15" x14ac:dyDescent="0.2">
      <c r="A93" s="3">
        <v>35</v>
      </c>
      <c r="B93" s="3">
        <v>13</v>
      </c>
      <c r="C93" s="4" t="s">
        <v>74</v>
      </c>
      <c r="D93" s="4" t="s">
        <v>1595</v>
      </c>
      <c r="E93" s="2">
        <v>20</v>
      </c>
      <c r="F93" s="2">
        <v>33</v>
      </c>
      <c r="G93" s="3">
        <v>1</v>
      </c>
      <c r="H93">
        <v>21</v>
      </c>
      <c r="I93" s="4" t="s">
        <v>132</v>
      </c>
      <c r="J93" s="2">
        <f>Cocina[[#This Row],[Precio Unitario]]-Cocina[[#This Row],[Costo Unitario]]</f>
        <v>13</v>
      </c>
      <c r="K93" s="2">
        <f>Cocina[[#This Row],[Precio Unitario]]</f>
        <v>33</v>
      </c>
      <c r="L93" s="6">
        <f>Cocina[[#This Row],[Ganancia Neta]]/Cocina[[#This Row],[Ganancia Bruta]]</f>
        <v>0.39393939393939392</v>
      </c>
      <c r="M93" s="2">
        <f>Cocina[[#This Row],[Precio Unitario]]*Cocina[[#This Row],[Cantidad Ordenada]]</f>
        <v>33</v>
      </c>
      <c r="N93" s="3">
        <v>92</v>
      </c>
      <c r="O93" s="2">
        <f>SUMIF(A:A,Cocina[[#This Row],[Número de Orden2]],M:M)</f>
        <v>82</v>
      </c>
    </row>
    <row r="94" spans="1:15" x14ac:dyDescent="0.2">
      <c r="A94" s="3">
        <v>35</v>
      </c>
      <c r="B94" s="3">
        <v>13</v>
      </c>
      <c r="C94" s="4" t="s">
        <v>50</v>
      </c>
      <c r="D94" s="4" t="s">
        <v>1590</v>
      </c>
      <c r="E94" s="2">
        <v>19</v>
      </c>
      <c r="F94" s="2">
        <v>31</v>
      </c>
      <c r="G94" s="3">
        <v>2</v>
      </c>
      <c r="H94">
        <v>31</v>
      </c>
      <c r="I94" s="4" t="s">
        <v>133</v>
      </c>
      <c r="J94" s="2">
        <f>Cocina[[#This Row],[Precio Unitario]]-Cocina[[#This Row],[Costo Unitario]]</f>
        <v>12</v>
      </c>
      <c r="K94" s="2">
        <f>Cocina[[#This Row],[Precio Unitario]]</f>
        <v>31</v>
      </c>
      <c r="L94" s="6">
        <f>Cocina[[#This Row],[Ganancia Neta]]/Cocina[[#This Row],[Ganancia Bruta]]</f>
        <v>0.38709677419354838</v>
      </c>
      <c r="M94" s="2">
        <f>Cocina[[#This Row],[Precio Unitario]]*Cocina[[#This Row],[Cantidad Ordenada]]</f>
        <v>62</v>
      </c>
      <c r="N94" s="3">
        <v>93</v>
      </c>
      <c r="O94" s="2">
        <f>SUMIF(A:A,Cocina[[#This Row],[Número de Orden2]],M:M)</f>
        <v>29</v>
      </c>
    </row>
    <row r="95" spans="1:15" x14ac:dyDescent="0.2">
      <c r="A95" s="3">
        <v>36</v>
      </c>
      <c r="B95" s="3">
        <v>5</v>
      </c>
      <c r="C95" s="4" t="s">
        <v>39</v>
      </c>
      <c r="D95" s="4" t="s">
        <v>1589</v>
      </c>
      <c r="E95" s="2">
        <v>18</v>
      </c>
      <c r="F95" s="2">
        <v>30</v>
      </c>
      <c r="G95" s="3">
        <v>1</v>
      </c>
      <c r="H95">
        <v>38</v>
      </c>
      <c r="I95" s="4" t="s">
        <v>132</v>
      </c>
      <c r="J95" s="2">
        <f>Cocina[[#This Row],[Precio Unitario]]-Cocina[[#This Row],[Costo Unitario]]</f>
        <v>12</v>
      </c>
      <c r="K95" s="2">
        <f>Cocina[[#This Row],[Precio Unitario]]</f>
        <v>30</v>
      </c>
      <c r="L95" s="6">
        <f>Cocina[[#This Row],[Ganancia Neta]]/Cocina[[#This Row],[Ganancia Bruta]]</f>
        <v>0.4</v>
      </c>
      <c r="M95" s="2">
        <f>Cocina[[#This Row],[Precio Unitario]]*Cocina[[#This Row],[Cantidad Ordenada]]</f>
        <v>30</v>
      </c>
      <c r="N95" s="3">
        <v>94</v>
      </c>
      <c r="O95" s="2">
        <f>SUMIF(A:A,Cocina[[#This Row],[Número de Orden2]],M:M)</f>
        <v>253</v>
      </c>
    </row>
    <row r="96" spans="1:15" x14ac:dyDescent="0.2">
      <c r="A96" s="3">
        <v>37</v>
      </c>
      <c r="B96" s="3">
        <v>20</v>
      </c>
      <c r="C96" s="4" t="s">
        <v>41</v>
      </c>
      <c r="D96" s="4" t="s">
        <v>1604</v>
      </c>
      <c r="E96" s="2">
        <v>13</v>
      </c>
      <c r="F96" s="2">
        <v>21</v>
      </c>
      <c r="G96" s="3">
        <v>1</v>
      </c>
      <c r="H96">
        <v>47</v>
      </c>
      <c r="I96" s="4" t="s">
        <v>132</v>
      </c>
      <c r="J96" s="2">
        <f>Cocina[[#This Row],[Precio Unitario]]-Cocina[[#This Row],[Costo Unitario]]</f>
        <v>8</v>
      </c>
      <c r="K96" s="2">
        <f>Cocina[[#This Row],[Precio Unitario]]</f>
        <v>21</v>
      </c>
      <c r="L96" s="6">
        <f>Cocina[[#This Row],[Ganancia Neta]]/Cocina[[#This Row],[Ganancia Bruta]]</f>
        <v>0.38095238095238093</v>
      </c>
      <c r="M96" s="2">
        <f>Cocina[[#This Row],[Precio Unitario]]*Cocina[[#This Row],[Cantidad Ordenada]]</f>
        <v>21</v>
      </c>
      <c r="N96" s="3">
        <v>95</v>
      </c>
      <c r="O96" s="2">
        <f>SUMIF(A:A,Cocina[[#This Row],[Número de Orden2]],M:M)</f>
        <v>153</v>
      </c>
    </row>
    <row r="97" spans="1:15" x14ac:dyDescent="0.2">
      <c r="A97" s="3">
        <v>38</v>
      </c>
      <c r="B97" s="3">
        <v>10</v>
      </c>
      <c r="C97" s="4" t="s">
        <v>50</v>
      </c>
      <c r="D97" s="4" t="s">
        <v>1590</v>
      </c>
      <c r="E97" s="2">
        <v>19</v>
      </c>
      <c r="F97" s="2">
        <v>31</v>
      </c>
      <c r="G97" s="3">
        <v>3</v>
      </c>
      <c r="H97">
        <v>21</v>
      </c>
      <c r="I97" s="4" t="s">
        <v>133</v>
      </c>
      <c r="J97" s="2">
        <f>Cocina[[#This Row],[Precio Unitario]]-Cocina[[#This Row],[Costo Unitario]]</f>
        <v>12</v>
      </c>
      <c r="K97" s="2">
        <f>Cocina[[#This Row],[Precio Unitario]]</f>
        <v>31</v>
      </c>
      <c r="L97" s="6">
        <f>Cocina[[#This Row],[Ganancia Neta]]/Cocina[[#This Row],[Ganancia Bruta]]</f>
        <v>0.38709677419354838</v>
      </c>
      <c r="M97" s="2">
        <f>Cocina[[#This Row],[Precio Unitario]]*Cocina[[#This Row],[Cantidad Ordenada]]</f>
        <v>93</v>
      </c>
      <c r="N97" s="3">
        <v>96</v>
      </c>
      <c r="O97" s="2">
        <f>SUMIF(A:A,Cocina[[#This Row],[Número de Orden2]],M:M)</f>
        <v>176</v>
      </c>
    </row>
    <row r="98" spans="1:15" x14ac:dyDescent="0.2">
      <c r="A98" s="3">
        <v>38</v>
      </c>
      <c r="B98" s="3">
        <v>10</v>
      </c>
      <c r="C98" s="4" t="s">
        <v>19</v>
      </c>
      <c r="D98" s="4" t="s">
        <v>1598</v>
      </c>
      <c r="E98" s="2">
        <v>21</v>
      </c>
      <c r="F98" s="2">
        <v>35</v>
      </c>
      <c r="G98" s="3">
        <v>2</v>
      </c>
      <c r="H98">
        <v>34</v>
      </c>
      <c r="I98" s="4" t="s">
        <v>132</v>
      </c>
      <c r="J98" s="2">
        <f>Cocina[[#This Row],[Precio Unitario]]-Cocina[[#This Row],[Costo Unitario]]</f>
        <v>14</v>
      </c>
      <c r="K98" s="2">
        <f>Cocina[[#This Row],[Precio Unitario]]</f>
        <v>35</v>
      </c>
      <c r="L98" s="6">
        <f>Cocina[[#This Row],[Ganancia Neta]]/Cocina[[#This Row],[Ganancia Bruta]]</f>
        <v>0.4</v>
      </c>
      <c r="M98" s="2">
        <f>Cocina[[#This Row],[Precio Unitario]]*Cocina[[#This Row],[Cantidad Ordenada]]</f>
        <v>70</v>
      </c>
      <c r="N98" s="3">
        <v>97</v>
      </c>
      <c r="O98" s="2">
        <f>SUMIF(A:A,Cocina[[#This Row],[Número de Orden2]],M:M)</f>
        <v>188</v>
      </c>
    </row>
    <row r="99" spans="1:15" x14ac:dyDescent="0.2">
      <c r="A99" s="3">
        <v>38</v>
      </c>
      <c r="B99" s="3">
        <v>10</v>
      </c>
      <c r="C99" s="4" t="s">
        <v>42</v>
      </c>
      <c r="D99" s="4" t="s">
        <v>1593</v>
      </c>
      <c r="E99" s="2">
        <v>22</v>
      </c>
      <c r="F99" s="2">
        <v>36</v>
      </c>
      <c r="G99" s="3">
        <v>2</v>
      </c>
      <c r="H99">
        <v>43</v>
      </c>
      <c r="I99" s="4" t="s">
        <v>132</v>
      </c>
      <c r="J99" s="2">
        <f>Cocina[[#This Row],[Precio Unitario]]-Cocina[[#This Row],[Costo Unitario]]</f>
        <v>14</v>
      </c>
      <c r="K99" s="2">
        <f>Cocina[[#This Row],[Precio Unitario]]</f>
        <v>36</v>
      </c>
      <c r="L99" s="6">
        <f>Cocina[[#This Row],[Ganancia Neta]]/Cocina[[#This Row],[Ganancia Bruta]]</f>
        <v>0.3888888888888889</v>
      </c>
      <c r="M99" s="2">
        <f>Cocina[[#This Row],[Precio Unitario]]*Cocina[[#This Row],[Cantidad Ordenada]]</f>
        <v>72</v>
      </c>
      <c r="N99" s="3">
        <v>98</v>
      </c>
      <c r="O99" s="2">
        <f>SUMIF(A:A,Cocina[[#This Row],[Número de Orden2]],M:M)</f>
        <v>166</v>
      </c>
    </row>
    <row r="100" spans="1:15" x14ac:dyDescent="0.2">
      <c r="A100" s="3">
        <v>39</v>
      </c>
      <c r="B100" s="3">
        <v>15</v>
      </c>
      <c r="C100" s="4" t="s">
        <v>42</v>
      </c>
      <c r="D100" s="4" t="s">
        <v>1593</v>
      </c>
      <c r="E100" s="2">
        <v>22</v>
      </c>
      <c r="F100" s="2">
        <v>36</v>
      </c>
      <c r="G100" s="3">
        <v>3</v>
      </c>
      <c r="H100">
        <v>57</v>
      </c>
      <c r="I100" s="4" t="s">
        <v>132</v>
      </c>
      <c r="J100" s="2">
        <f>Cocina[[#This Row],[Precio Unitario]]-Cocina[[#This Row],[Costo Unitario]]</f>
        <v>14</v>
      </c>
      <c r="K100" s="2">
        <f>Cocina[[#This Row],[Precio Unitario]]</f>
        <v>36</v>
      </c>
      <c r="L100" s="6">
        <f>Cocina[[#This Row],[Ganancia Neta]]/Cocina[[#This Row],[Ganancia Bruta]]</f>
        <v>0.3888888888888889</v>
      </c>
      <c r="M100" s="2">
        <f>Cocina[[#This Row],[Precio Unitario]]*Cocina[[#This Row],[Cantidad Ordenada]]</f>
        <v>108</v>
      </c>
      <c r="N100" s="3">
        <v>99</v>
      </c>
      <c r="O100" s="2">
        <f>SUMIF(A:A,Cocina[[#This Row],[Número de Orden2]],M:M)</f>
        <v>139</v>
      </c>
    </row>
    <row r="101" spans="1:15" x14ac:dyDescent="0.2">
      <c r="A101" s="3">
        <v>40</v>
      </c>
      <c r="B101" s="3">
        <v>1</v>
      </c>
      <c r="C101" s="4" t="s">
        <v>26</v>
      </c>
      <c r="D101" s="4" t="s">
        <v>1594</v>
      </c>
      <c r="E101" s="2">
        <v>17</v>
      </c>
      <c r="F101" s="2">
        <v>29</v>
      </c>
      <c r="G101" s="3">
        <v>3</v>
      </c>
      <c r="H101">
        <v>15</v>
      </c>
      <c r="I101" s="4" t="s">
        <v>133</v>
      </c>
      <c r="J101" s="2">
        <f>Cocina[[#This Row],[Precio Unitario]]-Cocina[[#This Row],[Costo Unitario]]</f>
        <v>12</v>
      </c>
      <c r="K101" s="2">
        <f>Cocina[[#This Row],[Precio Unitario]]</f>
        <v>29</v>
      </c>
      <c r="L101" s="6">
        <f>Cocina[[#This Row],[Ganancia Neta]]/Cocina[[#This Row],[Ganancia Bruta]]</f>
        <v>0.41379310344827586</v>
      </c>
      <c r="M101" s="2">
        <f>Cocina[[#This Row],[Precio Unitario]]*Cocina[[#This Row],[Cantidad Ordenada]]</f>
        <v>87</v>
      </c>
      <c r="N101" s="3">
        <v>100</v>
      </c>
      <c r="O101" s="2">
        <f>SUMIF(A:A,Cocina[[#This Row],[Número de Orden2]],M:M)</f>
        <v>166</v>
      </c>
    </row>
    <row r="102" spans="1:15" x14ac:dyDescent="0.2">
      <c r="A102" s="3">
        <v>40</v>
      </c>
      <c r="B102" s="3">
        <v>1</v>
      </c>
      <c r="C102" s="4" t="s">
        <v>74</v>
      </c>
      <c r="D102" s="4" t="s">
        <v>1595</v>
      </c>
      <c r="E102" s="2">
        <v>20</v>
      </c>
      <c r="F102" s="2">
        <v>33</v>
      </c>
      <c r="G102" s="3">
        <v>1</v>
      </c>
      <c r="H102">
        <v>50</v>
      </c>
      <c r="I102" s="4" t="s">
        <v>133</v>
      </c>
      <c r="J102" s="2">
        <f>Cocina[[#This Row],[Precio Unitario]]-Cocina[[#This Row],[Costo Unitario]]</f>
        <v>13</v>
      </c>
      <c r="K102" s="2">
        <f>Cocina[[#This Row],[Precio Unitario]]</f>
        <v>33</v>
      </c>
      <c r="L102" s="6">
        <f>Cocina[[#This Row],[Ganancia Neta]]/Cocina[[#This Row],[Ganancia Bruta]]</f>
        <v>0.39393939393939392</v>
      </c>
      <c r="M102" s="2">
        <f>Cocina[[#This Row],[Precio Unitario]]*Cocina[[#This Row],[Cantidad Ordenada]]</f>
        <v>33</v>
      </c>
      <c r="N102" s="3">
        <v>101</v>
      </c>
      <c r="O102" s="2">
        <f>SUMIF(A:A,Cocina[[#This Row],[Número de Orden2]],M:M)</f>
        <v>138</v>
      </c>
    </row>
    <row r="103" spans="1:15" x14ac:dyDescent="0.2">
      <c r="A103" s="3">
        <v>40</v>
      </c>
      <c r="B103" s="3">
        <v>1</v>
      </c>
      <c r="C103" s="4" t="s">
        <v>30</v>
      </c>
      <c r="D103" s="4" t="s">
        <v>1596</v>
      </c>
      <c r="E103" s="2">
        <v>16</v>
      </c>
      <c r="F103" s="2">
        <v>28</v>
      </c>
      <c r="G103" s="3">
        <v>1</v>
      </c>
      <c r="H103">
        <v>13</v>
      </c>
      <c r="I103" s="4" t="s">
        <v>133</v>
      </c>
      <c r="J103" s="2">
        <f>Cocina[[#This Row],[Precio Unitario]]-Cocina[[#This Row],[Costo Unitario]]</f>
        <v>12</v>
      </c>
      <c r="K103" s="2">
        <f>Cocina[[#This Row],[Precio Unitario]]</f>
        <v>28</v>
      </c>
      <c r="L103" s="6">
        <f>Cocina[[#This Row],[Ganancia Neta]]/Cocina[[#This Row],[Ganancia Bruta]]</f>
        <v>0.42857142857142855</v>
      </c>
      <c r="M103" s="2">
        <f>Cocina[[#This Row],[Precio Unitario]]*Cocina[[#This Row],[Cantidad Ordenada]]</f>
        <v>28</v>
      </c>
      <c r="N103" s="3">
        <v>102</v>
      </c>
      <c r="O103" s="2">
        <f>SUMIF(A:A,Cocina[[#This Row],[Número de Orden2]],M:M)</f>
        <v>171</v>
      </c>
    </row>
    <row r="104" spans="1:15" x14ac:dyDescent="0.2">
      <c r="A104" s="3">
        <v>41</v>
      </c>
      <c r="B104" s="3">
        <v>7</v>
      </c>
      <c r="C104" s="4" t="s">
        <v>70</v>
      </c>
      <c r="D104" s="4" t="s">
        <v>1599</v>
      </c>
      <c r="E104" s="2">
        <v>19</v>
      </c>
      <c r="F104" s="2">
        <v>32</v>
      </c>
      <c r="G104" s="3">
        <v>3</v>
      </c>
      <c r="H104">
        <v>23</v>
      </c>
      <c r="I104" s="4" t="s">
        <v>133</v>
      </c>
      <c r="J104" s="2">
        <f>Cocina[[#This Row],[Precio Unitario]]-Cocina[[#This Row],[Costo Unitario]]</f>
        <v>13</v>
      </c>
      <c r="K104" s="2">
        <f>Cocina[[#This Row],[Precio Unitario]]</f>
        <v>32</v>
      </c>
      <c r="L104" s="6">
        <f>Cocina[[#This Row],[Ganancia Neta]]/Cocina[[#This Row],[Ganancia Bruta]]</f>
        <v>0.40625</v>
      </c>
      <c r="M104" s="2">
        <f>Cocina[[#This Row],[Precio Unitario]]*Cocina[[#This Row],[Cantidad Ordenada]]</f>
        <v>96</v>
      </c>
      <c r="N104" s="3">
        <v>103</v>
      </c>
      <c r="O104" s="2">
        <f>SUMIF(A:A,Cocina[[#This Row],[Número de Orden2]],M:M)</f>
        <v>73</v>
      </c>
    </row>
    <row r="105" spans="1:15" x14ac:dyDescent="0.2">
      <c r="A105" s="3">
        <v>41</v>
      </c>
      <c r="B105" s="3">
        <v>7</v>
      </c>
      <c r="C105" s="4" t="s">
        <v>57</v>
      </c>
      <c r="D105" s="4" t="s">
        <v>1606</v>
      </c>
      <c r="E105" s="2">
        <v>15</v>
      </c>
      <c r="F105" s="2">
        <v>26</v>
      </c>
      <c r="G105" s="3">
        <v>3</v>
      </c>
      <c r="H105">
        <v>47</v>
      </c>
      <c r="I105" s="4" t="s">
        <v>133</v>
      </c>
      <c r="J105" s="2">
        <f>Cocina[[#This Row],[Precio Unitario]]-Cocina[[#This Row],[Costo Unitario]]</f>
        <v>11</v>
      </c>
      <c r="K105" s="2">
        <f>Cocina[[#This Row],[Precio Unitario]]</f>
        <v>26</v>
      </c>
      <c r="L105" s="6">
        <f>Cocina[[#This Row],[Ganancia Neta]]/Cocina[[#This Row],[Ganancia Bruta]]</f>
        <v>0.42307692307692307</v>
      </c>
      <c r="M105" s="2">
        <f>Cocina[[#This Row],[Precio Unitario]]*Cocina[[#This Row],[Cantidad Ordenada]]</f>
        <v>78</v>
      </c>
      <c r="N105" s="3">
        <v>104</v>
      </c>
      <c r="O105" s="2">
        <f>SUMIF(A:A,Cocina[[#This Row],[Número de Orden2]],M:M)</f>
        <v>77</v>
      </c>
    </row>
    <row r="106" spans="1:15" x14ac:dyDescent="0.2">
      <c r="A106" s="3">
        <v>41</v>
      </c>
      <c r="B106" s="3">
        <v>7</v>
      </c>
      <c r="C106" s="4" t="s">
        <v>39</v>
      </c>
      <c r="D106" s="4" t="s">
        <v>1589</v>
      </c>
      <c r="E106" s="2">
        <v>18</v>
      </c>
      <c r="F106" s="2">
        <v>30</v>
      </c>
      <c r="G106" s="3">
        <v>1</v>
      </c>
      <c r="H106">
        <v>19</v>
      </c>
      <c r="I106" s="4" t="s">
        <v>133</v>
      </c>
      <c r="J106" s="2">
        <f>Cocina[[#This Row],[Precio Unitario]]-Cocina[[#This Row],[Costo Unitario]]</f>
        <v>12</v>
      </c>
      <c r="K106" s="2">
        <f>Cocina[[#This Row],[Precio Unitario]]</f>
        <v>30</v>
      </c>
      <c r="L106" s="6">
        <f>Cocina[[#This Row],[Ganancia Neta]]/Cocina[[#This Row],[Ganancia Bruta]]</f>
        <v>0.4</v>
      </c>
      <c r="M106" s="2">
        <f>Cocina[[#This Row],[Precio Unitario]]*Cocina[[#This Row],[Cantidad Ordenada]]</f>
        <v>30</v>
      </c>
      <c r="N106" s="3">
        <v>105</v>
      </c>
      <c r="O106" s="2">
        <f>SUMIF(A:A,Cocina[[#This Row],[Número de Orden2]],M:M)</f>
        <v>141</v>
      </c>
    </row>
    <row r="107" spans="1:15" x14ac:dyDescent="0.2">
      <c r="A107" s="3">
        <v>42</v>
      </c>
      <c r="B107" s="3">
        <v>14</v>
      </c>
      <c r="C107" s="4" t="s">
        <v>65</v>
      </c>
      <c r="D107" s="4" t="s">
        <v>1600</v>
      </c>
      <c r="E107" s="2">
        <v>13</v>
      </c>
      <c r="F107" s="2">
        <v>22</v>
      </c>
      <c r="G107" s="3">
        <v>1</v>
      </c>
      <c r="H107">
        <v>57</v>
      </c>
      <c r="I107" s="4" t="s">
        <v>133</v>
      </c>
      <c r="J107" s="2">
        <f>Cocina[[#This Row],[Precio Unitario]]-Cocina[[#This Row],[Costo Unitario]]</f>
        <v>9</v>
      </c>
      <c r="K107" s="2">
        <f>Cocina[[#This Row],[Precio Unitario]]</f>
        <v>22</v>
      </c>
      <c r="L107" s="6">
        <f>Cocina[[#This Row],[Ganancia Neta]]/Cocina[[#This Row],[Ganancia Bruta]]</f>
        <v>0.40909090909090912</v>
      </c>
      <c r="M107" s="2">
        <f>Cocina[[#This Row],[Precio Unitario]]*Cocina[[#This Row],[Cantidad Ordenada]]</f>
        <v>22</v>
      </c>
      <c r="N107" s="3">
        <v>106</v>
      </c>
      <c r="O107" s="2">
        <f>SUMIF(A:A,Cocina[[#This Row],[Número de Orden2]],M:M)</f>
        <v>68</v>
      </c>
    </row>
    <row r="108" spans="1:15" x14ac:dyDescent="0.2">
      <c r="A108" s="3">
        <v>42</v>
      </c>
      <c r="B108" s="3">
        <v>14</v>
      </c>
      <c r="C108" s="4" t="s">
        <v>34</v>
      </c>
      <c r="D108" s="4" t="s">
        <v>1592</v>
      </c>
      <c r="E108" s="2">
        <v>25</v>
      </c>
      <c r="F108" s="2">
        <v>40</v>
      </c>
      <c r="G108" s="3">
        <v>2</v>
      </c>
      <c r="H108">
        <v>12</v>
      </c>
      <c r="I108" s="4" t="s">
        <v>133</v>
      </c>
      <c r="J108" s="2">
        <f>Cocina[[#This Row],[Precio Unitario]]-Cocina[[#This Row],[Costo Unitario]]</f>
        <v>15</v>
      </c>
      <c r="K108" s="2">
        <f>Cocina[[#This Row],[Precio Unitario]]</f>
        <v>40</v>
      </c>
      <c r="L108" s="6">
        <f>Cocina[[#This Row],[Ganancia Neta]]/Cocina[[#This Row],[Ganancia Bruta]]</f>
        <v>0.375</v>
      </c>
      <c r="M108" s="2">
        <f>Cocina[[#This Row],[Precio Unitario]]*Cocina[[#This Row],[Cantidad Ordenada]]</f>
        <v>80</v>
      </c>
      <c r="N108" s="3">
        <v>107</v>
      </c>
      <c r="O108" s="2">
        <f>SUMIF(A:A,Cocina[[#This Row],[Número de Orden2]],M:M)</f>
        <v>253</v>
      </c>
    </row>
    <row r="109" spans="1:15" x14ac:dyDescent="0.2">
      <c r="A109" s="3">
        <v>43</v>
      </c>
      <c r="B109" s="3">
        <v>8</v>
      </c>
      <c r="C109" s="4" t="s">
        <v>70</v>
      </c>
      <c r="D109" s="4" t="s">
        <v>1599</v>
      </c>
      <c r="E109" s="2">
        <v>19</v>
      </c>
      <c r="F109" s="2">
        <v>32</v>
      </c>
      <c r="G109" s="3">
        <v>1</v>
      </c>
      <c r="H109">
        <v>6</v>
      </c>
      <c r="I109" s="4" t="s">
        <v>133</v>
      </c>
      <c r="J109" s="2">
        <f>Cocina[[#This Row],[Precio Unitario]]-Cocina[[#This Row],[Costo Unitario]]</f>
        <v>13</v>
      </c>
      <c r="K109" s="2">
        <f>Cocina[[#This Row],[Precio Unitario]]</f>
        <v>32</v>
      </c>
      <c r="L109" s="6">
        <f>Cocina[[#This Row],[Ganancia Neta]]/Cocina[[#This Row],[Ganancia Bruta]]</f>
        <v>0.40625</v>
      </c>
      <c r="M109" s="2">
        <f>Cocina[[#This Row],[Precio Unitario]]*Cocina[[#This Row],[Cantidad Ordenada]]</f>
        <v>32</v>
      </c>
      <c r="N109" s="3">
        <v>108</v>
      </c>
      <c r="O109" s="2">
        <f>SUMIF(A:A,Cocina[[#This Row],[Número de Orden2]],M:M)</f>
        <v>124</v>
      </c>
    </row>
    <row r="110" spans="1:15" x14ac:dyDescent="0.2">
      <c r="A110" s="3">
        <v>43</v>
      </c>
      <c r="B110" s="3">
        <v>8</v>
      </c>
      <c r="C110" s="4" t="s">
        <v>37</v>
      </c>
      <c r="D110" s="4" t="s">
        <v>1601</v>
      </c>
      <c r="E110" s="2">
        <v>20</v>
      </c>
      <c r="F110" s="2">
        <v>34</v>
      </c>
      <c r="G110" s="3">
        <v>2</v>
      </c>
      <c r="H110">
        <v>59</v>
      </c>
      <c r="I110" s="4" t="s">
        <v>133</v>
      </c>
      <c r="J110" s="2">
        <f>Cocina[[#This Row],[Precio Unitario]]-Cocina[[#This Row],[Costo Unitario]]</f>
        <v>14</v>
      </c>
      <c r="K110" s="2">
        <f>Cocina[[#This Row],[Precio Unitario]]</f>
        <v>34</v>
      </c>
      <c r="L110" s="6">
        <f>Cocina[[#This Row],[Ganancia Neta]]/Cocina[[#This Row],[Ganancia Bruta]]</f>
        <v>0.41176470588235292</v>
      </c>
      <c r="M110" s="2">
        <f>Cocina[[#This Row],[Precio Unitario]]*Cocina[[#This Row],[Cantidad Ordenada]]</f>
        <v>68</v>
      </c>
      <c r="N110" s="3">
        <v>109</v>
      </c>
      <c r="O110" s="2">
        <f>SUMIF(A:A,Cocina[[#This Row],[Número de Orden2]],M:M)</f>
        <v>169</v>
      </c>
    </row>
    <row r="111" spans="1:15" x14ac:dyDescent="0.2">
      <c r="A111" s="3">
        <v>43</v>
      </c>
      <c r="B111" s="3">
        <v>8</v>
      </c>
      <c r="C111" s="4" t="s">
        <v>60</v>
      </c>
      <c r="D111" s="4" t="s">
        <v>1588</v>
      </c>
      <c r="E111" s="2">
        <v>14</v>
      </c>
      <c r="F111" s="2">
        <v>24</v>
      </c>
      <c r="G111" s="3">
        <v>3</v>
      </c>
      <c r="H111">
        <v>57</v>
      </c>
      <c r="I111" s="4" t="s">
        <v>132</v>
      </c>
      <c r="J111" s="2">
        <f>Cocina[[#This Row],[Precio Unitario]]-Cocina[[#This Row],[Costo Unitario]]</f>
        <v>10</v>
      </c>
      <c r="K111" s="2">
        <f>Cocina[[#This Row],[Precio Unitario]]</f>
        <v>24</v>
      </c>
      <c r="L111" s="6">
        <f>Cocina[[#This Row],[Ganancia Neta]]/Cocina[[#This Row],[Ganancia Bruta]]</f>
        <v>0.41666666666666669</v>
      </c>
      <c r="M111" s="2">
        <f>Cocina[[#This Row],[Precio Unitario]]*Cocina[[#This Row],[Cantidad Ordenada]]</f>
        <v>72</v>
      </c>
      <c r="N111" s="3">
        <v>110</v>
      </c>
      <c r="O111" s="2">
        <f>SUMIF(A:A,Cocina[[#This Row],[Número de Orden2]],M:M)</f>
        <v>163</v>
      </c>
    </row>
    <row r="112" spans="1:15" x14ac:dyDescent="0.2">
      <c r="A112" s="3">
        <v>43</v>
      </c>
      <c r="B112" s="3">
        <v>8</v>
      </c>
      <c r="C112" s="4" t="s">
        <v>50</v>
      </c>
      <c r="D112" s="4" t="s">
        <v>1590</v>
      </c>
      <c r="E112" s="2">
        <v>19</v>
      </c>
      <c r="F112" s="2">
        <v>31</v>
      </c>
      <c r="G112" s="3">
        <v>1</v>
      </c>
      <c r="H112">
        <v>24</v>
      </c>
      <c r="I112" s="4" t="s">
        <v>132</v>
      </c>
      <c r="J112" s="2">
        <f>Cocina[[#This Row],[Precio Unitario]]-Cocina[[#This Row],[Costo Unitario]]</f>
        <v>12</v>
      </c>
      <c r="K112" s="2">
        <f>Cocina[[#This Row],[Precio Unitario]]</f>
        <v>31</v>
      </c>
      <c r="L112" s="6">
        <f>Cocina[[#This Row],[Ganancia Neta]]/Cocina[[#This Row],[Ganancia Bruta]]</f>
        <v>0.38709677419354838</v>
      </c>
      <c r="M112" s="2">
        <f>Cocina[[#This Row],[Precio Unitario]]*Cocina[[#This Row],[Cantidad Ordenada]]</f>
        <v>31</v>
      </c>
      <c r="N112" s="3">
        <v>111</v>
      </c>
      <c r="O112" s="2">
        <f>SUMIF(A:A,Cocina[[#This Row],[Número de Orden2]],M:M)</f>
        <v>204</v>
      </c>
    </row>
    <row r="113" spans="1:15" x14ac:dyDescent="0.2">
      <c r="A113" s="3">
        <v>44</v>
      </c>
      <c r="B113" s="3">
        <v>18</v>
      </c>
      <c r="C113" s="4" t="s">
        <v>57</v>
      </c>
      <c r="D113" s="4" t="s">
        <v>1606</v>
      </c>
      <c r="E113" s="2">
        <v>15</v>
      </c>
      <c r="F113" s="2">
        <v>26</v>
      </c>
      <c r="G113" s="3">
        <v>1</v>
      </c>
      <c r="H113">
        <v>34</v>
      </c>
      <c r="I113" s="4" t="s">
        <v>133</v>
      </c>
      <c r="J113" s="2">
        <f>Cocina[[#This Row],[Precio Unitario]]-Cocina[[#This Row],[Costo Unitario]]</f>
        <v>11</v>
      </c>
      <c r="K113" s="2">
        <f>Cocina[[#This Row],[Precio Unitario]]</f>
        <v>26</v>
      </c>
      <c r="L113" s="6">
        <f>Cocina[[#This Row],[Ganancia Neta]]/Cocina[[#This Row],[Ganancia Bruta]]</f>
        <v>0.42307692307692307</v>
      </c>
      <c r="M113" s="2">
        <f>Cocina[[#This Row],[Precio Unitario]]*Cocina[[#This Row],[Cantidad Ordenada]]</f>
        <v>26</v>
      </c>
      <c r="N113" s="3">
        <v>112</v>
      </c>
      <c r="O113" s="2">
        <f>SUMIF(A:A,Cocina[[#This Row],[Número de Orden2]],M:M)</f>
        <v>20</v>
      </c>
    </row>
    <row r="114" spans="1:15" x14ac:dyDescent="0.2">
      <c r="A114" s="3">
        <v>44</v>
      </c>
      <c r="B114" s="3">
        <v>18</v>
      </c>
      <c r="C114" s="4" t="s">
        <v>52</v>
      </c>
      <c r="D114" s="4" t="s">
        <v>1607</v>
      </c>
      <c r="E114" s="2">
        <v>15</v>
      </c>
      <c r="F114" s="2">
        <v>25</v>
      </c>
      <c r="G114" s="3">
        <v>3</v>
      </c>
      <c r="H114">
        <v>8</v>
      </c>
      <c r="I114" s="4" t="s">
        <v>132</v>
      </c>
      <c r="J114" s="2">
        <f>Cocina[[#This Row],[Precio Unitario]]-Cocina[[#This Row],[Costo Unitario]]</f>
        <v>10</v>
      </c>
      <c r="K114" s="2">
        <f>Cocina[[#This Row],[Precio Unitario]]</f>
        <v>25</v>
      </c>
      <c r="L114" s="6">
        <f>Cocina[[#This Row],[Ganancia Neta]]/Cocina[[#This Row],[Ganancia Bruta]]</f>
        <v>0.4</v>
      </c>
      <c r="M114" s="2">
        <f>Cocina[[#This Row],[Precio Unitario]]*Cocina[[#This Row],[Cantidad Ordenada]]</f>
        <v>75</v>
      </c>
      <c r="N114" s="3">
        <v>113</v>
      </c>
      <c r="O114" s="2">
        <f>SUMIF(A:A,Cocina[[#This Row],[Número de Orden2]],M:M)</f>
        <v>68</v>
      </c>
    </row>
    <row r="115" spans="1:15" x14ac:dyDescent="0.2">
      <c r="A115" s="3">
        <v>44</v>
      </c>
      <c r="B115" s="3">
        <v>18</v>
      </c>
      <c r="C115" s="4" t="s">
        <v>41</v>
      </c>
      <c r="D115" s="4" t="s">
        <v>1604</v>
      </c>
      <c r="E115" s="2">
        <v>13</v>
      </c>
      <c r="F115" s="2">
        <v>21</v>
      </c>
      <c r="G115" s="3">
        <v>1</v>
      </c>
      <c r="H115">
        <v>43</v>
      </c>
      <c r="I115" s="4" t="s">
        <v>132</v>
      </c>
      <c r="J115" s="2">
        <f>Cocina[[#This Row],[Precio Unitario]]-Cocina[[#This Row],[Costo Unitario]]</f>
        <v>8</v>
      </c>
      <c r="K115" s="2">
        <f>Cocina[[#This Row],[Precio Unitario]]</f>
        <v>21</v>
      </c>
      <c r="L115" s="6">
        <f>Cocina[[#This Row],[Ganancia Neta]]/Cocina[[#This Row],[Ganancia Bruta]]</f>
        <v>0.38095238095238093</v>
      </c>
      <c r="M115" s="2">
        <f>Cocina[[#This Row],[Precio Unitario]]*Cocina[[#This Row],[Cantidad Ordenada]]</f>
        <v>21</v>
      </c>
      <c r="N115" s="3">
        <v>114</v>
      </c>
      <c r="O115" s="2">
        <f>SUMIF(A:A,Cocina[[#This Row],[Número de Orden2]],M:M)</f>
        <v>253</v>
      </c>
    </row>
    <row r="116" spans="1:15" x14ac:dyDescent="0.2">
      <c r="A116" s="3">
        <v>45</v>
      </c>
      <c r="B116" s="3">
        <v>17</v>
      </c>
      <c r="C116" s="4" t="s">
        <v>43</v>
      </c>
      <c r="D116" s="4" t="s">
        <v>1605</v>
      </c>
      <c r="E116" s="2">
        <v>10</v>
      </c>
      <c r="F116" s="2">
        <v>18</v>
      </c>
      <c r="G116" s="3">
        <v>3</v>
      </c>
      <c r="H116">
        <v>47</v>
      </c>
      <c r="I116" s="4" t="s">
        <v>132</v>
      </c>
      <c r="J116" s="2">
        <f>Cocina[[#This Row],[Precio Unitario]]-Cocina[[#This Row],[Costo Unitario]]</f>
        <v>8</v>
      </c>
      <c r="K116" s="2">
        <f>Cocina[[#This Row],[Precio Unitario]]</f>
        <v>18</v>
      </c>
      <c r="L116" s="6">
        <f>Cocina[[#This Row],[Ganancia Neta]]/Cocina[[#This Row],[Ganancia Bruta]]</f>
        <v>0.44444444444444442</v>
      </c>
      <c r="M116" s="2">
        <f>Cocina[[#This Row],[Precio Unitario]]*Cocina[[#This Row],[Cantidad Ordenada]]</f>
        <v>54</v>
      </c>
      <c r="N116" s="3">
        <v>115</v>
      </c>
      <c r="O116" s="2">
        <f>SUMIF(A:A,Cocina[[#This Row],[Número de Orden2]],M:M)</f>
        <v>237</v>
      </c>
    </row>
    <row r="117" spans="1:15" x14ac:dyDescent="0.2">
      <c r="A117" s="3">
        <v>46</v>
      </c>
      <c r="B117" s="3">
        <v>10</v>
      </c>
      <c r="C117" s="4" t="s">
        <v>39</v>
      </c>
      <c r="D117" s="4" t="s">
        <v>1589</v>
      </c>
      <c r="E117" s="2">
        <v>18</v>
      </c>
      <c r="F117" s="2">
        <v>30</v>
      </c>
      <c r="G117" s="3">
        <v>2</v>
      </c>
      <c r="H117">
        <v>23</v>
      </c>
      <c r="I117" s="4" t="s">
        <v>133</v>
      </c>
      <c r="J117" s="2">
        <f>Cocina[[#This Row],[Precio Unitario]]-Cocina[[#This Row],[Costo Unitario]]</f>
        <v>12</v>
      </c>
      <c r="K117" s="2">
        <f>Cocina[[#This Row],[Precio Unitario]]</f>
        <v>30</v>
      </c>
      <c r="L117" s="6">
        <f>Cocina[[#This Row],[Ganancia Neta]]/Cocina[[#This Row],[Ganancia Bruta]]</f>
        <v>0.4</v>
      </c>
      <c r="M117" s="2">
        <f>Cocina[[#This Row],[Precio Unitario]]*Cocina[[#This Row],[Cantidad Ordenada]]</f>
        <v>60</v>
      </c>
      <c r="N117" s="3">
        <v>116</v>
      </c>
      <c r="O117" s="2">
        <f>SUMIF(A:A,Cocina[[#This Row],[Número de Orden2]],M:M)</f>
        <v>269</v>
      </c>
    </row>
    <row r="118" spans="1:15" x14ac:dyDescent="0.2">
      <c r="A118" s="3">
        <v>46</v>
      </c>
      <c r="B118" s="3">
        <v>10</v>
      </c>
      <c r="C118" s="4" t="s">
        <v>37</v>
      </c>
      <c r="D118" s="4" t="s">
        <v>1601</v>
      </c>
      <c r="E118" s="2">
        <v>20</v>
      </c>
      <c r="F118" s="2">
        <v>34</v>
      </c>
      <c r="G118" s="3">
        <v>1</v>
      </c>
      <c r="H118">
        <v>48</v>
      </c>
      <c r="I118" s="4" t="s">
        <v>133</v>
      </c>
      <c r="J118" s="2">
        <f>Cocina[[#This Row],[Precio Unitario]]-Cocina[[#This Row],[Costo Unitario]]</f>
        <v>14</v>
      </c>
      <c r="K118" s="2">
        <f>Cocina[[#This Row],[Precio Unitario]]</f>
        <v>34</v>
      </c>
      <c r="L118" s="6">
        <f>Cocina[[#This Row],[Ganancia Neta]]/Cocina[[#This Row],[Ganancia Bruta]]</f>
        <v>0.41176470588235292</v>
      </c>
      <c r="M118" s="2">
        <f>Cocina[[#This Row],[Precio Unitario]]*Cocina[[#This Row],[Cantidad Ordenada]]</f>
        <v>34</v>
      </c>
      <c r="N118" s="3">
        <v>117</v>
      </c>
      <c r="O118" s="2">
        <f>SUMIF(A:A,Cocina[[#This Row],[Número de Orden2]],M:M)</f>
        <v>70</v>
      </c>
    </row>
    <row r="119" spans="1:15" x14ac:dyDescent="0.2">
      <c r="A119" s="3">
        <v>46</v>
      </c>
      <c r="B119" s="3">
        <v>10</v>
      </c>
      <c r="C119" s="4" t="s">
        <v>63</v>
      </c>
      <c r="D119" s="4" t="s">
        <v>1603</v>
      </c>
      <c r="E119" s="2">
        <v>14</v>
      </c>
      <c r="F119" s="2">
        <v>23</v>
      </c>
      <c r="G119" s="3">
        <v>2</v>
      </c>
      <c r="H119">
        <v>15</v>
      </c>
      <c r="I119" s="4" t="s">
        <v>132</v>
      </c>
      <c r="J119" s="2">
        <f>Cocina[[#This Row],[Precio Unitario]]-Cocina[[#This Row],[Costo Unitario]]</f>
        <v>9</v>
      </c>
      <c r="K119" s="2">
        <f>Cocina[[#This Row],[Precio Unitario]]</f>
        <v>23</v>
      </c>
      <c r="L119" s="6">
        <f>Cocina[[#This Row],[Ganancia Neta]]/Cocina[[#This Row],[Ganancia Bruta]]</f>
        <v>0.39130434782608697</v>
      </c>
      <c r="M119" s="2">
        <f>Cocina[[#This Row],[Precio Unitario]]*Cocina[[#This Row],[Cantidad Ordenada]]</f>
        <v>46</v>
      </c>
      <c r="N119" s="3">
        <v>118</v>
      </c>
      <c r="O119" s="2">
        <f>SUMIF(A:A,Cocina[[#This Row],[Número de Orden2]],M:M)</f>
        <v>209</v>
      </c>
    </row>
    <row r="120" spans="1:15" x14ac:dyDescent="0.2">
      <c r="A120" s="3">
        <v>47</v>
      </c>
      <c r="B120" s="3">
        <v>18</v>
      </c>
      <c r="C120" s="4" t="s">
        <v>74</v>
      </c>
      <c r="D120" s="4" t="s">
        <v>1595</v>
      </c>
      <c r="E120" s="2">
        <v>20</v>
      </c>
      <c r="F120" s="2">
        <v>33</v>
      </c>
      <c r="G120" s="3">
        <v>2</v>
      </c>
      <c r="H120">
        <v>56</v>
      </c>
      <c r="I120" s="4" t="s">
        <v>132</v>
      </c>
      <c r="J120" s="2">
        <f>Cocina[[#This Row],[Precio Unitario]]-Cocina[[#This Row],[Costo Unitario]]</f>
        <v>13</v>
      </c>
      <c r="K120" s="2">
        <f>Cocina[[#This Row],[Precio Unitario]]</f>
        <v>33</v>
      </c>
      <c r="L120" s="6">
        <f>Cocina[[#This Row],[Ganancia Neta]]/Cocina[[#This Row],[Ganancia Bruta]]</f>
        <v>0.39393939393939392</v>
      </c>
      <c r="M120" s="2">
        <f>Cocina[[#This Row],[Precio Unitario]]*Cocina[[#This Row],[Cantidad Ordenada]]</f>
        <v>66</v>
      </c>
      <c r="N120" s="3">
        <v>119</v>
      </c>
      <c r="O120" s="2">
        <f>SUMIF(A:A,Cocina[[#This Row],[Número de Orden2]],M:M)</f>
        <v>134</v>
      </c>
    </row>
    <row r="121" spans="1:15" x14ac:dyDescent="0.2">
      <c r="A121" s="3">
        <v>47</v>
      </c>
      <c r="B121" s="3">
        <v>18</v>
      </c>
      <c r="C121" s="4" t="s">
        <v>63</v>
      </c>
      <c r="D121" s="4" t="s">
        <v>1603</v>
      </c>
      <c r="E121" s="2">
        <v>14</v>
      </c>
      <c r="F121" s="2">
        <v>23</v>
      </c>
      <c r="G121" s="3">
        <v>1</v>
      </c>
      <c r="H121">
        <v>17</v>
      </c>
      <c r="I121" s="4" t="s">
        <v>133</v>
      </c>
      <c r="J121" s="2">
        <f>Cocina[[#This Row],[Precio Unitario]]-Cocina[[#This Row],[Costo Unitario]]</f>
        <v>9</v>
      </c>
      <c r="K121" s="2">
        <f>Cocina[[#This Row],[Precio Unitario]]</f>
        <v>23</v>
      </c>
      <c r="L121" s="6">
        <f>Cocina[[#This Row],[Ganancia Neta]]/Cocina[[#This Row],[Ganancia Bruta]]</f>
        <v>0.39130434782608697</v>
      </c>
      <c r="M121" s="2">
        <f>Cocina[[#This Row],[Precio Unitario]]*Cocina[[#This Row],[Cantidad Ordenada]]</f>
        <v>23</v>
      </c>
      <c r="N121" s="3">
        <v>120</v>
      </c>
      <c r="O121" s="2">
        <f>SUMIF(A:A,Cocina[[#This Row],[Número de Orden2]],M:M)</f>
        <v>145</v>
      </c>
    </row>
    <row r="122" spans="1:15" x14ac:dyDescent="0.2">
      <c r="A122" s="3">
        <v>47</v>
      </c>
      <c r="B122" s="3">
        <v>18</v>
      </c>
      <c r="C122" s="4" t="s">
        <v>55</v>
      </c>
      <c r="D122" s="4" t="s">
        <v>1602</v>
      </c>
      <c r="E122" s="2">
        <v>12</v>
      </c>
      <c r="F122" s="2">
        <v>20</v>
      </c>
      <c r="G122" s="3">
        <v>1</v>
      </c>
      <c r="H122">
        <v>14</v>
      </c>
      <c r="I122" s="4" t="s">
        <v>133</v>
      </c>
      <c r="J122" s="2">
        <f>Cocina[[#This Row],[Precio Unitario]]-Cocina[[#This Row],[Costo Unitario]]</f>
        <v>8</v>
      </c>
      <c r="K122" s="2">
        <f>Cocina[[#This Row],[Precio Unitario]]</f>
        <v>20</v>
      </c>
      <c r="L122" s="6">
        <f>Cocina[[#This Row],[Ganancia Neta]]/Cocina[[#This Row],[Ganancia Bruta]]</f>
        <v>0.4</v>
      </c>
      <c r="M122" s="2">
        <f>Cocina[[#This Row],[Precio Unitario]]*Cocina[[#This Row],[Cantidad Ordenada]]</f>
        <v>20</v>
      </c>
      <c r="N122" s="3">
        <v>121</v>
      </c>
      <c r="O122" s="2">
        <f>SUMIF(A:A,Cocina[[#This Row],[Número de Orden2]],M:M)</f>
        <v>52</v>
      </c>
    </row>
    <row r="123" spans="1:15" x14ac:dyDescent="0.2">
      <c r="A123" s="3">
        <v>48</v>
      </c>
      <c r="B123" s="3">
        <v>17</v>
      </c>
      <c r="C123" s="4" t="s">
        <v>46</v>
      </c>
      <c r="D123" s="4" t="s">
        <v>1591</v>
      </c>
      <c r="E123" s="2">
        <v>16</v>
      </c>
      <c r="F123" s="2">
        <v>27</v>
      </c>
      <c r="G123" s="3">
        <v>3</v>
      </c>
      <c r="H123">
        <v>37</v>
      </c>
      <c r="I123" s="4" t="s">
        <v>133</v>
      </c>
      <c r="J123" s="2">
        <f>Cocina[[#This Row],[Precio Unitario]]-Cocina[[#This Row],[Costo Unitario]]</f>
        <v>11</v>
      </c>
      <c r="K123" s="2">
        <f>Cocina[[#This Row],[Precio Unitario]]</f>
        <v>27</v>
      </c>
      <c r="L123" s="6">
        <f>Cocina[[#This Row],[Ganancia Neta]]/Cocina[[#This Row],[Ganancia Bruta]]</f>
        <v>0.40740740740740738</v>
      </c>
      <c r="M123" s="2">
        <f>Cocina[[#This Row],[Precio Unitario]]*Cocina[[#This Row],[Cantidad Ordenada]]</f>
        <v>81</v>
      </c>
      <c r="N123" s="3">
        <v>122</v>
      </c>
      <c r="O123" s="2">
        <f>SUMIF(A:A,Cocina[[#This Row],[Número de Orden2]],M:M)</f>
        <v>105</v>
      </c>
    </row>
    <row r="124" spans="1:15" x14ac:dyDescent="0.2">
      <c r="A124" s="3">
        <v>48</v>
      </c>
      <c r="B124" s="3">
        <v>17</v>
      </c>
      <c r="C124" s="4" t="s">
        <v>65</v>
      </c>
      <c r="D124" s="4" t="s">
        <v>1600</v>
      </c>
      <c r="E124" s="2">
        <v>13</v>
      </c>
      <c r="F124" s="2">
        <v>22</v>
      </c>
      <c r="G124" s="3">
        <v>2</v>
      </c>
      <c r="H124">
        <v>55</v>
      </c>
      <c r="I124" s="4" t="s">
        <v>132</v>
      </c>
      <c r="J124" s="2">
        <f>Cocina[[#This Row],[Precio Unitario]]-Cocina[[#This Row],[Costo Unitario]]</f>
        <v>9</v>
      </c>
      <c r="K124" s="2">
        <f>Cocina[[#This Row],[Precio Unitario]]</f>
        <v>22</v>
      </c>
      <c r="L124" s="6">
        <f>Cocina[[#This Row],[Ganancia Neta]]/Cocina[[#This Row],[Ganancia Bruta]]</f>
        <v>0.40909090909090912</v>
      </c>
      <c r="M124" s="2">
        <f>Cocina[[#This Row],[Precio Unitario]]*Cocina[[#This Row],[Cantidad Ordenada]]</f>
        <v>44</v>
      </c>
      <c r="N124" s="3">
        <v>123</v>
      </c>
      <c r="O124" s="2">
        <f>SUMIF(A:A,Cocina[[#This Row],[Número de Orden2]],M:M)</f>
        <v>24</v>
      </c>
    </row>
    <row r="125" spans="1:15" x14ac:dyDescent="0.2">
      <c r="A125" s="3">
        <v>48</v>
      </c>
      <c r="B125" s="3">
        <v>17</v>
      </c>
      <c r="C125" s="4" t="s">
        <v>74</v>
      </c>
      <c r="D125" s="4" t="s">
        <v>1595</v>
      </c>
      <c r="E125" s="2">
        <v>20</v>
      </c>
      <c r="F125" s="2">
        <v>33</v>
      </c>
      <c r="G125" s="3">
        <v>1</v>
      </c>
      <c r="H125">
        <v>32</v>
      </c>
      <c r="I125" s="4" t="s">
        <v>133</v>
      </c>
      <c r="J125" s="2">
        <f>Cocina[[#This Row],[Precio Unitario]]-Cocina[[#This Row],[Costo Unitario]]</f>
        <v>13</v>
      </c>
      <c r="K125" s="2">
        <f>Cocina[[#This Row],[Precio Unitario]]</f>
        <v>33</v>
      </c>
      <c r="L125" s="6">
        <f>Cocina[[#This Row],[Ganancia Neta]]/Cocina[[#This Row],[Ganancia Bruta]]</f>
        <v>0.39393939393939392</v>
      </c>
      <c r="M125" s="2">
        <f>Cocina[[#This Row],[Precio Unitario]]*Cocina[[#This Row],[Cantidad Ordenada]]</f>
        <v>33</v>
      </c>
      <c r="N125" s="3">
        <v>124</v>
      </c>
      <c r="O125" s="2">
        <f>SUMIF(A:A,Cocina[[#This Row],[Número de Orden2]],M:M)</f>
        <v>222</v>
      </c>
    </row>
    <row r="126" spans="1:15" x14ac:dyDescent="0.2">
      <c r="A126" s="3">
        <v>49</v>
      </c>
      <c r="B126" s="3">
        <v>8</v>
      </c>
      <c r="C126" s="4" t="s">
        <v>60</v>
      </c>
      <c r="D126" s="4" t="s">
        <v>1588</v>
      </c>
      <c r="E126" s="2">
        <v>14</v>
      </c>
      <c r="F126" s="2">
        <v>24</v>
      </c>
      <c r="G126" s="3">
        <v>3</v>
      </c>
      <c r="H126">
        <v>9</v>
      </c>
      <c r="I126" s="4" t="s">
        <v>132</v>
      </c>
      <c r="J126" s="2">
        <f>Cocina[[#This Row],[Precio Unitario]]-Cocina[[#This Row],[Costo Unitario]]</f>
        <v>10</v>
      </c>
      <c r="K126" s="2">
        <f>Cocina[[#This Row],[Precio Unitario]]</f>
        <v>24</v>
      </c>
      <c r="L126" s="6">
        <f>Cocina[[#This Row],[Ganancia Neta]]/Cocina[[#This Row],[Ganancia Bruta]]</f>
        <v>0.41666666666666669</v>
      </c>
      <c r="M126" s="2">
        <f>Cocina[[#This Row],[Precio Unitario]]*Cocina[[#This Row],[Cantidad Ordenada]]</f>
        <v>72</v>
      </c>
      <c r="N126" s="3">
        <v>125</v>
      </c>
      <c r="O126" s="2">
        <f>SUMIF(A:A,Cocina[[#This Row],[Número de Orden2]],M:M)</f>
        <v>184</v>
      </c>
    </row>
    <row r="127" spans="1:15" x14ac:dyDescent="0.2">
      <c r="A127" s="3">
        <v>49</v>
      </c>
      <c r="B127" s="3">
        <v>8</v>
      </c>
      <c r="C127" s="4" t="s">
        <v>70</v>
      </c>
      <c r="D127" s="4" t="s">
        <v>1599</v>
      </c>
      <c r="E127" s="2">
        <v>19</v>
      </c>
      <c r="F127" s="2">
        <v>32</v>
      </c>
      <c r="G127" s="3">
        <v>3</v>
      </c>
      <c r="H127">
        <v>27</v>
      </c>
      <c r="I127" s="4" t="s">
        <v>132</v>
      </c>
      <c r="J127" s="2">
        <f>Cocina[[#This Row],[Precio Unitario]]-Cocina[[#This Row],[Costo Unitario]]</f>
        <v>13</v>
      </c>
      <c r="K127" s="2">
        <f>Cocina[[#This Row],[Precio Unitario]]</f>
        <v>32</v>
      </c>
      <c r="L127" s="6">
        <f>Cocina[[#This Row],[Ganancia Neta]]/Cocina[[#This Row],[Ganancia Bruta]]</f>
        <v>0.40625</v>
      </c>
      <c r="M127" s="2">
        <f>Cocina[[#This Row],[Precio Unitario]]*Cocina[[#This Row],[Cantidad Ordenada]]</f>
        <v>96</v>
      </c>
      <c r="N127" s="3">
        <v>126</v>
      </c>
      <c r="O127" s="2">
        <f>SUMIF(A:A,Cocina[[#This Row],[Número de Orden2]],M:M)</f>
        <v>165</v>
      </c>
    </row>
    <row r="128" spans="1:15" x14ac:dyDescent="0.2">
      <c r="A128" s="3">
        <v>49</v>
      </c>
      <c r="B128" s="3">
        <v>8</v>
      </c>
      <c r="C128" s="4" t="s">
        <v>43</v>
      </c>
      <c r="D128" s="4" t="s">
        <v>1605</v>
      </c>
      <c r="E128" s="2">
        <v>10</v>
      </c>
      <c r="F128" s="2">
        <v>18</v>
      </c>
      <c r="G128" s="3">
        <v>1</v>
      </c>
      <c r="H128">
        <v>45</v>
      </c>
      <c r="I128" s="4" t="s">
        <v>133</v>
      </c>
      <c r="J128" s="2">
        <f>Cocina[[#This Row],[Precio Unitario]]-Cocina[[#This Row],[Costo Unitario]]</f>
        <v>8</v>
      </c>
      <c r="K128" s="2">
        <f>Cocina[[#This Row],[Precio Unitario]]</f>
        <v>18</v>
      </c>
      <c r="L128" s="6">
        <f>Cocina[[#This Row],[Ganancia Neta]]/Cocina[[#This Row],[Ganancia Bruta]]</f>
        <v>0.44444444444444442</v>
      </c>
      <c r="M128" s="2">
        <f>Cocina[[#This Row],[Precio Unitario]]*Cocina[[#This Row],[Cantidad Ordenada]]</f>
        <v>18</v>
      </c>
      <c r="N128" s="3">
        <v>127</v>
      </c>
      <c r="O128" s="2">
        <f>SUMIF(A:A,Cocina[[#This Row],[Número de Orden2]],M:M)</f>
        <v>72</v>
      </c>
    </row>
    <row r="129" spans="1:15" x14ac:dyDescent="0.2">
      <c r="A129" s="3">
        <v>50</v>
      </c>
      <c r="B129" s="3">
        <v>19</v>
      </c>
      <c r="C129" s="4" t="s">
        <v>70</v>
      </c>
      <c r="D129" s="4" t="s">
        <v>1599</v>
      </c>
      <c r="E129" s="2">
        <v>19</v>
      </c>
      <c r="F129" s="2">
        <v>32</v>
      </c>
      <c r="G129" s="3">
        <v>1</v>
      </c>
      <c r="H129">
        <v>6</v>
      </c>
      <c r="I129" s="4" t="s">
        <v>132</v>
      </c>
      <c r="J129" s="2">
        <f>Cocina[[#This Row],[Precio Unitario]]-Cocina[[#This Row],[Costo Unitario]]</f>
        <v>13</v>
      </c>
      <c r="K129" s="2">
        <f>Cocina[[#This Row],[Precio Unitario]]</f>
        <v>32</v>
      </c>
      <c r="L129" s="6">
        <f>Cocina[[#This Row],[Ganancia Neta]]/Cocina[[#This Row],[Ganancia Bruta]]</f>
        <v>0.40625</v>
      </c>
      <c r="M129" s="2">
        <f>Cocina[[#This Row],[Precio Unitario]]*Cocina[[#This Row],[Cantidad Ordenada]]</f>
        <v>32</v>
      </c>
      <c r="N129" s="3">
        <v>128</v>
      </c>
      <c r="O129" s="2">
        <f>SUMIF(A:A,Cocina[[#This Row],[Número de Orden2]],M:M)</f>
        <v>239</v>
      </c>
    </row>
    <row r="130" spans="1:15" x14ac:dyDescent="0.2">
      <c r="A130" s="3">
        <v>50</v>
      </c>
      <c r="B130" s="3">
        <v>19</v>
      </c>
      <c r="C130" s="4" t="s">
        <v>65</v>
      </c>
      <c r="D130" s="4" t="s">
        <v>1600</v>
      </c>
      <c r="E130" s="2">
        <v>13</v>
      </c>
      <c r="F130" s="2">
        <v>22</v>
      </c>
      <c r="G130" s="3">
        <v>2</v>
      </c>
      <c r="H130">
        <v>15</v>
      </c>
      <c r="I130" s="4" t="s">
        <v>132</v>
      </c>
      <c r="J130" s="2">
        <f>Cocina[[#This Row],[Precio Unitario]]-Cocina[[#This Row],[Costo Unitario]]</f>
        <v>9</v>
      </c>
      <c r="K130" s="2">
        <f>Cocina[[#This Row],[Precio Unitario]]</f>
        <v>22</v>
      </c>
      <c r="L130" s="6">
        <f>Cocina[[#This Row],[Ganancia Neta]]/Cocina[[#This Row],[Ganancia Bruta]]</f>
        <v>0.40909090909090912</v>
      </c>
      <c r="M130" s="2">
        <f>Cocina[[#This Row],[Precio Unitario]]*Cocina[[#This Row],[Cantidad Ordenada]]</f>
        <v>44</v>
      </c>
      <c r="N130" s="3">
        <v>129</v>
      </c>
      <c r="O130" s="2">
        <f>SUMIF(A:A,Cocina[[#This Row],[Número de Orden2]],M:M)</f>
        <v>106</v>
      </c>
    </row>
    <row r="131" spans="1:15" x14ac:dyDescent="0.2">
      <c r="A131" s="3">
        <v>51</v>
      </c>
      <c r="B131" s="3">
        <v>12</v>
      </c>
      <c r="C131" s="4" t="s">
        <v>63</v>
      </c>
      <c r="D131" s="4" t="s">
        <v>1603</v>
      </c>
      <c r="E131" s="2">
        <v>14</v>
      </c>
      <c r="F131" s="2">
        <v>23</v>
      </c>
      <c r="G131" s="3">
        <v>2</v>
      </c>
      <c r="H131">
        <v>33</v>
      </c>
      <c r="I131" s="4" t="s">
        <v>133</v>
      </c>
      <c r="J131" s="2">
        <f>Cocina[[#This Row],[Precio Unitario]]-Cocina[[#This Row],[Costo Unitario]]</f>
        <v>9</v>
      </c>
      <c r="K131" s="2">
        <f>Cocina[[#This Row],[Precio Unitario]]</f>
        <v>23</v>
      </c>
      <c r="L131" s="6">
        <f>Cocina[[#This Row],[Ganancia Neta]]/Cocina[[#This Row],[Ganancia Bruta]]</f>
        <v>0.39130434782608697</v>
      </c>
      <c r="M131" s="2">
        <f>Cocina[[#This Row],[Precio Unitario]]*Cocina[[#This Row],[Cantidad Ordenada]]</f>
        <v>46</v>
      </c>
      <c r="N131" s="3">
        <v>130</v>
      </c>
      <c r="O131" s="2">
        <f>SUMIF(A:A,Cocina[[#This Row],[Número de Orden2]],M:M)</f>
        <v>35</v>
      </c>
    </row>
    <row r="132" spans="1:15" x14ac:dyDescent="0.2">
      <c r="A132" s="3">
        <v>51</v>
      </c>
      <c r="B132" s="3">
        <v>12</v>
      </c>
      <c r="C132" s="4" t="s">
        <v>74</v>
      </c>
      <c r="D132" s="4" t="s">
        <v>1595</v>
      </c>
      <c r="E132" s="2">
        <v>20</v>
      </c>
      <c r="F132" s="2">
        <v>33</v>
      </c>
      <c r="G132" s="3">
        <v>3</v>
      </c>
      <c r="H132">
        <v>56</v>
      </c>
      <c r="I132" s="4" t="s">
        <v>132</v>
      </c>
      <c r="J132" s="2">
        <f>Cocina[[#This Row],[Precio Unitario]]-Cocina[[#This Row],[Costo Unitario]]</f>
        <v>13</v>
      </c>
      <c r="K132" s="2">
        <f>Cocina[[#This Row],[Precio Unitario]]</f>
        <v>33</v>
      </c>
      <c r="L132" s="6">
        <f>Cocina[[#This Row],[Ganancia Neta]]/Cocina[[#This Row],[Ganancia Bruta]]</f>
        <v>0.39393939393939392</v>
      </c>
      <c r="M132" s="2">
        <f>Cocina[[#This Row],[Precio Unitario]]*Cocina[[#This Row],[Cantidad Ordenada]]</f>
        <v>99</v>
      </c>
      <c r="N132" s="3">
        <v>131</v>
      </c>
      <c r="O132" s="2">
        <f>SUMIF(A:A,Cocina[[#This Row],[Número de Orden2]],M:M)</f>
        <v>157</v>
      </c>
    </row>
    <row r="133" spans="1:15" x14ac:dyDescent="0.2">
      <c r="A133" s="3">
        <v>51</v>
      </c>
      <c r="B133" s="3">
        <v>12</v>
      </c>
      <c r="C133" s="4" t="s">
        <v>65</v>
      </c>
      <c r="D133" s="4" t="s">
        <v>1600</v>
      </c>
      <c r="E133" s="2">
        <v>13</v>
      </c>
      <c r="F133" s="2">
        <v>22</v>
      </c>
      <c r="G133" s="3">
        <v>2</v>
      </c>
      <c r="H133">
        <v>53</v>
      </c>
      <c r="I133" s="4" t="s">
        <v>132</v>
      </c>
      <c r="J133" s="2">
        <f>Cocina[[#This Row],[Precio Unitario]]-Cocina[[#This Row],[Costo Unitario]]</f>
        <v>9</v>
      </c>
      <c r="K133" s="2">
        <f>Cocina[[#This Row],[Precio Unitario]]</f>
        <v>22</v>
      </c>
      <c r="L133" s="6">
        <f>Cocina[[#This Row],[Ganancia Neta]]/Cocina[[#This Row],[Ganancia Bruta]]</f>
        <v>0.40909090909090912</v>
      </c>
      <c r="M133" s="2">
        <f>Cocina[[#This Row],[Precio Unitario]]*Cocina[[#This Row],[Cantidad Ordenada]]</f>
        <v>44</v>
      </c>
      <c r="N133" s="3">
        <v>132</v>
      </c>
      <c r="O133" s="2">
        <f>SUMIF(A:A,Cocina[[#This Row],[Número de Orden2]],M:M)</f>
        <v>206</v>
      </c>
    </row>
    <row r="134" spans="1:15" x14ac:dyDescent="0.2">
      <c r="A134" s="3">
        <v>51</v>
      </c>
      <c r="B134" s="3">
        <v>12</v>
      </c>
      <c r="C134" s="4" t="s">
        <v>43</v>
      </c>
      <c r="D134" s="4" t="s">
        <v>1605</v>
      </c>
      <c r="E134" s="2">
        <v>10</v>
      </c>
      <c r="F134" s="2">
        <v>18</v>
      </c>
      <c r="G134" s="3">
        <v>2</v>
      </c>
      <c r="H134">
        <v>22</v>
      </c>
      <c r="I134" s="4" t="s">
        <v>132</v>
      </c>
      <c r="J134" s="2">
        <f>Cocina[[#This Row],[Precio Unitario]]-Cocina[[#This Row],[Costo Unitario]]</f>
        <v>8</v>
      </c>
      <c r="K134" s="2">
        <f>Cocina[[#This Row],[Precio Unitario]]</f>
        <v>18</v>
      </c>
      <c r="L134" s="6">
        <f>Cocina[[#This Row],[Ganancia Neta]]/Cocina[[#This Row],[Ganancia Bruta]]</f>
        <v>0.44444444444444442</v>
      </c>
      <c r="M134" s="2">
        <f>Cocina[[#This Row],[Precio Unitario]]*Cocina[[#This Row],[Cantidad Ordenada]]</f>
        <v>36</v>
      </c>
      <c r="N134" s="3">
        <v>133</v>
      </c>
      <c r="O134" s="2">
        <f>SUMIF(A:A,Cocina[[#This Row],[Número de Orden2]],M:M)</f>
        <v>182</v>
      </c>
    </row>
    <row r="135" spans="1:15" x14ac:dyDescent="0.2">
      <c r="A135" s="3">
        <v>52</v>
      </c>
      <c r="B135" s="3">
        <v>7</v>
      </c>
      <c r="C135" s="4" t="s">
        <v>74</v>
      </c>
      <c r="D135" s="4" t="s">
        <v>1595</v>
      </c>
      <c r="E135" s="2">
        <v>20</v>
      </c>
      <c r="F135" s="2">
        <v>33</v>
      </c>
      <c r="G135" s="3">
        <v>3</v>
      </c>
      <c r="H135">
        <v>13</v>
      </c>
      <c r="I135" s="4" t="s">
        <v>132</v>
      </c>
      <c r="J135" s="2">
        <f>Cocina[[#This Row],[Precio Unitario]]-Cocina[[#This Row],[Costo Unitario]]</f>
        <v>13</v>
      </c>
      <c r="K135" s="2">
        <f>Cocina[[#This Row],[Precio Unitario]]</f>
        <v>33</v>
      </c>
      <c r="L135" s="6">
        <f>Cocina[[#This Row],[Ganancia Neta]]/Cocina[[#This Row],[Ganancia Bruta]]</f>
        <v>0.39393939393939392</v>
      </c>
      <c r="M135" s="2">
        <f>Cocina[[#This Row],[Precio Unitario]]*Cocina[[#This Row],[Cantidad Ordenada]]</f>
        <v>99</v>
      </c>
      <c r="N135" s="3">
        <v>134</v>
      </c>
      <c r="O135" s="2">
        <f>SUMIF(A:A,Cocina[[#This Row],[Número de Orden2]],M:M)</f>
        <v>120</v>
      </c>
    </row>
    <row r="136" spans="1:15" x14ac:dyDescent="0.2">
      <c r="A136" s="3">
        <v>52</v>
      </c>
      <c r="B136" s="3">
        <v>7</v>
      </c>
      <c r="C136" s="4" t="s">
        <v>50</v>
      </c>
      <c r="D136" s="4" t="s">
        <v>1590</v>
      </c>
      <c r="E136" s="2">
        <v>19</v>
      </c>
      <c r="F136" s="2">
        <v>31</v>
      </c>
      <c r="G136" s="3">
        <v>2</v>
      </c>
      <c r="H136">
        <v>17</v>
      </c>
      <c r="I136" s="4" t="s">
        <v>133</v>
      </c>
      <c r="J136" s="2">
        <f>Cocina[[#This Row],[Precio Unitario]]-Cocina[[#This Row],[Costo Unitario]]</f>
        <v>12</v>
      </c>
      <c r="K136" s="2">
        <f>Cocina[[#This Row],[Precio Unitario]]</f>
        <v>31</v>
      </c>
      <c r="L136" s="6">
        <f>Cocina[[#This Row],[Ganancia Neta]]/Cocina[[#This Row],[Ganancia Bruta]]</f>
        <v>0.38709677419354838</v>
      </c>
      <c r="M136" s="2">
        <f>Cocina[[#This Row],[Precio Unitario]]*Cocina[[#This Row],[Cantidad Ordenada]]</f>
        <v>62</v>
      </c>
      <c r="N136" s="3">
        <v>135</v>
      </c>
      <c r="O136" s="2">
        <f>SUMIF(A:A,Cocina[[#This Row],[Número de Orden2]],M:M)</f>
        <v>260</v>
      </c>
    </row>
    <row r="137" spans="1:15" x14ac:dyDescent="0.2">
      <c r="A137" s="3">
        <v>52</v>
      </c>
      <c r="B137" s="3">
        <v>7</v>
      </c>
      <c r="C137" s="4" t="s">
        <v>37</v>
      </c>
      <c r="D137" s="4" t="s">
        <v>1601</v>
      </c>
      <c r="E137" s="2">
        <v>20</v>
      </c>
      <c r="F137" s="2">
        <v>34</v>
      </c>
      <c r="G137" s="3">
        <v>3</v>
      </c>
      <c r="H137">
        <v>32</v>
      </c>
      <c r="I137" s="4" t="s">
        <v>132</v>
      </c>
      <c r="J137" s="2">
        <f>Cocina[[#This Row],[Precio Unitario]]-Cocina[[#This Row],[Costo Unitario]]</f>
        <v>14</v>
      </c>
      <c r="K137" s="2">
        <f>Cocina[[#This Row],[Precio Unitario]]</f>
        <v>34</v>
      </c>
      <c r="L137" s="6">
        <f>Cocina[[#This Row],[Ganancia Neta]]/Cocina[[#This Row],[Ganancia Bruta]]</f>
        <v>0.41176470588235292</v>
      </c>
      <c r="M137" s="2">
        <f>Cocina[[#This Row],[Precio Unitario]]*Cocina[[#This Row],[Cantidad Ordenada]]</f>
        <v>102</v>
      </c>
      <c r="N137" s="3">
        <v>136</v>
      </c>
      <c r="O137" s="2">
        <f>SUMIF(A:A,Cocina[[#This Row],[Número de Orden2]],M:M)</f>
        <v>80</v>
      </c>
    </row>
    <row r="138" spans="1:15" x14ac:dyDescent="0.2">
      <c r="A138" s="3">
        <v>53</v>
      </c>
      <c r="B138" s="3">
        <v>16</v>
      </c>
      <c r="C138" s="4" t="s">
        <v>63</v>
      </c>
      <c r="D138" s="4" t="s">
        <v>1603</v>
      </c>
      <c r="E138" s="2">
        <v>14</v>
      </c>
      <c r="F138" s="2">
        <v>23</v>
      </c>
      <c r="G138" s="3">
        <v>3</v>
      </c>
      <c r="H138">
        <v>47</v>
      </c>
      <c r="I138" s="4" t="s">
        <v>133</v>
      </c>
      <c r="J138" s="2">
        <f>Cocina[[#This Row],[Precio Unitario]]-Cocina[[#This Row],[Costo Unitario]]</f>
        <v>9</v>
      </c>
      <c r="K138" s="2">
        <f>Cocina[[#This Row],[Precio Unitario]]</f>
        <v>23</v>
      </c>
      <c r="L138" s="6">
        <f>Cocina[[#This Row],[Ganancia Neta]]/Cocina[[#This Row],[Ganancia Bruta]]</f>
        <v>0.39130434782608697</v>
      </c>
      <c r="M138" s="2">
        <f>Cocina[[#This Row],[Precio Unitario]]*Cocina[[#This Row],[Cantidad Ordenada]]</f>
        <v>69</v>
      </c>
      <c r="N138" s="3">
        <v>137</v>
      </c>
      <c r="O138" s="2">
        <f>SUMIF(A:A,Cocina[[#This Row],[Número de Orden2]],M:M)</f>
        <v>63</v>
      </c>
    </row>
    <row r="139" spans="1:15" x14ac:dyDescent="0.2">
      <c r="A139" s="3">
        <v>53</v>
      </c>
      <c r="B139" s="3">
        <v>16</v>
      </c>
      <c r="C139" s="4" t="s">
        <v>39</v>
      </c>
      <c r="D139" s="4" t="s">
        <v>1589</v>
      </c>
      <c r="E139" s="2">
        <v>18</v>
      </c>
      <c r="F139" s="2">
        <v>30</v>
      </c>
      <c r="G139" s="3">
        <v>3</v>
      </c>
      <c r="H139">
        <v>39</v>
      </c>
      <c r="I139" s="4" t="s">
        <v>133</v>
      </c>
      <c r="J139" s="2">
        <f>Cocina[[#This Row],[Precio Unitario]]-Cocina[[#This Row],[Costo Unitario]]</f>
        <v>12</v>
      </c>
      <c r="K139" s="2">
        <f>Cocina[[#This Row],[Precio Unitario]]</f>
        <v>30</v>
      </c>
      <c r="L139" s="6">
        <f>Cocina[[#This Row],[Ganancia Neta]]/Cocina[[#This Row],[Ganancia Bruta]]</f>
        <v>0.4</v>
      </c>
      <c r="M139" s="2">
        <f>Cocina[[#This Row],[Precio Unitario]]*Cocina[[#This Row],[Cantidad Ordenada]]</f>
        <v>90</v>
      </c>
      <c r="N139" s="3">
        <v>138</v>
      </c>
      <c r="O139" s="2">
        <f>SUMIF(A:A,Cocina[[#This Row],[Número de Orden2]],M:M)</f>
        <v>238</v>
      </c>
    </row>
    <row r="140" spans="1:15" x14ac:dyDescent="0.2">
      <c r="A140" s="3">
        <v>53</v>
      </c>
      <c r="B140" s="3">
        <v>16</v>
      </c>
      <c r="C140" s="4" t="s">
        <v>42</v>
      </c>
      <c r="D140" s="4" t="s">
        <v>1593</v>
      </c>
      <c r="E140" s="2">
        <v>22</v>
      </c>
      <c r="F140" s="2">
        <v>36</v>
      </c>
      <c r="G140" s="3">
        <v>3</v>
      </c>
      <c r="H140">
        <v>26</v>
      </c>
      <c r="I140" s="4" t="s">
        <v>132</v>
      </c>
      <c r="J140" s="2">
        <f>Cocina[[#This Row],[Precio Unitario]]-Cocina[[#This Row],[Costo Unitario]]</f>
        <v>14</v>
      </c>
      <c r="K140" s="2">
        <f>Cocina[[#This Row],[Precio Unitario]]</f>
        <v>36</v>
      </c>
      <c r="L140" s="6">
        <f>Cocina[[#This Row],[Ganancia Neta]]/Cocina[[#This Row],[Ganancia Bruta]]</f>
        <v>0.3888888888888889</v>
      </c>
      <c r="M140" s="2">
        <f>Cocina[[#This Row],[Precio Unitario]]*Cocina[[#This Row],[Cantidad Ordenada]]</f>
        <v>108</v>
      </c>
      <c r="N140" s="3">
        <v>139</v>
      </c>
      <c r="O140" s="2">
        <f>SUMIF(A:A,Cocina[[#This Row],[Número de Orden2]],M:M)</f>
        <v>35</v>
      </c>
    </row>
    <row r="141" spans="1:15" x14ac:dyDescent="0.2">
      <c r="A141" s="3">
        <v>54</v>
      </c>
      <c r="B141" s="3">
        <v>6</v>
      </c>
      <c r="C141" s="4" t="s">
        <v>19</v>
      </c>
      <c r="D141" s="4" t="s">
        <v>1598</v>
      </c>
      <c r="E141" s="2">
        <v>21</v>
      </c>
      <c r="F141" s="2">
        <v>35</v>
      </c>
      <c r="G141" s="3">
        <v>3</v>
      </c>
      <c r="H141">
        <v>47</v>
      </c>
      <c r="I141" s="4" t="s">
        <v>132</v>
      </c>
      <c r="J141" s="2">
        <f>Cocina[[#This Row],[Precio Unitario]]-Cocina[[#This Row],[Costo Unitario]]</f>
        <v>14</v>
      </c>
      <c r="K141" s="2">
        <f>Cocina[[#This Row],[Precio Unitario]]</f>
        <v>35</v>
      </c>
      <c r="L141" s="6">
        <f>Cocina[[#This Row],[Ganancia Neta]]/Cocina[[#This Row],[Ganancia Bruta]]</f>
        <v>0.4</v>
      </c>
      <c r="M141" s="2">
        <f>Cocina[[#This Row],[Precio Unitario]]*Cocina[[#This Row],[Cantidad Ordenada]]</f>
        <v>105</v>
      </c>
      <c r="N141" s="3">
        <v>140</v>
      </c>
      <c r="O141" s="2">
        <f>SUMIF(A:A,Cocina[[#This Row],[Número de Orden2]],M:M)</f>
        <v>191</v>
      </c>
    </row>
    <row r="142" spans="1:15" x14ac:dyDescent="0.2">
      <c r="A142" s="3">
        <v>54</v>
      </c>
      <c r="B142" s="3">
        <v>6</v>
      </c>
      <c r="C142" s="4" t="s">
        <v>50</v>
      </c>
      <c r="D142" s="4" t="s">
        <v>1590</v>
      </c>
      <c r="E142" s="2">
        <v>19</v>
      </c>
      <c r="F142" s="2">
        <v>31</v>
      </c>
      <c r="G142" s="3">
        <v>1</v>
      </c>
      <c r="H142">
        <v>55</v>
      </c>
      <c r="I142" s="4" t="s">
        <v>133</v>
      </c>
      <c r="J142" s="2">
        <f>Cocina[[#This Row],[Precio Unitario]]-Cocina[[#This Row],[Costo Unitario]]</f>
        <v>12</v>
      </c>
      <c r="K142" s="2">
        <f>Cocina[[#This Row],[Precio Unitario]]</f>
        <v>31</v>
      </c>
      <c r="L142" s="6">
        <f>Cocina[[#This Row],[Ganancia Neta]]/Cocina[[#This Row],[Ganancia Bruta]]</f>
        <v>0.38709677419354838</v>
      </c>
      <c r="M142" s="2">
        <f>Cocina[[#This Row],[Precio Unitario]]*Cocina[[#This Row],[Cantidad Ordenada]]</f>
        <v>31</v>
      </c>
      <c r="N142" s="3">
        <v>141</v>
      </c>
      <c r="O142" s="2">
        <f>SUMIF(A:A,Cocina[[#This Row],[Número de Orden2]],M:M)</f>
        <v>21</v>
      </c>
    </row>
    <row r="143" spans="1:15" x14ac:dyDescent="0.2">
      <c r="A143" s="3">
        <v>54</v>
      </c>
      <c r="B143" s="3">
        <v>6</v>
      </c>
      <c r="C143" s="4" t="s">
        <v>43</v>
      </c>
      <c r="D143" s="4" t="s">
        <v>1605</v>
      </c>
      <c r="E143" s="2">
        <v>10</v>
      </c>
      <c r="F143" s="2">
        <v>18</v>
      </c>
      <c r="G143" s="3">
        <v>1</v>
      </c>
      <c r="H143">
        <v>55</v>
      </c>
      <c r="I143" s="4" t="s">
        <v>133</v>
      </c>
      <c r="J143" s="2">
        <f>Cocina[[#This Row],[Precio Unitario]]-Cocina[[#This Row],[Costo Unitario]]</f>
        <v>8</v>
      </c>
      <c r="K143" s="2">
        <f>Cocina[[#This Row],[Precio Unitario]]</f>
        <v>18</v>
      </c>
      <c r="L143" s="6">
        <f>Cocina[[#This Row],[Ganancia Neta]]/Cocina[[#This Row],[Ganancia Bruta]]</f>
        <v>0.44444444444444442</v>
      </c>
      <c r="M143" s="2">
        <f>Cocina[[#This Row],[Precio Unitario]]*Cocina[[#This Row],[Cantidad Ordenada]]</f>
        <v>18</v>
      </c>
      <c r="N143" s="3">
        <v>142</v>
      </c>
      <c r="O143" s="2">
        <f>SUMIF(A:A,Cocina[[#This Row],[Número de Orden2]],M:M)</f>
        <v>181</v>
      </c>
    </row>
    <row r="144" spans="1:15" x14ac:dyDescent="0.2">
      <c r="A144" s="3">
        <v>54</v>
      </c>
      <c r="B144" s="3">
        <v>6</v>
      </c>
      <c r="C144" s="4" t="s">
        <v>74</v>
      </c>
      <c r="D144" s="4" t="s">
        <v>1595</v>
      </c>
      <c r="E144" s="2">
        <v>20</v>
      </c>
      <c r="F144" s="2">
        <v>33</v>
      </c>
      <c r="G144" s="3">
        <v>1</v>
      </c>
      <c r="H144">
        <v>46</v>
      </c>
      <c r="I144" s="4" t="s">
        <v>133</v>
      </c>
      <c r="J144" s="2">
        <f>Cocina[[#This Row],[Precio Unitario]]-Cocina[[#This Row],[Costo Unitario]]</f>
        <v>13</v>
      </c>
      <c r="K144" s="2">
        <f>Cocina[[#This Row],[Precio Unitario]]</f>
        <v>33</v>
      </c>
      <c r="L144" s="6">
        <f>Cocina[[#This Row],[Ganancia Neta]]/Cocina[[#This Row],[Ganancia Bruta]]</f>
        <v>0.39393939393939392</v>
      </c>
      <c r="M144" s="2">
        <f>Cocina[[#This Row],[Precio Unitario]]*Cocina[[#This Row],[Cantidad Ordenada]]</f>
        <v>33</v>
      </c>
      <c r="N144" s="3">
        <v>143</v>
      </c>
      <c r="O144" s="2">
        <f>SUMIF(A:A,Cocina[[#This Row],[Número de Orden2]],M:M)</f>
        <v>50</v>
      </c>
    </row>
    <row r="145" spans="1:15" x14ac:dyDescent="0.2">
      <c r="A145" s="3">
        <v>55</v>
      </c>
      <c r="B145" s="3">
        <v>20</v>
      </c>
      <c r="C145" s="4" t="s">
        <v>74</v>
      </c>
      <c r="D145" s="4" t="s">
        <v>1595</v>
      </c>
      <c r="E145" s="2">
        <v>20</v>
      </c>
      <c r="F145" s="2">
        <v>33</v>
      </c>
      <c r="G145" s="3">
        <v>3</v>
      </c>
      <c r="H145">
        <v>27</v>
      </c>
      <c r="I145" s="4" t="s">
        <v>133</v>
      </c>
      <c r="J145" s="2">
        <f>Cocina[[#This Row],[Precio Unitario]]-Cocina[[#This Row],[Costo Unitario]]</f>
        <v>13</v>
      </c>
      <c r="K145" s="2">
        <f>Cocina[[#This Row],[Precio Unitario]]</f>
        <v>33</v>
      </c>
      <c r="L145" s="6">
        <f>Cocina[[#This Row],[Ganancia Neta]]/Cocina[[#This Row],[Ganancia Bruta]]</f>
        <v>0.39393939393939392</v>
      </c>
      <c r="M145" s="2">
        <f>Cocina[[#This Row],[Precio Unitario]]*Cocina[[#This Row],[Cantidad Ordenada]]</f>
        <v>99</v>
      </c>
      <c r="N145" s="3">
        <v>144</v>
      </c>
      <c r="O145" s="2">
        <f>SUMIF(A:A,Cocina[[#This Row],[Número de Orden2]],M:M)</f>
        <v>185</v>
      </c>
    </row>
    <row r="146" spans="1:15" x14ac:dyDescent="0.2">
      <c r="A146" s="3">
        <v>55</v>
      </c>
      <c r="B146" s="3">
        <v>20</v>
      </c>
      <c r="C146" s="4" t="s">
        <v>60</v>
      </c>
      <c r="D146" s="4" t="s">
        <v>1588</v>
      </c>
      <c r="E146" s="2">
        <v>14</v>
      </c>
      <c r="F146" s="2">
        <v>24</v>
      </c>
      <c r="G146" s="3">
        <v>1</v>
      </c>
      <c r="H146">
        <v>5</v>
      </c>
      <c r="I146" s="4" t="s">
        <v>132</v>
      </c>
      <c r="J146" s="2">
        <f>Cocina[[#This Row],[Precio Unitario]]-Cocina[[#This Row],[Costo Unitario]]</f>
        <v>10</v>
      </c>
      <c r="K146" s="2">
        <f>Cocina[[#This Row],[Precio Unitario]]</f>
        <v>24</v>
      </c>
      <c r="L146" s="6">
        <f>Cocina[[#This Row],[Ganancia Neta]]/Cocina[[#This Row],[Ganancia Bruta]]</f>
        <v>0.41666666666666669</v>
      </c>
      <c r="M146" s="2">
        <f>Cocina[[#This Row],[Precio Unitario]]*Cocina[[#This Row],[Cantidad Ordenada]]</f>
        <v>24</v>
      </c>
      <c r="N146" s="3">
        <v>145</v>
      </c>
      <c r="O146" s="2">
        <f>SUMIF(A:A,Cocina[[#This Row],[Número de Orden2]],M:M)</f>
        <v>126</v>
      </c>
    </row>
    <row r="147" spans="1:15" x14ac:dyDescent="0.2">
      <c r="A147" s="3">
        <v>55</v>
      </c>
      <c r="B147" s="3">
        <v>20</v>
      </c>
      <c r="C147" s="4" t="s">
        <v>42</v>
      </c>
      <c r="D147" s="4" t="s">
        <v>1593</v>
      </c>
      <c r="E147" s="2">
        <v>22</v>
      </c>
      <c r="F147" s="2">
        <v>36</v>
      </c>
      <c r="G147" s="3">
        <v>1</v>
      </c>
      <c r="H147">
        <v>51</v>
      </c>
      <c r="I147" s="4" t="s">
        <v>133</v>
      </c>
      <c r="J147" s="2">
        <f>Cocina[[#This Row],[Precio Unitario]]-Cocina[[#This Row],[Costo Unitario]]</f>
        <v>14</v>
      </c>
      <c r="K147" s="2">
        <f>Cocina[[#This Row],[Precio Unitario]]</f>
        <v>36</v>
      </c>
      <c r="L147" s="6">
        <f>Cocina[[#This Row],[Ganancia Neta]]/Cocina[[#This Row],[Ganancia Bruta]]</f>
        <v>0.3888888888888889</v>
      </c>
      <c r="M147" s="2">
        <f>Cocina[[#This Row],[Precio Unitario]]*Cocina[[#This Row],[Cantidad Ordenada]]</f>
        <v>36</v>
      </c>
      <c r="N147" s="3">
        <v>146</v>
      </c>
      <c r="O147" s="2">
        <f>SUMIF(A:A,Cocina[[#This Row],[Número de Orden2]],M:M)</f>
        <v>62</v>
      </c>
    </row>
    <row r="148" spans="1:15" x14ac:dyDescent="0.2">
      <c r="A148" s="3">
        <v>55</v>
      </c>
      <c r="B148" s="3">
        <v>20</v>
      </c>
      <c r="C148" s="4" t="s">
        <v>70</v>
      </c>
      <c r="D148" s="4" t="s">
        <v>1599</v>
      </c>
      <c r="E148" s="2">
        <v>19</v>
      </c>
      <c r="F148" s="2">
        <v>32</v>
      </c>
      <c r="G148" s="3">
        <v>3</v>
      </c>
      <c r="H148">
        <v>13</v>
      </c>
      <c r="I148" s="4" t="s">
        <v>132</v>
      </c>
      <c r="J148" s="2">
        <f>Cocina[[#This Row],[Precio Unitario]]-Cocina[[#This Row],[Costo Unitario]]</f>
        <v>13</v>
      </c>
      <c r="K148" s="2">
        <f>Cocina[[#This Row],[Precio Unitario]]</f>
        <v>32</v>
      </c>
      <c r="L148" s="6">
        <f>Cocina[[#This Row],[Ganancia Neta]]/Cocina[[#This Row],[Ganancia Bruta]]</f>
        <v>0.40625</v>
      </c>
      <c r="M148" s="2">
        <f>Cocina[[#This Row],[Precio Unitario]]*Cocina[[#This Row],[Cantidad Ordenada]]</f>
        <v>96</v>
      </c>
      <c r="N148" s="3">
        <v>147</v>
      </c>
      <c r="O148" s="2">
        <f>SUMIF(A:A,Cocina[[#This Row],[Número de Orden2]],M:M)</f>
        <v>84</v>
      </c>
    </row>
    <row r="149" spans="1:15" x14ac:dyDescent="0.2">
      <c r="A149" s="3">
        <v>56</v>
      </c>
      <c r="B149" s="3">
        <v>1</v>
      </c>
      <c r="C149" s="4" t="s">
        <v>26</v>
      </c>
      <c r="D149" s="4" t="s">
        <v>1594</v>
      </c>
      <c r="E149" s="2">
        <v>17</v>
      </c>
      <c r="F149" s="2">
        <v>29</v>
      </c>
      <c r="G149" s="3">
        <v>1</v>
      </c>
      <c r="H149">
        <v>38</v>
      </c>
      <c r="I149" s="4" t="s">
        <v>132</v>
      </c>
      <c r="J149" s="2">
        <f>Cocina[[#This Row],[Precio Unitario]]-Cocina[[#This Row],[Costo Unitario]]</f>
        <v>12</v>
      </c>
      <c r="K149" s="2">
        <f>Cocina[[#This Row],[Precio Unitario]]</f>
        <v>29</v>
      </c>
      <c r="L149" s="6">
        <f>Cocina[[#This Row],[Ganancia Neta]]/Cocina[[#This Row],[Ganancia Bruta]]</f>
        <v>0.41379310344827586</v>
      </c>
      <c r="M149" s="2">
        <f>Cocina[[#This Row],[Precio Unitario]]*Cocina[[#This Row],[Cantidad Ordenada]]</f>
        <v>29</v>
      </c>
      <c r="N149" s="3">
        <v>148</v>
      </c>
      <c r="O149" s="2">
        <f>SUMIF(A:A,Cocina[[#This Row],[Número de Orden2]],M:M)</f>
        <v>212</v>
      </c>
    </row>
    <row r="150" spans="1:15" x14ac:dyDescent="0.2">
      <c r="A150" s="3">
        <v>56</v>
      </c>
      <c r="B150" s="3">
        <v>1</v>
      </c>
      <c r="C150" s="4" t="s">
        <v>48</v>
      </c>
      <c r="D150" s="4" t="s">
        <v>1597</v>
      </c>
      <c r="E150" s="2">
        <v>11</v>
      </c>
      <c r="F150" s="2">
        <v>19</v>
      </c>
      <c r="G150" s="3">
        <v>1</v>
      </c>
      <c r="H150">
        <v>40</v>
      </c>
      <c r="I150" s="4" t="s">
        <v>133</v>
      </c>
      <c r="J150" s="2">
        <f>Cocina[[#This Row],[Precio Unitario]]-Cocina[[#This Row],[Costo Unitario]]</f>
        <v>8</v>
      </c>
      <c r="K150" s="2">
        <f>Cocina[[#This Row],[Precio Unitario]]</f>
        <v>19</v>
      </c>
      <c r="L150" s="6">
        <f>Cocina[[#This Row],[Ganancia Neta]]/Cocina[[#This Row],[Ganancia Bruta]]</f>
        <v>0.42105263157894735</v>
      </c>
      <c r="M150" s="2">
        <f>Cocina[[#This Row],[Precio Unitario]]*Cocina[[#This Row],[Cantidad Ordenada]]</f>
        <v>19</v>
      </c>
      <c r="N150" s="3">
        <v>149</v>
      </c>
      <c r="O150" s="2">
        <f>SUMIF(A:A,Cocina[[#This Row],[Número de Orden2]],M:M)</f>
        <v>226</v>
      </c>
    </row>
    <row r="151" spans="1:15" x14ac:dyDescent="0.2">
      <c r="A151" s="3">
        <v>57</v>
      </c>
      <c r="B151" s="3">
        <v>18</v>
      </c>
      <c r="C151" s="4" t="s">
        <v>19</v>
      </c>
      <c r="D151" s="4" t="s">
        <v>1598</v>
      </c>
      <c r="E151" s="2">
        <v>21</v>
      </c>
      <c r="F151" s="2">
        <v>35</v>
      </c>
      <c r="G151" s="3">
        <v>1</v>
      </c>
      <c r="H151">
        <v>21</v>
      </c>
      <c r="I151" s="4" t="s">
        <v>133</v>
      </c>
      <c r="J151" s="2">
        <f>Cocina[[#This Row],[Precio Unitario]]-Cocina[[#This Row],[Costo Unitario]]</f>
        <v>14</v>
      </c>
      <c r="K151" s="2">
        <f>Cocina[[#This Row],[Precio Unitario]]</f>
        <v>35</v>
      </c>
      <c r="L151" s="6">
        <f>Cocina[[#This Row],[Ganancia Neta]]/Cocina[[#This Row],[Ganancia Bruta]]</f>
        <v>0.4</v>
      </c>
      <c r="M151" s="2">
        <f>Cocina[[#This Row],[Precio Unitario]]*Cocina[[#This Row],[Cantidad Ordenada]]</f>
        <v>35</v>
      </c>
      <c r="N151" s="3">
        <v>150</v>
      </c>
      <c r="O151" s="2">
        <f>SUMIF(A:A,Cocina[[#This Row],[Número de Orden2]],M:M)</f>
        <v>150</v>
      </c>
    </row>
    <row r="152" spans="1:15" x14ac:dyDescent="0.2">
      <c r="A152" s="3">
        <v>57</v>
      </c>
      <c r="B152" s="3">
        <v>18</v>
      </c>
      <c r="C152" s="4" t="s">
        <v>34</v>
      </c>
      <c r="D152" s="4" t="s">
        <v>1592</v>
      </c>
      <c r="E152" s="2">
        <v>25</v>
      </c>
      <c r="F152" s="2">
        <v>40</v>
      </c>
      <c r="G152" s="3">
        <v>1</v>
      </c>
      <c r="H152">
        <v>30</v>
      </c>
      <c r="I152" s="4" t="s">
        <v>133</v>
      </c>
      <c r="J152" s="2">
        <f>Cocina[[#This Row],[Precio Unitario]]-Cocina[[#This Row],[Costo Unitario]]</f>
        <v>15</v>
      </c>
      <c r="K152" s="2">
        <f>Cocina[[#This Row],[Precio Unitario]]</f>
        <v>40</v>
      </c>
      <c r="L152" s="6">
        <f>Cocina[[#This Row],[Ganancia Neta]]/Cocina[[#This Row],[Ganancia Bruta]]</f>
        <v>0.375</v>
      </c>
      <c r="M152" s="2">
        <f>Cocina[[#This Row],[Precio Unitario]]*Cocina[[#This Row],[Cantidad Ordenada]]</f>
        <v>40</v>
      </c>
      <c r="N152" s="3">
        <v>151</v>
      </c>
      <c r="O152" s="2">
        <f>SUMIF(A:A,Cocina[[#This Row],[Número de Orden2]],M:M)</f>
        <v>132</v>
      </c>
    </row>
    <row r="153" spans="1:15" x14ac:dyDescent="0.2">
      <c r="A153" s="3">
        <v>57</v>
      </c>
      <c r="B153" s="3">
        <v>18</v>
      </c>
      <c r="C153" s="4" t="s">
        <v>65</v>
      </c>
      <c r="D153" s="4" t="s">
        <v>1600</v>
      </c>
      <c r="E153" s="2">
        <v>13</v>
      </c>
      <c r="F153" s="2">
        <v>22</v>
      </c>
      <c r="G153" s="3">
        <v>1</v>
      </c>
      <c r="H153">
        <v>10</v>
      </c>
      <c r="I153" s="4" t="s">
        <v>132</v>
      </c>
      <c r="J153" s="2">
        <f>Cocina[[#This Row],[Precio Unitario]]-Cocina[[#This Row],[Costo Unitario]]</f>
        <v>9</v>
      </c>
      <c r="K153" s="2">
        <f>Cocina[[#This Row],[Precio Unitario]]</f>
        <v>22</v>
      </c>
      <c r="L153" s="6">
        <f>Cocina[[#This Row],[Ganancia Neta]]/Cocina[[#This Row],[Ganancia Bruta]]</f>
        <v>0.40909090909090912</v>
      </c>
      <c r="M153" s="2">
        <f>Cocina[[#This Row],[Precio Unitario]]*Cocina[[#This Row],[Cantidad Ordenada]]</f>
        <v>22</v>
      </c>
      <c r="N153" s="3">
        <v>152</v>
      </c>
      <c r="O153" s="2">
        <f>SUMIF(A:A,Cocina[[#This Row],[Número de Orden2]],M:M)</f>
        <v>56</v>
      </c>
    </row>
    <row r="154" spans="1:15" x14ac:dyDescent="0.2">
      <c r="A154" s="3">
        <v>57</v>
      </c>
      <c r="B154" s="3">
        <v>18</v>
      </c>
      <c r="C154" s="4" t="s">
        <v>42</v>
      </c>
      <c r="D154" s="4" t="s">
        <v>1593</v>
      </c>
      <c r="E154" s="2">
        <v>22</v>
      </c>
      <c r="F154" s="2">
        <v>36</v>
      </c>
      <c r="G154" s="3">
        <v>2</v>
      </c>
      <c r="H154">
        <v>7</v>
      </c>
      <c r="I154" s="4" t="s">
        <v>133</v>
      </c>
      <c r="J154" s="2">
        <f>Cocina[[#This Row],[Precio Unitario]]-Cocina[[#This Row],[Costo Unitario]]</f>
        <v>14</v>
      </c>
      <c r="K154" s="2">
        <f>Cocina[[#This Row],[Precio Unitario]]</f>
        <v>36</v>
      </c>
      <c r="L154" s="6">
        <f>Cocina[[#This Row],[Ganancia Neta]]/Cocina[[#This Row],[Ganancia Bruta]]</f>
        <v>0.3888888888888889</v>
      </c>
      <c r="M154" s="2">
        <f>Cocina[[#This Row],[Precio Unitario]]*Cocina[[#This Row],[Cantidad Ordenada]]</f>
        <v>72</v>
      </c>
      <c r="N154" s="3">
        <v>153</v>
      </c>
      <c r="O154" s="2">
        <f>SUMIF(A:A,Cocina[[#This Row],[Número de Orden2]],M:M)</f>
        <v>203</v>
      </c>
    </row>
    <row r="155" spans="1:15" x14ac:dyDescent="0.2">
      <c r="A155" s="3">
        <v>58</v>
      </c>
      <c r="B155" s="3">
        <v>8</v>
      </c>
      <c r="C155" s="4" t="s">
        <v>65</v>
      </c>
      <c r="D155" s="4" t="s">
        <v>1600</v>
      </c>
      <c r="E155" s="2">
        <v>13</v>
      </c>
      <c r="F155" s="2">
        <v>22</v>
      </c>
      <c r="G155" s="3">
        <v>1</v>
      </c>
      <c r="H155">
        <v>17</v>
      </c>
      <c r="I155" s="4" t="s">
        <v>133</v>
      </c>
      <c r="J155" s="2">
        <f>Cocina[[#This Row],[Precio Unitario]]-Cocina[[#This Row],[Costo Unitario]]</f>
        <v>9</v>
      </c>
      <c r="K155" s="2">
        <f>Cocina[[#This Row],[Precio Unitario]]</f>
        <v>22</v>
      </c>
      <c r="L155" s="6">
        <f>Cocina[[#This Row],[Ganancia Neta]]/Cocina[[#This Row],[Ganancia Bruta]]</f>
        <v>0.40909090909090912</v>
      </c>
      <c r="M155" s="2">
        <f>Cocina[[#This Row],[Precio Unitario]]*Cocina[[#This Row],[Cantidad Ordenada]]</f>
        <v>22</v>
      </c>
      <c r="N155" s="3">
        <v>154</v>
      </c>
      <c r="O155" s="2">
        <f>SUMIF(A:A,Cocina[[#This Row],[Número de Orden2]],M:M)</f>
        <v>144</v>
      </c>
    </row>
    <row r="156" spans="1:15" x14ac:dyDescent="0.2">
      <c r="A156" s="3">
        <v>58</v>
      </c>
      <c r="B156" s="3">
        <v>8</v>
      </c>
      <c r="C156" s="4" t="s">
        <v>55</v>
      </c>
      <c r="D156" s="4" t="s">
        <v>1602</v>
      </c>
      <c r="E156" s="2">
        <v>12</v>
      </c>
      <c r="F156" s="2">
        <v>20</v>
      </c>
      <c r="G156" s="3">
        <v>3</v>
      </c>
      <c r="H156">
        <v>56</v>
      </c>
      <c r="I156" s="4" t="s">
        <v>133</v>
      </c>
      <c r="J156" s="2">
        <f>Cocina[[#This Row],[Precio Unitario]]-Cocina[[#This Row],[Costo Unitario]]</f>
        <v>8</v>
      </c>
      <c r="K156" s="2">
        <f>Cocina[[#This Row],[Precio Unitario]]</f>
        <v>20</v>
      </c>
      <c r="L156" s="6">
        <f>Cocina[[#This Row],[Ganancia Neta]]/Cocina[[#This Row],[Ganancia Bruta]]</f>
        <v>0.4</v>
      </c>
      <c r="M156" s="2">
        <f>Cocina[[#This Row],[Precio Unitario]]*Cocina[[#This Row],[Cantidad Ordenada]]</f>
        <v>60</v>
      </c>
      <c r="N156" s="3">
        <v>155</v>
      </c>
      <c r="O156" s="2">
        <f>SUMIF(A:A,Cocina[[#This Row],[Número de Orden2]],M:M)</f>
        <v>136</v>
      </c>
    </row>
    <row r="157" spans="1:15" x14ac:dyDescent="0.2">
      <c r="A157" s="3">
        <v>59</v>
      </c>
      <c r="B157" s="3">
        <v>8</v>
      </c>
      <c r="C157" s="4" t="s">
        <v>48</v>
      </c>
      <c r="D157" s="4" t="s">
        <v>1597</v>
      </c>
      <c r="E157" s="2">
        <v>11</v>
      </c>
      <c r="F157" s="2">
        <v>19</v>
      </c>
      <c r="G157" s="3">
        <v>2</v>
      </c>
      <c r="H157">
        <v>13</v>
      </c>
      <c r="I157" s="4" t="s">
        <v>132</v>
      </c>
      <c r="J157" s="2">
        <f>Cocina[[#This Row],[Precio Unitario]]-Cocina[[#This Row],[Costo Unitario]]</f>
        <v>8</v>
      </c>
      <c r="K157" s="2">
        <f>Cocina[[#This Row],[Precio Unitario]]</f>
        <v>19</v>
      </c>
      <c r="L157" s="6">
        <f>Cocina[[#This Row],[Ganancia Neta]]/Cocina[[#This Row],[Ganancia Bruta]]</f>
        <v>0.42105263157894735</v>
      </c>
      <c r="M157" s="2">
        <f>Cocina[[#This Row],[Precio Unitario]]*Cocina[[#This Row],[Cantidad Ordenada]]</f>
        <v>38</v>
      </c>
      <c r="N157" s="3">
        <v>156</v>
      </c>
      <c r="O157" s="2">
        <f>SUMIF(A:A,Cocina[[#This Row],[Número de Orden2]],M:M)</f>
        <v>56</v>
      </c>
    </row>
    <row r="158" spans="1:15" x14ac:dyDescent="0.2">
      <c r="A158" s="3">
        <v>59</v>
      </c>
      <c r="B158" s="3">
        <v>8</v>
      </c>
      <c r="C158" s="4" t="s">
        <v>63</v>
      </c>
      <c r="D158" s="4" t="s">
        <v>1603</v>
      </c>
      <c r="E158" s="2">
        <v>14</v>
      </c>
      <c r="F158" s="2">
        <v>23</v>
      </c>
      <c r="G158" s="3">
        <v>2</v>
      </c>
      <c r="H158">
        <v>9</v>
      </c>
      <c r="I158" s="4" t="s">
        <v>132</v>
      </c>
      <c r="J158" s="2">
        <f>Cocina[[#This Row],[Precio Unitario]]-Cocina[[#This Row],[Costo Unitario]]</f>
        <v>9</v>
      </c>
      <c r="K158" s="2">
        <f>Cocina[[#This Row],[Precio Unitario]]</f>
        <v>23</v>
      </c>
      <c r="L158" s="6">
        <f>Cocina[[#This Row],[Ganancia Neta]]/Cocina[[#This Row],[Ganancia Bruta]]</f>
        <v>0.39130434782608697</v>
      </c>
      <c r="M158" s="2">
        <f>Cocina[[#This Row],[Precio Unitario]]*Cocina[[#This Row],[Cantidad Ordenada]]</f>
        <v>46</v>
      </c>
      <c r="N158" s="3">
        <v>157</v>
      </c>
      <c r="O158" s="2">
        <f>SUMIF(A:A,Cocina[[#This Row],[Número de Orden2]],M:M)</f>
        <v>271</v>
      </c>
    </row>
    <row r="159" spans="1:15" x14ac:dyDescent="0.2">
      <c r="A159" s="3">
        <v>59</v>
      </c>
      <c r="B159" s="3">
        <v>8</v>
      </c>
      <c r="C159" s="4" t="s">
        <v>43</v>
      </c>
      <c r="D159" s="4" t="s">
        <v>1605</v>
      </c>
      <c r="E159" s="2">
        <v>10</v>
      </c>
      <c r="F159" s="2">
        <v>18</v>
      </c>
      <c r="G159" s="3">
        <v>2</v>
      </c>
      <c r="H159">
        <v>13</v>
      </c>
      <c r="I159" s="4" t="s">
        <v>133</v>
      </c>
      <c r="J159" s="2">
        <f>Cocina[[#This Row],[Precio Unitario]]-Cocina[[#This Row],[Costo Unitario]]</f>
        <v>8</v>
      </c>
      <c r="K159" s="2">
        <f>Cocina[[#This Row],[Precio Unitario]]</f>
        <v>18</v>
      </c>
      <c r="L159" s="6">
        <f>Cocina[[#This Row],[Ganancia Neta]]/Cocina[[#This Row],[Ganancia Bruta]]</f>
        <v>0.44444444444444442</v>
      </c>
      <c r="M159" s="2">
        <f>Cocina[[#This Row],[Precio Unitario]]*Cocina[[#This Row],[Cantidad Ordenada]]</f>
        <v>36</v>
      </c>
      <c r="N159" s="3">
        <v>158</v>
      </c>
      <c r="O159" s="2">
        <f>SUMIF(A:A,Cocina[[#This Row],[Número de Orden2]],M:M)</f>
        <v>310</v>
      </c>
    </row>
    <row r="160" spans="1:15" x14ac:dyDescent="0.2">
      <c r="A160" s="3">
        <v>59</v>
      </c>
      <c r="B160" s="3">
        <v>8</v>
      </c>
      <c r="C160" s="4" t="s">
        <v>34</v>
      </c>
      <c r="D160" s="4" t="s">
        <v>1592</v>
      </c>
      <c r="E160" s="2">
        <v>25</v>
      </c>
      <c r="F160" s="2">
        <v>40</v>
      </c>
      <c r="G160" s="3">
        <v>1</v>
      </c>
      <c r="H160">
        <v>13</v>
      </c>
      <c r="I160" s="4" t="s">
        <v>133</v>
      </c>
      <c r="J160" s="2">
        <f>Cocina[[#This Row],[Precio Unitario]]-Cocina[[#This Row],[Costo Unitario]]</f>
        <v>15</v>
      </c>
      <c r="K160" s="2">
        <f>Cocina[[#This Row],[Precio Unitario]]</f>
        <v>40</v>
      </c>
      <c r="L160" s="6">
        <f>Cocina[[#This Row],[Ganancia Neta]]/Cocina[[#This Row],[Ganancia Bruta]]</f>
        <v>0.375</v>
      </c>
      <c r="M160" s="2">
        <f>Cocina[[#This Row],[Precio Unitario]]*Cocina[[#This Row],[Cantidad Ordenada]]</f>
        <v>40</v>
      </c>
      <c r="N160" s="3">
        <v>159</v>
      </c>
      <c r="O160" s="2">
        <f>SUMIF(A:A,Cocina[[#This Row],[Número de Orden2]],M:M)</f>
        <v>253</v>
      </c>
    </row>
    <row r="161" spans="1:15" x14ac:dyDescent="0.2">
      <c r="A161" s="3">
        <v>60</v>
      </c>
      <c r="B161" s="3">
        <v>6</v>
      </c>
      <c r="C161" s="4" t="s">
        <v>43</v>
      </c>
      <c r="D161" s="4" t="s">
        <v>1605</v>
      </c>
      <c r="E161" s="2">
        <v>10</v>
      </c>
      <c r="F161" s="2">
        <v>18</v>
      </c>
      <c r="G161" s="3">
        <v>2</v>
      </c>
      <c r="H161">
        <v>23</v>
      </c>
      <c r="I161" s="4" t="s">
        <v>132</v>
      </c>
      <c r="J161" s="2">
        <f>Cocina[[#This Row],[Precio Unitario]]-Cocina[[#This Row],[Costo Unitario]]</f>
        <v>8</v>
      </c>
      <c r="K161" s="2">
        <f>Cocina[[#This Row],[Precio Unitario]]</f>
        <v>18</v>
      </c>
      <c r="L161" s="6">
        <f>Cocina[[#This Row],[Ganancia Neta]]/Cocina[[#This Row],[Ganancia Bruta]]</f>
        <v>0.44444444444444442</v>
      </c>
      <c r="M161" s="2">
        <f>Cocina[[#This Row],[Precio Unitario]]*Cocina[[#This Row],[Cantidad Ordenada]]</f>
        <v>36</v>
      </c>
      <c r="N161" s="3">
        <v>160</v>
      </c>
      <c r="O161" s="2">
        <f>SUMIF(A:A,Cocina[[#This Row],[Número de Orden2]],M:M)</f>
        <v>156</v>
      </c>
    </row>
    <row r="162" spans="1:15" x14ac:dyDescent="0.2">
      <c r="A162" s="3">
        <v>60</v>
      </c>
      <c r="B162" s="3">
        <v>6</v>
      </c>
      <c r="C162" s="4" t="s">
        <v>74</v>
      </c>
      <c r="D162" s="4" t="s">
        <v>1595</v>
      </c>
      <c r="E162" s="2">
        <v>20</v>
      </c>
      <c r="F162" s="2">
        <v>33</v>
      </c>
      <c r="G162" s="3">
        <v>2</v>
      </c>
      <c r="H162">
        <v>20</v>
      </c>
      <c r="I162" s="4" t="s">
        <v>133</v>
      </c>
      <c r="J162" s="2">
        <f>Cocina[[#This Row],[Precio Unitario]]-Cocina[[#This Row],[Costo Unitario]]</f>
        <v>13</v>
      </c>
      <c r="K162" s="2">
        <f>Cocina[[#This Row],[Precio Unitario]]</f>
        <v>33</v>
      </c>
      <c r="L162" s="6">
        <f>Cocina[[#This Row],[Ganancia Neta]]/Cocina[[#This Row],[Ganancia Bruta]]</f>
        <v>0.39393939393939392</v>
      </c>
      <c r="M162" s="2">
        <f>Cocina[[#This Row],[Precio Unitario]]*Cocina[[#This Row],[Cantidad Ordenada]]</f>
        <v>66</v>
      </c>
      <c r="N162" s="3">
        <v>161</v>
      </c>
      <c r="O162" s="2">
        <f>SUMIF(A:A,Cocina[[#This Row],[Número de Orden2]],M:M)</f>
        <v>84</v>
      </c>
    </row>
    <row r="163" spans="1:15" x14ac:dyDescent="0.2">
      <c r="A163" s="3">
        <v>61</v>
      </c>
      <c r="B163" s="3">
        <v>10</v>
      </c>
      <c r="C163" s="4" t="s">
        <v>34</v>
      </c>
      <c r="D163" s="4" t="s">
        <v>1592</v>
      </c>
      <c r="E163" s="2">
        <v>25</v>
      </c>
      <c r="F163" s="2">
        <v>40</v>
      </c>
      <c r="G163" s="3">
        <v>2</v>
      </c>
      <c r="H163">
        <v>56</v>
      </c>
      <c r="I163" s="4" t="s">
        <v>132</v>
      </c>
      <c r="J163" s="2">
        <f>Cocina[[#This Row],[Precio Unitario]]-Cocina[[#This Row],[Costo Unitario]]</f>
        <v>15</v>
      </c>
      <c r="K163" s="2">
        <f>Cocina[[#This Row],[Precio Unitario]]</f>
        <v>40</v>
      </c>
      <c r="L163" s="6">
        <f>Cocina[[#This Row],[Ganancia Neta]]/Cocina[[#This Row],[Ganancia Bruta]]</f>
        <v>0.375</v>
      </c>
      <c r="M163" s="2">
        <f>Cocina[[#This Row],[Precio Unitario]]*Cocina[[#This Row],[Cantidad Ordenada]]</f>
        <v>80</v>
      </c>
      <c r="N163" s="3">
        <v>162</v>
      </c>
      <c r="O163" s="2">
        <f>SUMIF(A:A,Cocina[[#This Row],[Número de Orden2]],M:M)</f>
        <v>72</v>
      </c>
    </row>
    <row r="164" spans="1:15" x14ac:dyDescent="0.2">
      <c r="A164" s="3">
        <v>61</v>
      </c>
      <c r="B164" s="3">
        <v>10</v>
      </c>
      <c r="C164" s="4" t="s">
        <v>43</v>
      </c>
      <c r="D164" s="4" t="s">
        <v>1605</v>
      </c>
      <c r="E164" s="2">
        <v>10</v>
      </c>
      <c r="F164" s="2">
        <v>18</v>
      </c>
      <c r="G164" s="3">
        <v>1</v>
      </c>
      <c r="H164">
        <v>39</v>
      </c>
      <c r="I164" s="4" t="s">
        <v>133</v>
      </c>
      <c r="J164" s="2">
        <f>Cocina[[#This Row],[Precio Unitario]]-Cocina[[#This Row],[Costo Unitario]]</f>
        <v>8</v>
      </c>
      <c r="K164" s="2">
        <f>Cocina[[#This Row],[Precio Unitario]]</f>
        <v>18</v>
      </c>
      <c r="L164" s="6">
        <f>Cocina[[#This Row],[Ganancia Neta]]/Cocina[[#This Row],[Ganancia Bruta]]</f>
        <v>0.44444444444444442</v>
      </c>
      <c r="M164" s="2">
        <f>Cocina[[#This Row],[Precio Unitario]]*Cocina[[#This Row],[Cantidad Ordenada]]</f>
        <v>18</v>
      </c>
      <c r="N164" s="3">
        <v>163</v>
      </c>
      <c r="O164" s="2">
        <f>SUMIF(A:A,Cocina[[#This Row],[Número de Orden2]],M:M)</f>
        <v>271</v>
      </c>
    </row>
    <row r="165" spans="1:15" x14ac:dyDescent="0.2">
      <c r="A165" s="3">
        <v>61</v>
      </c>
      <c r="B165" s="3">
        <v>10</v>
      </c>
      <c r="C165" s="4" t="s">
        <v>39</v>
      </c>
      <c r="D165" s="4" t="s">
        <v>1589</v>
      </c>
      <c r="E165" s="2">
        <v>18</v>
      </c>
      <c r="F165" s="2">
        <v>30</v>
      </c>
      <c r="G165" s="3">
        <v>2</v>
      </c>
      <c r="H165">
        <v>13</v>
      </c>
      <c r="I165" s="4" t="s">
        <v>132</v>
      </c>
      <c r="J165" s="2">
        <f>Cocina[[#This Row],[Precio Unitario]]-Cocina[[#This Row],[Costo Unitario]]</f>
        <v>12</v>
      </c>
      <c r="K165" s="2">
        <f>Cocina[[#This Row],[Precio Unitario]]</f>
        <v>30</v>
      </c>
      <c r="L165" s="6">
        <f>Cocina[[#This Row],[Ganancia Neta]]/Cocina[[#This Row],[Ganancia Bruta]]</f>
        <v>0.4</v>
      </c>
      <c r="M165" s="2">
        <f>Cocina[[#This Row],[Precio Unitario]]*Cocina[[#This Row],[Cantidad Ordenada]]</f>
        <v>60</v>
      </c>
      <c r="N165" s="3">
        <v>164</v>
      </c>
      <c r="O165" s="2">
        <f>SUMIF(A:A,Cocina[[#This Row],[Número de Orden2]],M:M)</f>
        <v>170</v>
      </c>
    </row>
    <row r="166" spans="1:15" x14ac:dyDescent="0.2">
      <c r="A166" s="3">
        <v>61</v>
      </c>
      <c r="B166" s="3">
        <v>10</v>
      </c>
      <c r="C166" s="4" t="s">
        <v>30</v>
      </c>
      <c r="D166" s="4" t="s">
        <v>1596</v>
      </c>
      <c r="E166" s="2">
        <v>16</v>
      </c>
      <c r="F166" s="2">
        <v>28</v>
      </c>
      <c r="G166" s="3">
        <v>3</v>
      </c>
      <c r="H166">
        <v>51</v>
      </c>
      <c r="I166" s="4" t="s">
        <v>133</v>
      </c>
      <c r="J166" s="2">
        <f>Cocina[[#This Row],[Precio Unitario]]-Cocina[[#This Row],[Costo Unitario]]</f>
        <v>12</v>
      </c>
      <c r="K166" s="2">
        <f>Cocina[[#This Row],[Precio Unitario]]</f>
        <v>28</v>
      </c>
      <c r="L166" s="6">
        <f>Cocina[[#This Row],[Ganancia Neta]]/Cocina[[#This Row],[Ganancia Bruta]]</f>
        <v>0.42857142857142855</v>
      </c>
      <c r="M166" s="2">
        <f>Cocina[[#This Row],[Precio Unitario]]*Cocina[[#This Row],[Cantidad Ordenada]]</f>
        <v>84</v>
      </c>
      <c r="N166" s="3">
        <v>165</v>
      </c>
      <c r="O166" s="2">
        <f>SUMIF(A:A,Cocina[[#This Row],[Número de Orden2]],M:M)</f>
        <v>90</v>
      </c>
    </row>
    <row r="167" spans="1:15" x14ac:dyDescent="0.2">
      <c r="A167" s="3">
        <v>62</v>
      </c>
      <c r="B167" s="3">
        <v>2</v>
      </c>
      <c r="C167" s="4" t="s">
        <v>39</v>
      </c>
      <c r="D167" s="4" t="s">
        <v>1589</v>
      </c>
      <c r="E167" s="2">
        <v>18</v>
      </c>
      <c r="F167" s="2">
        <v>30</v>
      </c>
      <c r="G167" s="3">
        <v>2</v>
      </c>
      <c r="H167">
        <v>59</v>
      </c>
      <c r="I167" s="4" t="s">
        <v>133</v>
      </c>
      <c r="J167" s="2">
        <f>Cocina[[#This Row],[Precio Unitario]]-Cocina[[#This Row],[Costo Unitario]]</f>
        <v>12</v>
      </c>
      <c r="K167" s="2">
        <f>Cocina[[#This Row],[Precio Unitario]]</f>
        <v>30</v>
      </c>
      <c r="L167" s="6">
        <f>Cocina[[#This Row],[Ganancia Neta]]/Cocina[[#This Row],[Ganancia Bruta]]</f>
        <v>0.4</v>
      </c>
      <c r="M167" s="2">
        <f>Cocina[[#This Row],[Precio Unitario]]*Cocina[[#This Row],[Cantidad Ordenada]]</f>
        <v>60</v>
      </c>
      <c r="N167" s="3">
        <v>166</v>
      </c>
      <c r="O167" s="2">
        <f>SUMIF(A:A,Cocina[[#This Row],[Número de Orden2]],M:M)</f>
        <v>46</v>
      </c>
    </row>
    <row r="168" spans="1:15" x14ac:dyDescent="0.2">
      <c r="A168" s="3">
        <v>62</v>
      </c>
      <c r="B168" s="3">
        <v>2</v>
      </c>
      <c r="C168" s="4" t="s">
        <v>48</v>
      </c>
      <c r="D168" s="4" t="s">
        <v>1597</v>
      </c>
      <c r="E168" s="2">
        <v>11</v>
      </c>
      <c r="F168" s="2">
        <v>19</v>
      </c>
      <c r="G168" s="3">
        <v>3</v>
      </c>
      <c r="H168">
        <v>46</v>
      </c>
      <c r="I168" s="4" t="s">
        <v>133</v>
      </c>
      <c r="J168" s="2">
        <f>Cocina[[#This Row],[Precio Unitario]]-Cocina[[#This Row],[Costo Unitario]]</f>
        <v>8</v>
      </c>
      <c r="K168" s="2">
        <f>Cocina[[#This Row],[Precio Unitario]]</f>
        <v>19</v>
      </c>
      <c r="L168" s="6">
        <f>Cocina[[#This Row],[Ganancia Neta]]/Cocina[[#This Row],[Ganancia Bruta]]</f>
        <v>0.42105263157894735</v>
      </c>
      <c r="M168" s="2">
        <f>Cocina[[#This Row],[Precio Unitario]]*Cocina[[#This Row],[Cantidad Ordenada]]</f>
        <v>57</v>
      </c>
      <c r="N168" s="3">
        <v>167</v>
      </c>
      <c r="O168" s="2">
        <f>SUMIF(A:A,Cocina[[#This Row],[Número de Orden2]],M:M)</f>
        <v>152</v>
      </c>
    </row>
    <row r="169" spans="1:15" x14ac:dyDescent="0.2">
      <c r="A169" s="3">
        <v>62</v>
      </c>
      <c r="B169" s="3">
        <v>2</v>
      </c>
      <c r="C169" s="4" t="s">
        <v>50</v>
      </c>
      <c r="D169" s="4" t="s">
        <v>1590</v>
      </c>
      <c r="E169" s="2">
        <v>19</v>
      </c>
      <c r="F169" s="2">
        <v>31</v>
      </c>
      <c r="G169" s="3">
        <v>1</v>
      </c>
      <c r="H169">
        <v>50</v>
      </c>
      <c r="I169" s="4" t="s">
        <v>133</v>
      </c>
      <c r="J169" s="2">
        <f>Cocina[[#This Row],[Precio Unitario]]-Cocina[[#This Row],[Costo Unitario]]</f>
        <v>12</v>
      </c>
      <c r="K169" s="2">
        <f>Cocina[[#This Row],[Precio Unitario]]</f>
        <v>31</v>
      </c>
      <c r="L169" s="6">
        <f>Cocina[[#This Row],[Ganancia Neta]]/Cocina[[#This Row],[Ganancia Bruta]]</f>
        <v>0.38709677419354838</v>
      </c>
      <c r="M169" s="2">
        <f>Cocina[[#This Row],[Precio Unitario]]*Cocina[[#This Row],[Cantidad Ordenada]]</f>
        <v>31</v>
      </c>
      <c r="N169" s="3">
        <v>168</v>
      </c>
      <c r="O169" s="2">
        <f>SUMIF(A:A,Cocina[[#This Row],[Número de Orden2]],M:M)</f>
        <v>44</v>
      </c>
    </row>
    <row r="170" spans="1:15" x14ac:dyDescent="0.2">
      <c r="A170" s="3">
        <v>63</v>
      </c>
      <c r="B170" s="3">
        <v>17</v>
      </c>
      <c r="C170" s="4" t="s">
        <v>55</v>
      </c>
      <c r="D170" s="4" t="s">
        <v>1602</v>
      </c>
      <c r="E170" s="2">
        <v>12</v>
      </c>
      <c r="F170" s="2">
        <v>20</v>
      </c>
      <c r="G170" s="3">
        <v>1</v>
      </c>
      <c r="H170">
        <v>10</v>
      </c>
      <c r="I170" s="4" t="s">
        <v>133</v>
      </c>
      <c r="J170" s="2">
        <f>Cocina[[#This Row],[Precio Unitario]]-Cocina[[#This Row],[Costo Unitario]]</f>
        <v>8</v>
      </c>
      <c r="K170" s="2">
        <f>Cocina[[#This Row],[Precio Unitario]]</f>
        <v>20</v>
      </c>
      <c r="L170" s="6">
        <f>Cocina[[#This Row],[Ganancia Neta]]/Cocina[[#This Row],[Ganancia Bruta]]</f>
        <v>0.4</v>
      </c>
      <c r="M170" s="2">
        <f>Cocina[[#This Row],[Precio Unitario]]*Cocina[[#This Row],[Cantidad Ordenada]]</f>
        <v>20</v>
      </c>
      <c r="N170" s="3">
        <v>169</v>
      </c>
      <c r="O170" s="2">
        <f>SUMIF(A:A,Cocina[[#This Row],[Número de Orden2]],M:M)</f>
        <v>154</v>
      </c>
    </row>
    <row r="171" spans="1:15" x14ac:dyDescent="0.2">
      <c r="A171" s="3">
        <v>63</v>
      </c>
      <c r="B171" s="3">
        <v>17</v>
      </c>
      <c r="C171" s="4" t="s">
        <v>19</v>
      </c>
      <c r="D171" s="4" t="s">
        <v>1598</v>
      </c>
      <c r="E171" s="2">
        <v>21</v>
      </c>
      <c r="F171" s="2">
        <v>35</v>
      </c>
      <c r="G171" s="3">
        <v>1</v>
      </c>
      <c r="H171">
        <v>20</v>
      </c>
      <c r="I171" s="4" t="s">
        <v>132</v>
      </c>
      <c r="J171" s="2">
        <f>Cocina[[#This Row],[Precio Unitario]]-Cocina[[#This Row],[Costo Unitario]]</f>
        <v>14</v>
      </c>
      <c r="K171" s="2">
        <f>Cocina[[#This Row],[Precio Unitario]]</f>
        <v>35</v>
      </c>
      <c r="L171" s="6">
        <f>Cocina[[#This Row],[Ganancia Neta]]/Cocina[[#This Row],[Ganancia Bruta]]</f>
        <v>0.4</v>
      </c>
      <c r="M171" s="2">
        <f>Cocina[[#This Row],[Precio Unitario]]*Cocina[[#This Row],[Cantidad Ordenada]]</f>
        <v>35</v>
      </c>
      <c r="N171" s="3">
        <v>170</v>
      </c>
      <c r="O171" s="2">
        <f>SUMIF(A:A,Cocina[[#This Row],[Número de Orden2]],M:M)</f>
        <v>243</v>
      </c>
    </row>
    <row r="172" spans="1:15" x14ac:dyDescent="0.2">
      <c r="A172" s="3">
        <v>64</v>
      </c>
      <c r="B172" s="3">
        <v>3</v>
      </c>
      <c r="C172" s="4" t="s">
        <v>55</v>
      </c>
      <c r="D172" s="4" t="s">
        <v>1602</v>
      </c>
      <c r="E172" s="2">
        <v>12</v>
      </c>
      <c r="F172" s="2">
        <v>20</v>
      </c>
      <c r="G172" s="3">
        <v>3</v>
      </c>
      <c r="H172">
        <v>25</v>
      </c>
      <c r="I172" s="4" t="s">
        <v>132</v>
      </c>
      <c r="J172" s="2">
        <f>Cocina[[#This Row],[Precio Unitario]]-Cocina[[#This Row],[Costo Unitario]]</f>
        <v>8</v>
      </c>
      <c r="K172" s="2">
        <f>Cocina[[#This Row],[Precio Unitario]]</f>
        <v>20</v>
      </c>
      <c r="L172" s="6">
        <f>Cocina[[#This Row],[Ganancia Neta]]/Cocina[[#This Row],[Ganancia Bruta]]</f>
        <v>0.4</v>
      </c>
      <c r="M172" s="2">
        <f>Cocina[[#This Row],[Precio Unitario]]*Cocina[[#This Row],[Cantidad Ordenada]]</f>
        <v>60</v>
      </c>
      <c r="N172" s="3">
        <v>171</v>
      </c>
      <c r="O172" s="2">
        <f>SUMIF(A:A,Cocina[[#This Row],[Número de Orden2]],M:M)</f>
        <v>139</v>
      </c>
    </row>
    <row r="173" spans="1:15" x14ac:dyDescent="0.2">
      <c r="A173" s="3">
        <v>64</v>
      </c>
      <c r="B173" s="3">
        <v>3</v>
      </c>
      <c r="C173" s="4" t="s">
        <v>34</v>
      </c>
      <c r="D173" s="4" t="s">
        <v>1592</v>
      </c>
      <c r="E173" s="2">
        <v>25</v>
      </c>
      <c r="F173" s="2">
        <v>40</v>
      </c>
      <c r="G173" s="3">
        <v>3</v>
      </c>
      <c r="H173">
        <v>47</v>
      </c>
      <c r="I173" s="4" t="s">
        <v>133</v>
      </c>
      <c r="J173" s="2">
        <f>Cocina[[#This Row],[Precio Unitario]]-Cocina[[#This Row],[Costo Unitario]]</f>
        <v>15</v>
      </c>
      <c r="K173" s="2">
        <f>Cocina[[#This Row],[Precio Unitario]]</f>
        <v>40</v>
      </c>
      <c r="L173" s="6">
        <f>Cocina[[#This Row],[Ganancia Neta]]/Cocina[[#This Row],[Ganancia Bruta]]</f>
        <v>0.375</v>
      </c>
      <c r="M173" s="2">
        <f>Cocina[[#This Row],[Precio Unitario]]*Cocina[[#This Row],[Cantidad Ordenada]]</f>
        <v>120</v>
      </c>
      <c r="N173" s="3">
        <v>172</v>
      </c>
      <c r="O173" s="2">
        <f>SUMIF(A:A,Cocina[[#This Row],[Número de Orden2]],M:M)</f>
        <v>68</v>
      </c>
    </row>
    <row r="174" spans="1:15" x14ac:dyDescent="0.2">
      <c r="A174" s="3">
        <v>64</v>
      </c>
      <c r="B174" s="3">
        <v>3</v>
      </c>
      <c r="C174" s="4" t="s">
        <v>42</v>
      </c>
      <c r="D174" s="4" t="s">
        <v>1593</v>
      </c>
      <c r="E174" s="2">
        <v>22</v>
      </c>
      <c r="F174" s="2">
        <v>36</v>
      </c>
      <c r="G174" s="3">
        <v>3</v>
      </c>
      <c r="H174">
        <v>10</v>
      </c>
      <c r="I174" s="4" t="s">
        <v>132</v>
      </c>
      <c r="J174" s="2">
        <f>Cocina[[#This Row],[Precio Unitario]]-Cocina[[#This Row],[Costo Unitario]]</f>
        <v>14</v>
      </c>
      <c r="K174" s="2">
        <f>Cocina[[#This Row],[Precio Unitario]]</f>
        <v>36</v>
      </c>
      <c r="L174" s="6">
        <f>Cocina[[#This Row],[Ganancia Neta]]/Cocina[[#This Row],[Ganancia Bruta]]</f>
        <v>0.3888888888888889</v>
      </c>
      <c r="M174" s="2">
        <f>Cocina[[#This Row],[Precio Unitario]]*Cocina[[#This Row],[Cantidad Ordenada]]</f>
        <v>108</v>
      </c>
      <c r="N174" s="3">
        <v>173</v>
      </c>
      <c r="O174" s="2">
        <f>SUMIF(A:A,Cocina[[#This Row],[Número de Orden2]],M:M)</f>
        <v>177</v>
      </c>
    </row>
    <row r="175" spans="1:15" x14ac:dyDescent="0.2">
      <c r="A175" s="3">
        <v>65</v>
      </c>
      <c r="B175" s="3">
        <v>5</v>
      </c>
      <c r="C175" s="4" t="s">
        <v>30</v>
      </c>
      <c r="D175" s="4" t="s">
        <v>1596</v>
      </c>
      <c r="E175" s="2">
        <v>16</v>
      </c>
      <c r="F175" s="2">
        <v>28</v>
      </c>
      <c r="G175" s="3">
        <v>1</v>
      </c>
      <c r="H175">
        <v>32</v>
      </c>
      <c r="I175" s="4" t="s">
        <v>133</v>
      </c>
      <c r="J175" s="2">
        <f>Cocina[[#This Row],[Precio Unitario]]-Cocina[[#This Row],[Costo Unitario]]</f>
        <v>12</v>
      </c>
      <c r="K175" s="2">
        <f>Cocina[[#This Row],[Precio Unitario]]</f>
        <v>28</v>
      </c>
      <c r="L175" s="6">
        <f>Cocina[[#This Row],[Ganancia Neta]]/Cocina[[#This Row],[Ganancia Bruta]]</f>
        <v>0.42857142857142855</v>
      </c>
      <c r="M175" s="2">
        <f>Cocina[[#This Row],[Precio Unitario]]*Cocina[[#This Row],[Cantidad Ordenada]]</f>
        <v>28</v>
      </c>
      <c r="N175" s="3">
        <v>174</v>
      </c>
      <c r="O175" s="2">
        <f>SUMIF(A:A,Cocina[[#This Row],[Número de Orden2]],M:M)</f>
        <v>60</v>
      </c>
    </row>
    <row r="176" spans="1:15" x14ac:dyDescent="0.2">
      <c r="A176" s="3">
        <v>65</v>
      </c>
      <c r="B176" s="3">
        <v>5</v>
      </c>
      <c r="C176" s="4" t="s">
        <v>50</v>
      </c>
      <c r="D176" s="4" t="s">
        <v>1590</v>
      </c>
      <c r="E176" s="2">
        <v>19</v>
      </c>
      <c r="F176" s="2">
        <v>31</v>
      </c>
      <c r="G176" s="3">
        <v>1</v>
      </c>
      <c r="H176">
        <v>55</v>
      </c>
      <c r="I176" s="4" t="s">
        <v>133</v>
      </c>
      <c r="J176" s="2">
        <f>Cocina[[#This Row],[Precio Unitario]]-Cocina[[#This Row],[Costo Unitario]]</f>
        <v>12</v>
      </c>
      <c r="K176" s="2">
        <f>Cocina[[#This Row],[Precio Unitario]]</f>
        <v>31</v>
      </c>
      <c r="L176" s="6">
        <f>Cocina[[#This Row],[Ganancia Neta]]/Cocina[[#This Row],[Ganancia Bruta]]</f>
        <v>0.38709677419354838</v>
      </c>
      <c r="M176" s="2">
        <f>Cocina[[#This Row],[Precio Unitario]]*Cocina[[#This Row],[Cantidad Ordenada]]</f>
        <v>31</v>
      </c>
      <c r="N176" s="3">
        <v>175</v>
      </c>
      <c r="O176" s="2">
        <f>SUMIF(A:A,Cocina[[#This Row],[Número de Orden2]],M:M)</f>
        <v>144</v>
      </c>
    </row>
    <row r="177" spans="1:15" x14ac:dyDescent="0.2">
      <c r="A177" s="3">
        <v>65</v>
      </c>
      <c r="B177" s="3">
        <v>5</v>
      </c>
      <c r="C177" s="4" t="s">
        <v>48</v>
      </c>
      <c r="D177" s="4" t="s">
        <v>1597</v>
      </c>
      <c r="E177" s="2">
        <v>11</v>
      </c>
      <c r="F177" s="2">
        <v>19</v>
      </c>
      <c r="G177" s="3">
        <v>3</v>
      </c>
      <c r="H177">
        <v>51</v>
      </c>
      <c r="I177" s="4" t="s">
        <v>132</v>
      </c>
      <c r="J177" s="2">
        <f>Cocina[[#This Row],[Precio Unitario]]-Cocina[[#This Row],[Costo Unitario]]</f>
        <v>8</v>
      </c>
      <c r="K177" s="2">
        <f>Cocina[[#This Row],[Precio Unitario]]</f>
        <v>19</v>
      </c>
      <c r="L177" s="6">
        <f>Cocina[[#This Row],[Ganancia Neta]]/Cocina[[#This Row],[Ganancia Bruta]]</f>
        <v>0.42105263157894735</v>
      </c>
      <c r="M177" s="2">
        <f>Cocina[[#This Row],[Precio Unitario]]*Cocina[[#This Row],[Cantidad Ordenada]]</f>
        <v>57</v>
      </c>
      <c r="N177" s="3">
        <v>176</v>
      </c>
      <c r="O177" s="2">
        <f>SUMIF(A:A,Cocina[[#This Row],[Número de Orden2]],M:M)</f>
        <v>63</v>
      </c>
    </row>
    <row r="178" spans="1:15" x14ac:dyDescent="0.2">
      <c r="A178" s="3">
        <v>65</v>
      </c>
      <c r="B178" s="3">
        <v>5</v>
      </c>
      <c r="C178" s="4" t="s">
        <v>34</v>
      </c>
      <c r="D178" s="4" t="s">
        <v>1592</v>
      </c>
      <c r="E178" s="2">
        <v>25</v>
      </c>
      <c r="F178" s="2">
        <v>40</v>
      </c>
      <c r="G178" s="3">
        <v>2</v>
      </c>
      <c r="H178">
        <v>17</v>
      </c>
      <c r="I178" s="4" t="s">
        <v>132</v>
      </c>
      <c r="J178" s="2">
        <f>Cocina[[#This Row],[Precio Unitario]]-Cocina[[#This Row],[Costo Unitario]]</f>
        <v>15</v>
      </c>
      <c r="K178" s="2">
        <f>Cocina[[#This Row],[Precio Unitario]]</f>
        <v>40</v>
      </c>
      <c r="L178" s="6">
        <f>Cocina[[#This Row],[Ganancia Neta]]/Cocina[[#This Row],[Ganancia Bruta]]</f>
        <v>0.375</v>
      </c>
      <c r="M178" s="2">
        <f>Cocina[[#This Row],[Precio Unitario]]*Cocina[[#This Row],[Cantidad Ordenada]]</f>
        <v>80</v>
      </c>
      <c r="N178" s="3">
        <v>177</v>
      </c>
      <c r="O178" s="2">
        <f>SUMIF(A:A,Cocina[[#This Row],[Número de Orden2]],M:M)</f>
        <v>173</v>
      </c>
    </row>
    <row r="179" spans="1:15" x14ac:dyDescent="0.2">
      <c r="A179" s="3">
        <v>66</v>
      </c>
      <c r="B179" s="3">
        <v>18</v>
      </c>
      <c r="C179" s="4" t="s">
        <v>42</v>
      </c>
      <c r="D179" s="4" t="s">
        <v>1593</v>
      </c>
      <c r="E179" s="2">
        <v>22</v>
      </c>
      <c r="F179" s="2">
        <v>36</v>
      </c>
      <c r="G179" s="3">
        <v>1</v>
      </c>
      <c r="H179">
        <v>29</v>
      </c>
      <c r="I179" s="4" t="s">
        <v>132</v>
      </c>
      <c r="J179" s="2">
        <f>Cocina[[#This Row],[Precio Unitario]]-Cocina[[#This Row],[Costo Unitario]]</f>
        <v>14</v>
      </c>
      <c r="K179" s="2">
        <f>Cocina[[#This Row],[Precio Unitario]]</f>
        <v>36</v>
      </c>
      <c r="L179" s="6">
        <f>Cocina[[#This Row],[Ganancia Neta]]/Cocina[[#This Row],[Ganancia Bruta]]</f>
        <v>0.3888888888888889</v>
      </c>
      <c r="M179" s="2">
        <f>Cocina[[#This Row],[Precio Unitario]]*Cocina[[#This Row],[Cantidad Ordenada]]</f>
        <v>36</v>
      </c>
      <c r="N179" s="3">
        <v>178</v>
      </c>
      <c r="O179" s="2">
        <f>SUMIF(A:A,Cocina[[#This Row],[Número de Orden2]],M:M)</f>
        <v>208</v>
      </c>
    </row>
    <row r="180" spans="1:15" x14ac:dyDescent="0.2">
      <c r="A180" s="3">
        <v>66</v>
      </c>
      <c r="B180" s="3">
        <v>18</v>
      </c>
      <c r="C180" s="4" t="s">
        <v>34</v>
      </c>
      <c r="D180" s="4" t="s">
        <v>1592</v>
      </c>
      <c r="E180" s="2">
        <v>25</v>
      </c>
      <c r="F180" s="2">
        <v>40</v>
      </c>
      <c r="G180" s="3">
        <v>3</v>
      </c>
      <c r="H180">
        <v>30</v>
      </c>
      <c r="I180" s="4" t="s">
        <v>132</v>
      </c>
      <c r="J180" s="2">
        <f>Cocina[[#This Row],[Precio Unitario]]-Cocina[[#This Row],[Costo Unitario]]</f>
        <v>15</v>
      </c>
      <c r="K180" s="2">
        <f>Cocina[[#This Row],[Precio Unitario]]</f>
        <v>40</v>
      </c>
      <c r="L180" s="6">
        <f>Cocina[[#This Row],[Ganancia Neta]]/Cocina[[#This Row],[Ganancia Bruta]]</f>
        <v>0.375</v>
      </c>
      <c r="M180" s="2">
        <f>Cocina[[#This Row],[Precio Unitario]]*Cocina[[#This Row],[Cantidad Ordenada]]</f>
        <v>120</v>
      </c>
      <c r="N180" s="3">
        <v>179</v>
      </c>
      <c r="O180" s="2">
        <f>SUMIF(A:A,Cocina[[#This Row],[Número de Orden2]],M:M)</f>
        <v>62</v>
      </c>
    </row>
    <row r="181" spans="1:15" x14ac:dyDescent="0.2">
      <c r="A181" s="3">
        <v>66</v>
      </c>
      <c r="B181" s="3">
        <v>18</v>
      </c>
      <c r="C181" s="4" t="s">
        <v>43</v>
      </c>
      <c r="D181" s="4" t="s">
        <v>1605</v>
      </c>
      <c r="E181" s="2">
        <v>10</v>
      </c>
      <c r="F181" s="2">
        <v>18</v>
      </c>
      <c r="G181" s="3">
        <v>3</v>
      </c>
      <c r="H181">
        <v>55</v>
      </c>
      <c r="I181" s="4" t="s">
        <v>133</v>
      </c>
      <c r="J181" s="2">
        <f>Cocina[[#This Row],[Precio Unitario]]-Cocina[[#This Row],[Costo Unitario]]</f>
        <v>8</v>
      </c>
      <c r="K181" s="2">
        <f>Cocina[[#This Row],[Precio Unitario]]</f>
        <v>18</v>
      </c>
      <c r="L181" s="6">
        <f>Cocina[[#This Row],[Ganancia Neta]]/Cocina[[#This Row],[Ganancia Bruta]]</f>
        <v>0.44444444444444442</v>
      </c>
      <c r="M181" s="2">
        <f>Cocina[[#This Row],[Precio Unitario]]*Cocina[[#This Row],[Cantidad Ordenada]]</f>
        <v>54</v>
      </c>
      <c r="N181" s="3">
        <v>180</v>
      </c>
      <c r="O181" s="2">
        <f>SUMIF(A:A,Cocina[[#This Row],[Número de Orden2]],M:M)</f>
        <v>166</v>
      </c>
    </row>
    <row r="182" spans="1:15" x14ac:dyDescent="0.2">
      <c r="A182" s="3">
        <v>67</v>
      </c>
      <c r="B182" s="3">
        <v>2</v>
      </c>
      <c r="C182" s="4" t="s">
        <v>34</v>
      </c>
      <c r="D182" s="4" t="s">
        <v>1592</v>
      </c>
      <c r="E182" s="2">
        <v>25</v>
      </c>
      <c r="F182" s="2">
        <v>40</v>
      </c>
      <c r="G182" s="3">
        <v>1</v>
      </c>
      <c r="H182">
        <v>22</v>
      </c>
      <c r="I182" s="4" t="s">
        <v>132</v>
      </c>
      <c r="J182" s="2">
        <f>Cocina[[#This Row],[Precio Unitario]]-Cocina[[#This Row],[Costo Unitario]]</f>
        <v>15</v>
      </c>
      <c r="K182" s="2">
        <f>Cocina[[#This Row],[Precio Unitario]]</f>
        <v>40</v>
      </c>
      <c r="L182" s="6">
        <f>Cocina[[#This Row],[Ganancia Neta]]/Cocina[[#This Row],[Ganancia Bruta]]</f>
        <v>0.375</v>
      </c>
      <c r="M182" s="2">
        <f>Cocina[[#This Row],[Precio Unitario]]*Cocina[[#This Row],[Cantidad Ordenada]]</f>
        <v>40</v>
      </c>
      <c r="N182" s="3">
        <v>181</v>
      </c>
      <c r="O182" s="2">
        <f>SUMIF(A:A,Cocina[[#This Row],[Número de Orden2]],M:M)</f>
        <v>27</v>
      </c>
    </row>
    <row r="183" spans="1:15" x14ac:dyDescent="0.2">
      <c r="A183" s="3">
        <v>67</v>
      </c>
      <c r="B183" s="3">
        <v>2</v>
      </c>
      <c r="C183" s="4" t="s">
        <v>42</v>
      </c>
      <c r="D183" s="4" t="s">
        <v>1593</v>
      </c>
      <c r="E183" s="2">
        <v>22</v>
      </c>
      <c r="F183" s="2">
        <v>36</v>
      </c>
      <c r="G183" s="3">
        <v>3</v>
      </c>
      <c r="H183">
        <v>59</v>
      </c>
      <c r="I183" s="4" t="s">
        <v>133</v>
      </c>
      <c r="J183" s="2">
        <f>Cocina[[#This Row],[Precio Unitario]]-Cocina[[#This Row],[Costo Unitario]]</f>
        <v>14</v>
      </c>
      <c r="K183" s="2">
        <f>Cocina[[#This Row],[Precio Unitario]]</f>
        <v>36</v>
      </c>
      <c r="L183" s="6">
        <f>Cocina[[#This Row],[Ganancia Neta]]/Cocina[[#This Row],[Ganancia Bruta]]</f>
        <v>0.3888888888888889</v>
      </c>
      <c r="M183" s="2">
        <f>Cocina[[#This Row],[Precio Unitario]]*Cocina[[#This Row],[Cantidad Ordenada]]</f>
        <v>108</v>
      </c>
      <c r="N183" s="3">
        <v>182</v>
      </c>
      <c r="O183" s="2">
        <f>SUMIF(A:A,Cocina[[#This Row],[Número de Orden2]],M:M)</f>
        <v>38</v>
      </c>
    </row>
    <row r="184" spans="1:15" x14ac:dyDescent="0.2">
      <c r="A184" s="3">
        <v>67</v>
      </c>
      <c r="B184" s="3">
        <v>2</v>
      </c>
      <c r="C184" s="4" t="s">
        <v>57</v>
      </c>
      <c r="D184" s="4" t="s">
        <v>1606</v>
      </c>
      <c r="E184" s="2">
        <v>15</v>
      </c>
      <c r="F184" s="2">
        <v>26</v>
      </c>
      <c r="G184" s="3">
        <v>3</v>
      </c>
      <c r="H184">
        <v>15</v>
      </c>
      <c r="I184" s="4" t="s">
        <v>133</v>
      </c>
      <c r="J184" s="2">
        <f>Cocina[[#This Row],[Precio Unitario]]-Cocina[[#This Row],[Costo Unitario]]</f>
        <v>11</v>
      </c>
      <c r="K184" s="2">
        <f>Cocina[[#This Row],[Precio Unitario]]</f>
        <v>26</v>
      </c>
      <c r="L184" s="6">
        <f>Cocina[[#This Row],[Ganancia Neta]]/Cocina[[#This Row],[Ganancia Bruta]]</f>
        <v>0.42307692307692307</v>
      </c>
      <c r="M184" s="2">
        <f>Cocina[[#This Row],[Precio Unitario]]*Cocina[[#This Row],[Cantidad Ordenada]]</f>
        <v>78</v>
      </c>
      <c r="N184" s="3">
        <v>183</v>
      </c>
      <c r="O184" s="2">
        <f>SUMIF(A:A,Cocina[[#This Row],[Número de Orden2]],M:M)</f>
        <v>255</v>
      </c>
    </row>
    <row r="185" spans="1:15" x14ac:dyDescent="0.2">
      <c r="A185" s="3">
        <v>67</v>
      </c>
      <c r="B185" s="3">
        <v>2</v>
      </c>
      <c r="C185" s="4" t="s">
        <v>39</v>
      </c>
      <c r="D185" s="4" t="s">
        <v>1589</v>
      </c>
      <c r="E185" s="2">
        <v>18</v>
      </c>
      <c r="F185" s="2">
        <v>30</v>
      </c>
      <c r="G185" s="3">
        <v>1</v>
      </c>
      <c r="H185">
        <v>35</v>
      </c>
      <c r="I185" s="4" t="s">
        <v>133</v>
      </c>
      <c r="J185" s="2">
        <f>Cocina[[#This Row],[Precio Unitario]]-Cocina[[#This Row],[Costo Unitario]]</f>
        <v>12</v>
      </c>
      <c r="K185" s="2">
        <f>Cocina[[#This Row],[Precio Unitario]]</f>
        <v>30</v>
      </c>
      <c r="L185" s="6">
        <f>Cocina[[#This Row],[Ganancia Neta]]/Cocina[[#This Row],[Ganancia Bruta]]</f>
        <v>0.4</v>
      </c>
      <c r="M185" s="2">
        <f>Cocina[[#This Row],[Precio Unitario]]*Cocina[[#This Row],[Cantidad Ordenada]]</f>
        <v>30</v>
      </c>
      <c r="N185" s="3">
        <v>184</v>
      </c>
      <c r="O185" s="2">
        <f>SUMIF(A:A,Cocina[[#This Row],[Número de Orden2]],M:M)</f>
        <v>205</v>
      </c>
    </row>
    <row r="186" spans="1:15" x14ac:dyDescent="0.2">
      <c r="A186" s="3">
        <v>68</v>
      </c>
      <c r="B186" s="3">
        <v>8</v>
      </c>
      <c r="C186" s="4" t="s">
        <v>63</v>
      </c>
      <c r="D186" s="4" t="s">
        <v>1603</v>
      </c>
      <c r="E186" s="2">
        <v>14</v>
      </c>
      <c r="F186" s="2">
        <v>23</v>
      </c>
      <c r="G186" s="3">
        <v>3</v>
      </c>
      <c r="H186">
        <v>43</v>
      </c>
      <c r="I186" s="4" t="s">
        <v>132</v>
      </c>
      <c r="J186" s="2">
        <f>Cocina[[#This Row],[Precio Unitario]]-Cocina[[#This Row],[Costo Unitario]]</f>
        <v>9</v>
      </c>
      <c r="K186" s="2">
        <f>Cocina[[#This Row],[Precio Unitario]]</f>
        <v>23</v>
      </c>
      <c r="L186" s="6">
        <f>Cocina[[#This Row],[Ganancia Neta]]/Cocina[[#This Row],[Ganancia Bruta]]</f>
        <v>0.39130434782608697</v>
      </c>
      <c r="M186" s="2">
        <f>Cocina[[#This Row],[Precio Unitario]]*Cocina[[#This Row],[Cantidad Ordenada]]</f>
        <v>69</v>
      </c>
      <c r="N186" s="3">
        <v>185</v>
      </c>
      <c r="O186" s="2">
        <f>SUMIF(A:A,Cocina[[#This Row],[Número de Orden2]],M:M)</f>
        <v>91</v>
      </c>
    </row>
    <row r="187" spans="1:15" x14ac:dyDescent="0.2">
      <c r="A187" s="3">
        <v>68</v>
      </c>
      <c r="B187" s="3">
        <v>8</v>
      </c>
      <c r="C187" s="4" t="s">
        <v>30</v>
      </c>
      <c r="D187" s="4" t="s">
        <v>1596</v>
      </c>
      <c r="E187" s="2">
        <v>16</v>
      </c>
      <c r="F187" s="2">
        <v>28</v>
      </c>
      <c r="G187" s="3">
        <v>1</v>
      </c>
      <c r="H187">
        <v>19</v>
      </c>
      <c r="I187" s="4" t="s">
        <v>133</v>
      </c>
      <c r="J187" s="2">
        <f>Cocina[[#This Row],[Precio Unitario]]-Cocina[[#This Row],[Costo Unitario]]</f>
        <v>12</v>
      </c>
      <c r="K187" s="2">
        <f>Cocina[[#This Row],[Precio Unitario]]</f>
        <v>28</v>
      </c>
      <c r="L187" s="6">
        <f>Cocina[[#This Row],[Ganancia Neta]]/Cocina[[#This Row],[Ganancia Bruta]]</f>
        <v>0.42857142857142855</v>
      </c>
      <c r="M187" s="2">
        <f>Cocina[[#This Row],[Precio Unitario]]*Cocina[[#This Row],[Cantidad Ordenada]]</f>
        <v>28</v>
      </c>
      <c r="N187" s="3">
        <v>186</v>
      </c>
      <c r="O187" s="2">
        <f>SUMIF(A:A,Cocina[[#This Row],[Número de Orden2]],M:M)</f>
        <v>270</v>
      </c>
    </row>
    <row r="188" spans="1:15" x14ac:dyDescent="0.2">
      <c r="A188" s="3">
        <v>68</v>
      </c>
      <c r="B188" s="3">
        <v>8</v>
      </c>
      <c r="C188" s="4" t="s">
        <v>70</v>
      </c>
      <c r="D188" s="4" t="s">
        <v>1599</v>
      </c>
      <c r="E188" s="2">
        <v>19</v>
      </c>
      <c r="F188" s="2">
        <v>32</v>
      </c>
      <c r="G188" s="3">
        <v>3</v>
      </c>
      <c r="H188">
        <v>57</v>
      </c>
      <c r="I188" s="4" t="s">
        <v>133</v>
      </c>
      <c r="J188" s="2">
        <f>Cocina[[#This Row],[Precio Unitario]]-Cocina[[#This Row],[Costo Unitario]]</f>
        <v>13</v>
      </c>
      <c r="K188" s="2">
        <f>Cocina[[#This Row],[Precio Unitario]]</f>
        <v>32</v>
      </c>
      <c r="L188" s="6">
        <f>Cocina[[#This Row],[Ganancia Neta]]/Cocina[[#This Row],[Ganancia Bruta]]</f>
        <v>0.40625</v>
      </c>
      <c r="M188" s="2">
        <f>Cocina[[#This Row],[Precio Unitario]]*Cocina[[#This Row],[Cantidad Ordenada]]</f>
        <v>96</v>
      </c>
      <c r="N188" s="3">
        <v>187</v>
      </c>
      <c r="O188" s="2">
        <f>SUMIF(A:A,Cocina[[#This Row],[Número de Orden2]],M:M)</f>
        <v>208</v>
      </c>
    </row>
    <row r="189" spans="1:15" x14ac:dyDescent="0.2">
      <c r="A189" s="3">
        <v>68</v>
      </c>
      <c r="B189" s="3">
        <v>8</v>
      </c>
      <c r="C189" s="4" t="s">
        <v>52</v>
      </c>
      <c r="D189" s="4" t="s">
        <v>1607</v>
      </c>
      <c r="E189" s="2">
        <v>15</v>
      </c>
      <c r="F189" s="2">
        <v>25</v>
      </c>
      <c r="G189" s="3">
        <v>1</v>
      </c>
      <c r="H189">
        <v>26</v>
      </c>
      <c r="I189" s="4" t="s">
        <v>133</v>
      </c>
      <c r="J189" s="2">
        <f>Cocina[[#This Row],[Precio Unitario]]-Cocina[[#This Row],[Costo Unitario]]</f>
        <v>10</v>
      </c>
      <c r="K189" s="2">
        <f>Cocina[[#This Row],[Precio Unitario]]</f>
        <v>25</v>
      </c>
      <c r="L189" s="6">
        <f>Cocina[[#This Row],[Ganancia Neta]]/Cocina[[#This Row],[Ganancia Bruta]]</f>
        <v>0.4</v>
      </c>
      <c r="M189" s="2">
        <f>Cocina[[#This Row],[Precio Unitario]]*Cocina[[#This Row],[Cantidad Ordenada]]</f>
        <v>25</v>
      </c>
      <c r="N189" s="3">
        <v>188</v>
      </c>
      <c r="O189" s="2">
        <f>SUMIF(A:A,Cocina[[#This Row],[Número de Orden2]],M:M)</f>
        <v>83</v>
      </c>
    </row>
    <row r="190" spans="1:15" x14ac:dyDescent="0.2">
      <c r="A190" s="3">
        <v>69</v>
      </c>
      <c r="B190" s="3">
        <v>5</v>
      </c>
      <c r="C190" s="4" t="s">
        <v>41</v>
      </c>
      <c r="D190" s="4" t="s">
        <v>1604</v>
      </c>
      <c r="E190" s="2">
        <v>13</v>
      </c>
      <c r="F190" s="2">
        <v>21</v>
      </c>
      <c r="G190" s="3">
        <v>3</v>
      </c>
      <c r="H190">
        <v>20</v>
      </c>
      <c r="I190" s="4" t="s">
        <v>132</v>
      </c>
      <c r="J190" s="2">
        <f>Cocina[[#This Row],[Precio Unitario]]-Cocina[[#This Row],[Costo Unitario]]</f>
        <v>8</v>
      </c>
      <c r="K190" s="2">
        <f>Cocina[[#This Row],[Precio Unitario]]</f>
        <v>21</v>
      </c>
      <c r="L190" s="6">
        <f>Cocina[[#This Row],[Ganancia Neta]]/Cocina[[#This Row],[Ganancia Bruta]]</f>
        <v>0.38095238095238093</v>
      </c>
      <c r="M190" s="2">
        <f>Cocina[[#This Row],[Precio Unitario]]*Cocina[[#This Row],[Cantidad Ordenada]]</f>
        <v>63</v>
      </c>
      <c r="N190" s="3">
        <v>189</v>
      </c>
      <c r="O190" s="2">
        <f>SUMIF(A:A,Cocina[[#This Row],[Número de Orden2]],M:M)</f>
        <v>192</v>
      </c>
    </row>
    <row r="191" spans="1:15" x14ac:dyDescent="0.2">
      <c r="A191" s="3">
        <v>69</v>
      </c>
      <c r="B191" s="3">
        <v>5</v>
      </c>
      <c r="C191" s="4" t="s">
        <v>60</v>
      </c>
      <c r="D191" s="4" t="s">
        <v>1588</v>
      </c>
      <c r="E191" s="2">
        <v>14</v>
      </c>
      <c r="F191" s="2">
        <v>24</v>
      </c>
      <c r="G191" s="3">
        <v>3</v>
      </c>
      <c r="H191">
        <v>48</v>
      </c>
      <c r="I191" s="4" t="s">
        <v>133</v>
      </c>
      <c r="J191" s="2">
        <f>Cocina[[#This Row],[Precio Unitario]]-Cocina[[#This Row],[Costo Unitario]]</f>
        <v>10</v>
      </c>
      <c r="K191" s="2">
        <f>Cocina[[#This Row],[Precio Unitario]]</f>
        <v>24</v>
      </c>
      <c r="L191" s="6">
        <f>Cocina[[#This Row],[Ganancia Neta]]/Cocina[[#This Row],[Ganancia Bruta]]</f>
        <v>0.41666666666666669</v>
      </c>
      <c r="M191" s="2">
        <f>Cocina[[#This Row],[Precio Unitario]]*Cocina[[#This Row],[Cantidad Ordenada]]</f>
        <v>72</v>
      </c>
      <c r="N191" s="3">
        <v>190</v>
      </c>
      <c r="O191" s="2">
        <f>SUMIF(A:A,Cocina[[#This Row],[Número de Orden2]],M:M)</f>
        <v>202</v>
      </c>
    </row>
    <row r="192" spans="1:15" x14ac:dyDescent="0.2">
      <c r="A192" s="3">
        <v>69</v>
      </c>
      <c r="B192" s="3">
        <v>5</v>
      </c>
      <c r="C192" s="4" t="s">
        <v>74</v>
      </c>
      <c r="D192" s="4" t="s">
        <v>1595</v>
      </c>
      <c r="E192" s="2">
        <v>20</v>
      </c>
      <c r="F192" s="2">
        <v>33</v>
      </c>
      <c r="G192" s="3">
        <v>3</v>
      </c>
      <c r="H192">
        <v>24</v>
      </c>
      <c r="I192" s="4" t="s">
        <v>133</v>
      </c>
      <c r="J192" s="2">
        <f>Cocina[[#This Row],[Precio Unitario]]-Cocina[[#This Row],[Costo Unitario]]</f>
        <v>13</v>
      </c>
      <c r="K192" s="2">
        <f>Cocina[[#This Row],[Precio Unitario]]</f>
        <v>33</v>
      </c>
      <c r="L192" s="6">
        <f>Cocina[[#This Row],[Ganancia Neta]]/Cocina[[#This Row],[Ganancia Bruta]]</f>
        <v>0.39393939393939392</v>
      </c>
      <c r="M192" s="2">
        <f>Cocina[[#This Row],[Precio Unitario]]*Cocina[[#This Row],[Cantidad Ordenada]]</f>
        <v>99</v>
      </c>
      <c r="N192" s="3">
        <v>191</v>
      </c>
      <c r="O192" s="2">
        <f>SUMIF(A:A,Cocina[[#This Row],[Número de Orden2]],M:M)</f>
        <v>162</v>
      </c>
    </row>
    <row r="193" spans="1:15" x14ac:dyDescent="0.2">
      <c r="A193" s="3">
        <v>70</v>
      </c>
      <c r="B193" s="3">
        <v>17</v>
      </c>
      <c r="C193" s="4" t="s">
        <v>52</v>
      </c>
      <c r="D193" s="4" t="s">
        <v>1607</v>
      </c>
      <c r="E193" s="2">
        <v>15</v>
      </c>
      <c r="F193" s="2">
        <v>25</v>
      </c>
      <c r="G193" s="3">
        <v>2</v>
      </c>
      <c r="H193">
        <v>19</v>
      </c>
      <c r="I193" s="4" t="s">
        <v>133</v>
      </c>
      <c r="J193" s="2">
        <f>Cocina[[#This Row],[Precio Unitario]]-Cocina[[#This Row],[Costo Unitario]]</f>
        <v>10</v>
      </c>
      <c r="K193" s="2">
        <f>Cocina[[#This Row],[Precio Unitario]]</f>
        <v>25</v>
      </c>
      <c r="L193" s="6">
        <f>Cocina[[#This Row],[Ganancia Neta]]/Cocina[[#This Row],[Ganancia Bruta]]</f>
        <v>0.4</v>
      </c>
      <c r="M193" s="2">
        <f>Cocina[[#This Row],[Precio Unitario]]*Cocina[[#This Row],[Cantidad Ordenada]]</f>
        <v>50</v>
      </c>
      <c r="N193" s="3">
        <v>192</v>
      </c>
      <c r="O193" s="2">
        <f>SUMIF(A:A,Cocina[[#This Row],[Número de Orden2]],M:M)</f>
        <v>75</v>
      </c>
    </row>
    <row r="194" spans="1:15" x14ac:dyDescent="0.2">
      <c r="A194" s="3">
        <v>70</v>
      </c>
      <c r="B194" s="3">
        <v>17</v>
      </c>
      <c r="C194" s="4" t="s">
        <v>37</v>
      </c>
      <c r="D194" s="4" t="s">
        <v>1601</v>
      </c>
      <c r="E194" s="2">
        <v>20</v>
      </c>
      <c r="F194" s="2">
        <v>34</v>
      </c>
      <c r="G194" s="3">
        <v>2</v>
      </c>
      <c r="H194">
        <v>21</v>
      </c>
      <c r="I194" s="4" t="s">
        <v>133</v>
      </c>
      <c r="J194" s="2">
        <f>Cocina[[#This Row],[Precio Unitario]]-Cocina[[#This Row],[Costo Unitario]]</f>
        <v>14</v>
      </c>
      <c r="K194" s="2">
        <f>Cocina[[#This Row],[Precio Unitario]]</f>
        <v>34</v>
      </c>
      <c r="L194" s="6">
        <f>Cocina[[#This Row],[Ganancia Neta]]/Cocina[[#This Row],[Ganancia Bruta]]</f>
        <v>0.41176470588235292</v>
      </c>
      <c r="M194" s="2">
        <f>Cocina[[#This Row],[Precio Unitario]]*Cocina[[#This Row],[Cantidad Ordenada]]</f>
        <v>68</v>
      </c>
      <c r="N194" s="3">
        <v>193</v>
      </c>
      <c r="O194" s="2">
        <f>SUMIF(A:A,Cocina[[#This Row],[Número de Orden2]],M:M)</f>
        <v>220</v>
      </c>
    </row>
    <row r="195" spans="1:15" x14ac:dyDescent="0.2">
      <c r="A195" s="3">
        <v>71</v>
      </c>
      <c r="B195" s="3">
        <v>18</v>
      </c>
      <c r="C195" s="4" t="s">
        <v>39</v>
      </c>
      <c r="D195" s="4" t="s">
        <v>1589</v>
      </c>
      <c r="E195" s="2">
        <v>18</v>
      </c>
      <c r="F195" s="2">
        <v>30</v>
      </c>
      <c r="G195" s="3">
        <v>3</v>
      </c>
      <c r="H195">
        <v>20</v>
      </c>
      <c r="I195" s="4" t="s">
        <v>133</v>
      </c>
      <c r="J195" s="2">
        <f>Cocina[[#This Row],[Precio Unitario]]-Cocina[[#This Row],[Costo Unitario]]</f>
        <v>12</v>
      </c>
      <c r="K195" s="2">
        <f>Cocina[[#This Row],[Precio Unitario]]</f>
        <v>30</v>
      </c>
      <c r="L195" s="6">
        <f>Cocina[[#This Row],[Ganancia Neta]]/Cocina[[#This Row],[Ganancia Bruta]]</f>
        <v>0.4</v>
      </c>
      <c r="M195" s="2">
        <f>Cocina[[#This Row],[Precio Unitario]]*Cocina[[#This Row],[Cantidad Ordenada]]</f>
        <v>90</v>
      </c>
      <c r="N195" s="3">
        <v>194</v>
      </c>
      <c r="O195" s="2">
        <f>SUMIF(A:A,Cocina[[#This Row],[Número de Orden2]],M:M)</f>
        <v>96</v>
      </c>
    </row>
    <row r="196" spans="1:15" x14ac:dyDescent="0.2">
      <c r="A196" s="3">
        <v>71</v>
      </c>
      <c r="B196" s="3">
        <v>18</v>
      </c>
      <c r="C196" s="4" t="s">
        <v>63</v>
      </c>
      <c r="D196" s="4" t="s">
        <v>1603</v>
      </c>
      <c r="E196" s="2">
        <v>14</v>
      </c>
      <c r="F196" s="2">
        <v>23</v>
      </c>
      <c r="G196" s="3">
        <v>2</v>
      </c>
      <c r="H196">
        <v>29</v>
      </c>
      <c r="I196" s="4" t="s">
        <v>133</v>
      </c>
      <c r="J196" s="2">
        <f>Cocina[[#This Row],[Precio Unitario]]-Cocina[[#This Row],[Costo Unitario]]</f>
        <v>9</v>
      </c>
      <c r="K196" s="2">
        <f>Cocina[[#This Row],[Precio Unitario]]</f>
        <v>23</v>
      </c>
      <c r="L196" s="6">
        <f>Cocina[[#This Row],[Ganancia Neta]]/Cocina[[#This Row],[Ganancia Bruta]]</f>
        <v>0.39130434782608697</v>
      </c>
      <c r="M196" s="2">
        <f>Cocina[[#This Row],[Precio Unitario]]*Cocina[[#This Row],[Cantidad Ordenada]]</f>
        <v>46</v>
      </c>
      <c r="N196" s="3">
        <v>195</v>
      </c>
      <c r="O196" s="2">
        <f>SUMIF(A:A,Cocina[[#This Row],[Número de Orden2]],M:M)</f>
        <v>50</v>
      </c>
    </row>
    <row r="197" spans="1:15" x14ac:dyDescent="0.2">
      <c r="A197" s="3">
        <v>72</v>
      </c>
      <c r="B197" s="3">
        <v>17</v>
      </c>
      <c r="C197" s="4" t="s">
        <v>41</v>
      </c>
      <c r="D197" s="4" t="s">
        <v>1604</v>
      </c>
      <c r="E197" s="2">
        <v>13</v>
      </c>
      <c r="F197" s="2">
        <v>21</v>
      </c>
      <c r="G197" s="3">
        <v>1</v>
      </c>
      <c r="H197">
        <v>17</v>
      </c>
      <c r="I197" s="4" t="s">
        <v>133</v>
      </c>
      <c r="J197" s="2">
        <f>Cocina[[#This Row],[Precio Unitario]]-Cocina[[#This Row],[Costo Unitario]]</f>
        <v>8</v>
      </c>
      <c r="K197" s="2">
        <f>Cocina[[#This Row],[Precio Unitario]]</f>
        <v>21</v>
      </c>
      <c r="L197" s="6">
        <f>Cocina[[#This Row],[Ganancia Neta]]/Cocina[[#This Row],[Ganancia Bruta]]</f>
        <v>0.38095238095238093</v>
      </c>
      <c r="M197" s="2">
        <f>Cocina[[#This Row],[Precio Unitario]]*Cocina[[#This Row],[Cantidad Ordenada]]</f>
        <v>21</v>
      </c>
      <c r="N197" s="3">
        <v>196</v>
      </c>
      <c r="O197" s="2">
        <f>SUMIF(A:A,Cocina[[#This Row],[Número de Orden2]],M:M)</f>
        <v>191</v>
      </c>
    </row>
    <row r="198" spans="1:15" x14ac:dyDescent="0.2">
      <c r="A198" s="3">
        <v>72</v>
      </c>
      <c r="B198" s="3">
        <v>17</v>
      </c>
      <c r="C198" s="4" t="s">
        <v>43</v>
      </c>
      <c r="D198" s="4" t="s">
        <v>1605</v>
      </c>
      <c r="E198" s="2">
        <v>10</v>
      </c>
      <c r="F198" s="2">
        <v>18</v>
      </c>
      <c r="G198" s="3">
        <v>3</v>
      </c>
      <c r="H198">
        <v>37</v>
      </c>
      <c r="I198" s="4" t="s">
        <v>133</v>
      </c>
      <c r="J198" s="2">
        <f>Cocina[[#This Row],[Precio Unitario]]-Cocina[[#This Row],[Costo Unitario]]</f>
        <v>8</v>
      </c>
      <c r="K198" s="2">
        <f>Cocina[[#This Row],[Precio Unitario]]</f>
        <v>18</v>
      </c>
      <c r="L198" s="6">
        <f>Cocina[[#This Row],[Ganancia Neta]]/Cocina[[#This Row],[Ganancia Bruta]]</f>
        <v>0.44444444444444442</v>
      </c>
      <c r="M198" s="2">
        <f>Cocina[[#This Row],[Precio Unitario]]*Cocina[[#This Row],[Cantidad Ordenada]]</f>
        <v>54</v>
      </c>
      <c r="N198" s="3">
        <v>197</v>
      </c>
      <c r="O198" s="2">
        <f>SUMIF(A:A,Cocina[[#This Row],[Número de Orden2]],M:M)</f>
        <v>129</v>
      </c>
    </row>
    <row r="199" spans="1:15" x14ac:dyDescent="0.2">
      <c r="A199" s="3">
        <v>73</v>
      </c>
      <c r="B199" s="3">
        <v>1</v>
      </c>
      <c r="C199" s="4" t="s">
        <v>46</v>
      </c>
      <c r="D199" s="4" t="s">
        <v>1591</v>
      </c>
      <c r="E199" s="2">
        <v>16</v>
      </c>
      <c r="F199" s="2">
        <v>27</v>
      </c>
      <c r="G199" s="3">
        <v>3</v>
      </c>
      <c r="H199">
        <v>20</v>
      </c>
      <c r="I199" s="4" t="s">
        <v>132</v>
      </c>
      <c r="J199" s="2">
        <f>Cocina[[#This Row],[Precio Unitario]]-Cocina[[#This Row],[Costo Unitario]]</f>
        <v>11</v>
      </c>
      <c r="K199" s="2">
        <f>Cocina[[#This Row],[Precio Unitario]]</f>
        <v>27</v>
      </c>
      <c r="L199" s="6">
        <f>Cocina[[#This Row],[Ganancia Neta]]/Cocina[[#This Row],[Ganancia Bruta]]</f>
        <v>0.40740740740740738</v>
      </c>
      <c r="M199" s="2">
        <f>Cocina[[#This Row],[Precio Unitario]]*Cocina[[#This Row],[Cantidad Ordenada]]</f>
        <v>81</v>
      </c>
      <c r="N199" s="3">
        <v>198</v>
      </c>
      <c r="O199" s="2">
        <f>SUMIF(A:A,Cocina[[#This Row],[Número de Orden2]],M:M)</f>
        <v>54</v>
      </c>
    </row>
    <row r="200" spans="1:15" x14ac:dyDescent="0.2">
      <c r="A200" s="3">
        <v>74</v>
      </c>
      <c r="B200" s="3">
        <v>19</v>
      </c>
      <c r="C200" s="4" t="s">
        <v>57</v>
      </c>
      <c r="D200" s="4" t="s">
        <v>1606</v>
      </c>
      <c r="E200" s="2">
        <v>15</v>
      </c>
      <c r="F200" s="2">
        <v>26</v>
      </c>
      <c r="G200" s="3">
        <v>2</v>
      </c>
      <c r="H200">
        <v>39</v>
      </c>
      <c r="I200" s="4" t="s">
        <v>133</v>
      </c>
      <c r="J200" s="2">
        <f>Cocina[[#This Row],[Precio Unitario]]-Cocina[[#This Row],[Costo Unitario]]</f>
        <v>11</v>
      </c>
      <c r="K200" s="2">
        <f>Cocina[[#This Row],[Precio Unitario]]</f>
        <v>26</v>
      </c>
      <c r="L200" s="6">
        <f>Cocina[[#This Row],[Ganancia Neta]]/Cocina[[#This Row],[Ganancia Bruta]]</f>
        <v>0.42307692307692307</v>
      </c>
      <c r="M200" s="2">
        <f>Cocina[[#This Row],[Precio Unitario]]*Cocina[[#This Row],[Cantidad Ordenada]]</f>
        <v>52</v>
      </c>
      <c r="N200" s="3">
        <v>199</v>
      </c>
      <c r="O200" s="2">
        <f>SUMIF(A:A,Cocina[[#This Row],[Número de Orden2]],M:M)</f>
        <v>261</v>
      </c>
    </row>
    <row r="201" spans="1:15" x14ac:dyDescent="0.2">
      <c r="A201" s="3">
        <v>74</v>
      </c>
      <c r="B201" s="3">
        <v>19</v>
      </c>
      <c r="C201" s="4" t="s">
        <v>37</v>
      </c>
      <c r="D201" s="4" t="s">
        <v>1601</v>
      </c>
      <c r="E201" s="2">
        <v>20</v>
      </c>
      <c r="F201" s="2">
        <v>34</v>
      </c>
      <c r="G201" s="3">
        <v>3</v>
      </c>
      <c r="H201">
        <v>37</v>
      </c>
      <c r="I201" s="4" t="s">
        <v>132</v>
      </c>
      <c r="J201" s="2">
        <f>Cocina[[#This Row],[Precio Unitario]]-Cocina[[#This Row],[Costo Unitario]]</f>
        <v>14</v>
      </c>
      <c r="K201" s="2">
        <f>Cocina[[#This Row],[Precio Unitario]]</f>
        <v>34</v>
      </c>
      <c r="L201" s="6">
        <f>Cocina[[#This Row],[Ganancia Neta]]/Cocina[[#This Row],[Ganancia Bruta]]</f>
        <v>0.41176470588235292</v>
      </c>
      <c r="M201" s="2">
        <f>Cocina[[#This Row],[Precio Unitario]]*Cocina[[#This Row],[Cantidad Ordenada]]</f>
        <v>102</v>
      </c>
      <c r="N201" s="3">
        <v>200</v>
      </c>
      <c r="O201" s="2">
        <f>SUMIF(A:A,Cocina[[#This Row],[Número de Orden2]],M:M)</f>
        <v>88</v>
      </c>
    </row>
    <row r="202" spans="1:15" x14ac:dyDescent="0.2">
      <c r="A202" s="3">
        <v>74</v>
      </c>
      <c r="B202" s="3">
        <v>19</v>
      </c>
      <c r="C202" s="4" t="s">
        <v>70</v>
      </c>
      <c r="D202" s="4" t="s">
        <v>1599</v>
      </c>
      <c r="E202" s="2">
        <v>19</v>
      </c>
      <c r="F202" s="2">
        <v>32</v>
      </c>
      <c r="G202" s="3">
        <v>2</v>
      </c>
      <c r="H202">
        <v>24</v>
      </c>
      <c r="I202" s="4" t="s">
        <v>133</v>
      </c>
      <c r="J202" s="2">
        <f>Cocina[[#This Row],[Precio Unitario]]-Cocina[[#This Row],[Costo Unitario]]</f>
        <v>13</v>
      </c>
      <c r="K202" s="2">
        <f>Cocina[[#This Row],[Precio Unitario]]</f>
        <v>32</v>
      </c>
      <c r="L202" s="6">
        <f>Cocina[[#This Row],[Ganancia Neta]]/Cocina[[#This Row],[Ganancia Bruta]]</f>
        <v>0.40625</v>
      </c>
      <c r="M202" s="2">
        <f>Cocina[[#This Row],[Precio Unitario]]*Cocina[[#This Row],[Cantidad Ordenada]]</f>
        <v>64</v>
      </c>
      <c r="N202" s="3">
        <v>201</v>
      </c>
      <c r="O202" s="2">
        <f>SUMIF(A:A,Cocina[[#This Row],[Número de Orden2]],M:M)</f>
        <v>72</v>
      </c>
    </row>
    <row r="203" spans="1:15" x14ac:dyDescent="0.2">
      <c r="A203" s="3">
        <v>75</v>
      </c>
      <c r="B203" s="3">
        <v>19</v>
      </c>
      <c r="C203" s="4" t="s">
        <v>34</v>
      </c>
      <c r="D203" s="4" t="s">
        <v>1592</v>
      </c>
      <c r="E203" s="2">
        <v>25</v>
      </c>
      <c r="F203" s="2">
        <v>40</v>
      </c>
      <c r="G203" s="3">
        <v>1</v>
      </c>
      <c r="H203">
        <v>35</v>
      </c>
      <c r="I203" s="4" t="s">
        <v>132</v>
      </c>
      <c r="J203" s="2">
        <f>Cocina[[#This Row],[Precio Unitario]]-Cocina[[#This Row],[Costo Unitario]]</f>
        <v>15</v>
      </c>
      <c r="K203" s="2">
        <f>Cocina[[#This Row],[Precio Unitario]]</f>
        <v>40</v>
      </c>
      <c r="L203" s="6">
        <f>Cocina[[#This Row],[Ganancia Neta]]/Cocina[[#This Row],[Ganancia Bruta]]</f>
        <v>0.375</v>
      </c>
      <c r="M203" s="2">
        <f>Cocina[[#This Row],[Precio Unitario]]*Cocina[[#This Row],[Cantidad Ordenada]]</f>
        <v>40</v>
      </c>
      <c r="N203" s="3">
        <v>202</v>
      </c>
      <c r="O203" s="2">
        <f>SUMIF(A:A,Cocina[[#This Row],[Número de Orden2]],M:M)</f>
        <v>206</v>
      </c>
    </row>
    <row r="204" spans="1:15" x14ac:dyDescent="0.2">
      <c r="A204" s="3">
        <v>75</v>
      </c>
      <c r="B204" s="3">
        <v>19</v>
      </c>
      <c r="C204" s="4" t="s">
        <v>63</v>
      </c>
      <c r="D204" s="4" t="s">
        <v>1603</v>
      </c>
      <c r="E204" s="2">
        <v>14</v>
      </c>
      <c r="F204" s="2">
        <v>23</v>
      </c>
      <c r="G204" s="3">
        <v>3</v>
      </c>
      <c r="H204">
        <v>16</v>
      </c>
      <c r="I204" s="4" t="s">
        <v>133</v>
      </c>
      <c r="J204" s="2">
        <f>Cocina[[#This Row],[Precio Unitario]]-Cocina[[#This Row],[Costo Unitario]]</f>
        <v>9</v>
      </c>
      <c r="K204" s="2">
        <f>Cocina[[#This Row],[Precio Unitario]]</f>
        <v>23</v>
      </c>
      <c r="L204" s="6">
        <f>Cocina[[#This Row],[Ganancia Neta]]/Cocina[[#This Row],[Ganancia Bruta]]</f>
        <v>0.39130434782608697</v>
      </c>
      <c r="M204" s="2">
        <f>Cocina[[#This Row],[Precio Unitario]]*Cocina[[#This Row],[Cantidad Ordenada]]</f>
        <v>69</v>
      </c>
      <c r="N204" s="3">
        <v>203</v>
      </c>
      <c r="O204" s="2">
        <f>SUMIF(A:A,Cocina[[#This Row],[Número de Orden2]],M:M)</f>
        <v>156</v>
      </c>
    </row>
    <row r="205" spans="1:15" x14ac:dyDescent="0.2">
      <c r="A205" s="3">
        <v>76</v>
      </c>
      <c r="B205" s="3">
        <v>17</v>
      </c>
      <c r="C205" s="4" t="s">
        <v>39</v>
      </c>
      <c r="D205" s="4" t="s">
        <v>1589</v>
      </c>
      <c r="E205" s="2">
        <v>18</v>
      </c>
      <c r="F205" s="2">
        <v>30</v>
      </c>
      <c r="G205" s="3">
        <v>3</v>
      </c>
      <c r="H205">
        <v>13</v>
      </c>
      <c r="I205" s="4" t="s">
        <v>133</v>
      </c>
      <c r="J205" s="2">
        <f>Cocina[[#This Row],[Precio Unitario]]-Cocina[[#This Row],[Costo Unitario]]</f>
        <v>12</v>
      </c>
      <c r="K205" s="2">
        <f>Cocina[[#This Row],[Precio Unitario]]</f>
        <v>30</v>
      </c>
      <c r="L205" s="6">
        <f>Cocina[[#This Row],[Ganancia Neta]]/Cocina[[#This Row],[Ganancia Bruta]]</f>
        <v>0.4</v>
      </c>
      <c r="M205" s="2">
        <f>Cocina[[#This Row],[Precio Unitario]]*Cocina[[#This Row],[Cantidad Ordenada]]</f>
        <v>90</v>
      </c>
      <c r="N205" s="3">
        <v>204</v>
      </c>
      <c r="O205" s="2">
        <f>SUMIF(A:A,Cocina[[#This Row],[Número de Orden2]],M:M)</f>
        <v>48</v>
      </c>
    </row>
    <row r="206" spans="1:15" x14ac:dyDescent="0.2">
      <c r="A206" s="3">
        <v>76</v>
      </c>
      <c r="B206" s="3">
        <v>17</v>
      </c>
      <c r="C206" s="4" t="s">
        <v>43</v>
      </c>
      <c r="D206" s="4" t="s">
        <v>1605</v>
      </c>
      <c r="E206" s="2">
        <v>10</v>
      </c>
      <c r="F206" s="2">
        <v>18</v>
      </c>
      <c r="G206" s="3">
        <v>1</v>
      </c>
      <c r="H206">
        <v>34</v>
      </c>
      <c r="I206" s="4" t="s">
        <v>133</v>
      </c>
      <c r="J206" s="2">
        <f>Cocina[[#This Row],[Precio Unitario]]-Cocina[[#This Row],[Costo Unitario]]</f>
        <v>8</v>
      </c>
      <c r="K206" s="2">
        <f>Cocina[[#This Row],[Precio Unitario]]</f>
        <v>18</v>
      </c>
      <c r="L206" s="6">
        <f>Cocina[[#This Row],[Ganancia Neta]]/Cocina[[#This Row],[Ganancia Bruta]]</f>
        <v>0.44444444444444442</v>
      </c>
      <c r="M206" s="2">
        <f>Cocina[[#This Row],[Precio Unitario]]*Cocina[[#This Row],[Cantidad Ordenada]]</f>
        <v>18</v>
      </c>
      <c r="N206" s="3">
        <v>205</v>
      </c>
      <c r="O206" s="2">
        <f>SUMIF(A:A,Cocina[[#This Row],[Número de Orden2]],M:M)</f>
        <v>61</v>
      </c>
    </row>
    <row r="207" spans="1:15" x14ac:dyDescent="0.2">
      <c r="A207" s="3">
        <v>76</v>
      </c>
      <c r="B207" s="3">
        <v>17</v>
      </c>
      <c r="C207" s="4" t="s">
        <v>60</v>
      </c>
      <c r="D207" s="4" t="s">
        <v>1588</v>
      </c>
      <c r="E207" s="2">
        <v>14</v>
      </c>
      <c r="F207" s="2">
        <v>24</v>
      </c>
      <c r="G207" s="3">
        <v>1</v>
      </c>
      <c r="H207">
        <v>20</v>
      </c>
      <c r="I207" s="4" t="s">
        <v>132</v>
      </c>
      <c r="J207" s="2">
        <f>Cocina[[#This Row],[Precio Unitario]]-Cocina[[#This Row],[Costo Unitario]]</f>
        <v>10</v>
      </c>
      <c r="K207" s="2">
        <f>Cocina[[#This Row],[Precio Unitario]]</f>
        <v>24</v>
      </c>
      <c r="L207" s="6">
        <f>Cocina[[#This Row],[Ganancia Neta]]/Cocina[[#This Row],[Ganancia Bruta]]</f>
        <v>0.41666666666666669</v>
      </c>
      <c r="M207" s="2">
        <f>Cocina[[#This Row],[Precio Unitario]]*Cocina[[#This Row],[Cantidad Ordenada]]</f>
        <v>24</v>
      </c>
      <c r="N207" s="3">
        <v>206</v>
      </c>
      <c r="O207" s="2">
        <f>SUMIF(A:A,Cocina[[#This Row],[Número de Orden2]],M:M)</f>
        <v>30</v>
      </c>
    </row>
    <row r="208" spans="1:15" x14ac:dyDescent="0.2">
      <c r="A208" s="3">
        <v>76</v>
      </c>
      <c r="B208" s="3">
        <v>17</v>
      </c>
      <c r="C208" s="4" t="s">
        <v>57</v>
      </c>
      <c r="D208" s="4" t="s">
        <v>1606</v>
      </c>
      <c r="E208" s="2">
        <v>15</v>
      </c>
      <c r="F208" s="2">
        <v>26</v>
      </c>
      <c r="G208" s="3">
        <v>1</v>
      </c>
      <c r="H208">
        <v>30</v>
      </c>
      <c r="I208" s="4" t="s">
        <v>132</v>
      </c>
      <c r="J208" s="2">
        <f>Cocina[[#This Row],[Precio Unitario]]-Cocina[[#This Row],[Costo Unitario]]</f>
        <v>11</v>
      </c>
      <c r="K208" s="2">
        <f>Cocina[[#This Row],[Precio Unitario]]</f>
        <v>26</v>
      </c>
      <c r="L208" s="6">
        <f>Cocina[[#This Row],[Ganancia Neta]]/Cocina[[#This Row],[Ganancia Bruta]]</f>
        <v>0.42307692307692307</v>
      </c>
      <c r="M208" s="2">
        <f>Cocina[[#This Row],[Precio Unitario]]*Cocina[[#This Row],[Cantidad Ordenada]]</f>
        <v>26</v>
      </c>
      <c r="N208" s="3">
        <v>207</v>
      </c>
      <c r="O208" s="2">
        <f>SUMIF(A:A,Cocina[[#This Row],[Número de Orden2]],M:M)</f>
        <v>180</v>
      </c>
    </row>
    <row r="209" spans="1:15" x14ac:dyDescent="0.2">
      <c r="A209" s="3">
        <v>77</v>
      </c>
      <c r="B209" s="3">
        <v>3</v>
      </c>
      <c r="C209" s="4" t="s">
        <v>43</v>
      </c>
      <c r="D209" s="4" t="s">
        <v>1605</v>
      </c>
      <c r="E209" s="2">
        <v>10</v>
      </c>
      <c r="F209" s="2">
        <v>18</v>
      </c>
      <c r="G209" s="3">
        <v>1</v>
      </c>
      <c r="H209">
        <v>34</v>
      </c>
      <c r="I209" s="4" t="s">
        <v>133</v>
      </c>
      <c r="J209" s="2">
        <f>Cocina[[#This Row],[Precio Unitario]]-Cocina[[#This Row],[Costo Unitario]]</f>
        <v>8</v>
      </c>
      <c r="K209" s="2">
        <f>Cocina[[#This Row],[Precio Unitario]]</f>
        <v>18</v>
      </c>
      <c r="L209" s="6">
        <f>Cocina[[#This Row],[Ganancia Neta]]/Cocina[[#This Row],[Ganancia Bruta]]</f>
        <v>0.44444444444444442</v>
      </c>
      <c r="M209" s="2">
        <f>Cocina[[#This Row],[Precio Unitario]]*Cocina[[#This Row],[Cantidad Ordenada]]</f>
        <v>18</v>
      </c>
      <c r="N209" s="3">
        <v>208</v>
      </c>
      <c r="O209" s="2">
        <f>SUMIF(A:A,Cocina[[#This Row],[Número de Orden2]],M:M)</f>
        <v>180</v>
      </c>
    </row>
    <row r="210" spans="1:15" x14ac:dyDescent="0.2">
      <c r="A210" s="3">
        <v>77</v>
      </c>
      <c r="B210" s="3">
        <v>3</v>
      </c>
      <c r="C210" s="4" t="s">
        <v>60</v>
      </c>
      <c r="D210" s="4" t="s">
        <v>1588</v>
      </c>
      <c r="E210" s="2">
        <v>14</v>
      </c>
      <c r="F210" s="2">
        <v>24</v>
      </c>
      <c r="G210" s="3">
        <v>2</v>
      </c>
      <c r="H210">
        <v>55</v>
      </c>
      <c r="I210" s="4" t="s">
        <v>132</v>
      </c>
      <c r="J210" s="2">
        <f>Cocina[[#This Row],[Precio Unitario]]-Cocina[[#This Row],[Costo Unitario]]</f>
        <v>10</v>
      </c>
      <c r="K210" s="2">
        <f>Cocina[[#This Row],[Precio Unitario]]</f>
        <v>24</v>
      </c>
      <c r="L210" s="6">
        <f>Cocina[[#This Row],[Ganancia Neta]]/Cocina[[#This Row],[Ganancia Bruta]]</f>
        <v>0.41666666666666669</v>
      </c>
      <c r="M210" s="2">
        <f>Cocina[[#This Row],[Precio Unitario]]*Cocina[[#This Row],[Cantidad Ordenada]]</f>
        <v>48</v>
      </c>
      <c r="N210" s="3">
        <v>209</v>
      </c>
      <c r="O210" s="2">
        <f>SUMIF(A:A,Cocina[[#This Row],[Número de Orden2]],M:M)</f>
        <v>214</v>
      </c>
    </row>
    <row r="211" spans="1:15" x14ac:dyDescent="0.2">
      <c r="A211" s="3">
        <v>77</v>
      </c>
      <c r="B211" s="3">
        <v>3</v>
      </c>
      <c r="C211" s="4" t="s">
        <v>74</v>
      </c>
      <c r="D211" s="4" t="s">
        <v>1595</v>
      </c>
      <c r="E211" s="2">
        <v>20</v>
      </c>
      <c r="F211" s="2">
        <v>33</v>
      </c>
      <c r="G211" s="3">
        <v>1</v>
      </c>
      <c r="H211">
        <v>8</v>
      </c>
      <c r="I211" s="4" t="s">
        <v>133</v>
      </c>
      <c r="J211" s="2">
        <f>Cocina[[#This Row],[Precio Unitario]]-Cocina[[#This Row],[Costo Unitario]]</f>
        <v>13</v>
      </c>
      <c r="K211" s="2">
        <f>Cocina[[#This Row],[Precio Unitario]]</f>
        <v>33</v>
      </c>
      <c r="L211" s="6">
        <f>Cocina[[#This Row],[Ganancia Neta]]/Cocina[[#This Row],[Ganancia Bruta]]</f>
        <v>0.39393939393939392</v>
      </c>
      <c r="M211" s="2">
        <f>Cocina[[#This Row],[Precio Unitario]]*Cocina[[#This Row],[Cantidad Ordenada]]</f>
        <v>33</v>
      </c>
      <c r="N211" s="3">
        <v>210</v>
      </c>
      <c r="O211" s="2">
        <f>SUMIF(A:A,Cocina[[#This Row],[Número de Orden2]],M:M)</f>
        <v>195</v>
      </c>
    </row>
    <row r="212" spans="1:15" x14ac:dyDescent="0.2">
      <c r="A212" s="3">
        <v>78</v>
      </c>
      <c r="B212" s="3">
        <v>7</v>
      </c>
      <c r="C212" s="4" t="s">
        <v>48</v>
      </c>
      <c r="D212" s="4" t="s">
        <v>1597</v>
      </c>
      <c r="E212" s="2">
        <v>11</v>
      </c>
      <c r="F212" s="2">
        <v>19</v>
      </c>
      <c r="G212" s="3">
        <v>3</v>
      </c>
      <c r="H212">
        <v>54</v>
      </c>
      <c r="I212" s="4" t="s">
        <v>133</v>
      </c>
      <c r="J212" s="2">
        <f>Cocina[[#This Row],[Precio Unitario]]-Cocina[[#This Row],[Costo Unitario]]</f>
        <v>8</v>
      </c>
      <c r="K212" s="2">
        <f>Cocina[[#This Row],[Precio Unitario]]</f>
        <v>19</v>
      </c>
      <c r="L212" s="6">
        <f>Cocina[[#This Row],[Ganancia Neta]]/Cocina[[#This Row],[Ganancia Bruta]]</f>
        <v>0.42105263157894735</v>
      </c>
      <c r="M212" s="2">
        <f>Cocina[[#This Row],[Precio Unitario]]*Cocina[[#This Row],[Cantidad Ordenada]]</f>
        <v>57</v>
      </c>
      <c r="N212" s="3">
        <v>211</v>
      </c>
      <c r="O212" s="2">
        <f>SUMIF(A:A,Cocina[[#This Row],[Número de Orden2]],M:M)</f>
        <v>169</v>
      </c>
    </row>
    <row r="213" spans="1:15" x14ac:dyDescent="0.2">
      <c r="A213" s="3">
        <v>79</v>
      </c>
      <c r="B213" s="3">
        <v>16</v>
      </c>
      <c r="C213" s="4" t="s">
        <v>26</v>
      </c>
      <c r="D213" s="4" t="s">
        <v>1594</v>
      </c>
      <c r="E213" s="2">
        <v>17</v>
      </c>
      <c r="F213" s="2">
        <v>29</v>
      </c>
      <c r="G213" s="3">
        <v>3</v>
      </c>
      <c r="H213">
        <v>14</v>
      </c>
      <c r="I213" s="4" t="s">
        <v>132</v>
      </c>
      <c r="J213" s="2">
        <f>Cocina[[#This Row],[Precio Unitario]]-Cocina[[#This Row],[Costo Unitario]]</f>
        <v>12</v>
      </c>
      <c r="K213" s="2">
        <f>Cocina[[#This Row],[Precio Unitario]]</f>
        <v>29</v>
      </c>
      <c r="L213" s="6">
        <f>Cocina[[#This Row],[Ganancia Neta]]/Cocina[[#This Row],[Ganancia Bruta]]</f>
        <v>0.41379310344827586</v>
      </c>
      <c r="M213" s="2">
        <f>Cocina[[#This Row],[Precio Unitario]]*Cocina[[#This Row],[Cantidad Ordenada]]</f>
        <v>87</v>
      </c>
      <c r="N213" s="3">
        <v>212</v>
      </c>
      <c r="O213" s="2">
        <f>SUMIF(A:A,Cocina[[#This Row],[Número de Orden2]],M:M)</f>
        <v>245</v>
      </c>
    </row>
    <row r="214" spans="1:15" x14ac:dyDescent="0.2">
      <c r="A214" s="3">
        <v>79</v>
      </c>
      <c r="B214" s="3">
        <v>16</v>
      </c>
      <c r="C214" s="4" t="s">
        <v>74</v>
      </c>
      <c r="D214" s="4" t="s">
        <v>1595</v>
      </c>
      <c r="E214" s="2">
        <v>20</v>
      </c>
      <c r="F214" s="2">
        <v>33</v>
      </c>
      <c r="G214" s="3">
        <v>3</v>
      </c>
      <c r="H214">
        <v>14</v>
      </c>
      <c r="I214" s="4" t="s">
        <v>133</v>
      </c>
      <c r="J214" s="2">
        <f>Cocina[[#This Row],[Precio Unitario]]-Cocina[[#This Row],[Costo Unitario]]</f>
        <v>13</v>
      </c>
      <c r="K214" s="2">
        <f>Cocina[[#This Row],[Precio Unitario]]</f>
        <v>33</v>
      </c>
      <c r="L214" s="6">
        <f>Cocina[[#This Row],[Ganancia Neta]]/Cocina[[#This Row],[Ganancia Bruta]]</f>
        <v>0.39393939393939392</v>
      </c>
      <c r="M214" s="2">
        <f>Cocina[[#This Row],[Precio Unitario]]*Cocina[[#This Row],[Cantidad Ordenada]]</f>
        <v>99</v>
      </c>
      <c r="N214" s="3">
        <v>213</v>
      </c>
      <c r="O214" s="2">
        <f>SUMIF(A:A,Cocina[[#This Row],[Número de Orden2]],M:M)</f>
        <v>87</v>
      </c>
    </row>
    <row r="215" spans="1:15" x14ac:dyDescent="0.2">
      <c r="A215" s="3">
        <v>79</v>
      </c>
      <c r="B215" s="3">
        <v>16</v>
      </c>
      <c r="C215" s="4" t="s">
        <v>55</v>
      </c>
      <c r="D215" s="4" t="s">
        <v>1602</v>
      </c>
      <c r="E215" s="2">
        <v>12</v>
      </c>
      <c r="F215" s="2">
        <v>20</v>
      </c>
      <c r="G215" s="3">
        <v>3</v>
      </c>
      <c r="H215">
        <v>25</v>
      </c>
      <c r="I215" s="4" t="s">
        <v>132</v>
      </c>
      <c r="J215" s="2">
        <f>Cocina[[#This Row],[Precio Unitario]]-Cocina[[#This Row],[Costo Unitario]]</f>
        <v>8</v>
      </c>
      <c r="K215" s="2">
        <f>Cocina[[#This Row],[Precio Unitario]]</f>
        <v>20</v>
      </c>
      <c r="L215" s="6">
        <f>Cocina[[#This Row],[Ganancia Neta]]/Cocina[[#This Row],[Ganancia Bruta]]</f>
        <v>0.4</v>
      </c>
      <c r="M215" s="2">
        <f>Cocina[[#This Row],[Precio Unitario]]*Cocina[[#This Row],[Cantidad Ordenada]]</f>
        <v>60</v>
      </c>
      <c r="N215" s="3">
        <v>214</v>
      </c>
      <c r="O215" s="2">
        <f>SUMIF(A:A,Cocina[[#This Row],[Número de Orden2]],M:M)</f>
        <v>228</v>
      </c>
    </row>
    <row r="216" spans="1:15" x14ac:dyDescent="0.2">
      <c r="A216" s="3">
        <v>79</v>
      </c>
      <c r="B216" s="3">
        <v>16</v>
      </c>
      <c r="C216" s="4" t="s">
        <v>41</v>
      </c>
      <c r="D216" s="4" t="s">
        <v>1604</v>
      </c>
      <c r="E216" s="2">
        <v>13</v>
      </c>
      <c r="F216" s="2">
        <v>21</v>
      </c>
      <c r="G216" s="3">
        <v>3</v>
      </c>
      <c r="H216">
        <v>43</v>
      </c>
      <c r="I216" s="4" t="s">
        <v>132</v>
      </c>
      <c r="J216" s="2">
        <f>Cocina[[#This Row],[Precio Unitario]]-Cocina[[#This Row],[Costo Unitario]]</f>
        <v>8</v>
      </c>
      <c r="K216" s="2">
        <f>Cocina[[#This Row],[Precio Unitario]]</f>
        <v>21</v>
      </c>
      <c r="L216" s="6">
        <f>Cocina[[#This Row],[Ganancia Neta]]/Cocina[[#This Row],[Ganancia Bruta]]</f>
        <v>0.38095238095238093</v>
      </c>
      <c r="M216" s="2">
        <f>Cocina[[#This Row],[Precio Unitario]]*Cocina[[#This Row],[Cantidad Ordenada]]</f>
        <v>63</v>
      </c>
      <c r="N216" s="3">
        <v>215</v>
      </c>
      <c r="O216" s="2">
        <f>SUMIF(A:A,Cocina[[#This Row],[Número de Orden2]],M:M)</f>
        <v>158</v>
      </c>
    </row>
    <row r="217" spans="1:15" x14ac:dyDescent="0.2">
      <c r="A217" s="3">
        <v>80</v>
      </c>
      <c r="B217" s="3">
        <v>18</v>
      </c>
      <c r="C217" s="4" t="s">
        <v>65</v>
      </c>
      <c r="D217" s="4" t="s">
        <v>1600</v>
      </c>
      <c r="E217" s="2">
        <v>13</v>
      </c>
      <c r="F217" s="2">
        <v>22</v>
      </c>
      <c r="G217" s="3">
        <v>2</v>
      </c>
      <c r="H217">
        <v>5</v>
      </c>
      <c r="I217" s="4" t="s">
        <v>132</v>
      </c>
      <c r="J217" s="2">
        <f>Cocina[[#This Row],[Precio Unitario]]-Cocina[[#This Row],[Costo Unitario]]</f>
        <v>9</v>
      </c>
      <c r="K217" s="2">
        <f>Cocina[[#This Row],[Precio Unitario]]</f>
        <v>22</v>
      </c>
      <c r="L217" s="6">
        <f>Cocina[[#This Row],[Ganancia Neta]]/Cocina[[#This Row],[Ganancia Bruta]]</f>
        <v>0.40909090909090912</v>
      </c>
      <c r="M217" s="2">
        <f>Cocina[[#This Row],[Precio Unitario]]*Cocina[[#This Row],[Cantidad Ordenada]]</f>
        <v>44</v>
      </c>
      <c r="N217" s="3">
        <v>216</v>
      </c>
      <c r="O217" s="2">
        <f>SUMIF(A:A,Cocina[[#This Row],[Número de Orden2]],M:M)</f>
        <v>142</v>
      </c>
    </row>
    <row r="218" spans="1:15" x14ac:dyDescent="0.2">
      <c r="A218" s="3">
        <v>80</v>
      </c>
      <c r="B218" s="3">
        <v>18</v>
      </c>
      <c r="C218" s="4" t="s">
        <v>26</v>
      </c>
      <c r="D218" s="4" t="s">
        <v>1594</v>
      </c>
      <c r="E218" s="2">
        <v>17</v>
      </c>
      <c r="F218" s="2">
        <v>29</v>
      </c>
      <c r="G218" s="3">
        <v>1</v>
      </c>
      <c r="H218">
        <v>34</v>
      </c>
      <c r="I218" s="4" t="s">
        <v>133</v>
      </c>
      <c r="J218" s="2">
        <f>Cocina[[#This Row],[Precio Unitario]]-Cocina[[#This Row],[Costo Unitario]]</f>
        <v>12</v>
      </c>
      <c r="K218" s="2">
        <f>Cocina[[#This Row],[Precio Unitario]]</f>
        <v>29</v>
      </c>
      <c r="L218" s="6">
        <f>Cocina[[#This Row],[Ganancia Neta]]/Cocina[[#This Row],[Ganancia Bruta]]</f>
        <v>0.41379310344827586</v>
      </c>
      <c r="M218" s="2">
        <f>Cocina[[#This Row],[Precio Unitario]]*Cocina[[#This Row],[Cantidad Ordenada]]</f>
        <v>29</v>
      </c>
      <c r="N218" s="3">
        <v>217</v>
      </c>
      <c r="O218" s="2">
        <f>SUMIF(A:A,Cocina[[#This Row],[Número de Orden2]],M:M)</f>
        <v>96</v>
      </c>
    </row>
    <row r="219" spans="1:15" x14ac:dyDescent="0.2">
      <c r="A219" s="3">
        <v>80</v>
      </c>
      <c r="B219" s="3">
        <v>18</v>
      </c>
      <c r="C219" s="4" t="s">
        <v>60</v>
      </c>
      <c r="D219" s="4" t="s">
        <v>1588</v>
      </c>
      <c r="E219" s="2">
        <v>14</v>
      </c>
      <c r="F219" s="2">
        <v>24</v>
      </c>
      <c r="G219" s="3">
        <v>2</v>
      </c>
      <c r="H219">
        <v>28</v>
      </c>
      <c r="I219" s="4" t="s">
        <v>132</v>
      </c>
      <c r="J219" s="2">
        <f>Cocina[[#This Row],[Precio Unitario]]-Cocina[[#This Row],[Costo Unitario]]</f>
        <v>10</v>
      </c>
      <c r="K219" s="2">
        <f>Cocina[[#This Row],[Precio Unitario]]</f>
        <v>24</v>
      </c>
      <c r="L219" s="6">
        <f>Cocina[[#This Row],[Ganancia Neta]]/Cocina[[#This Row],[Ganancia Bruta]]</f>
        <v>0.41666666666666669</v>
      </c>
      <c r="M219" s="2">
        <f>Cocina[[#This Row],[Precio Unitario]]*Cocina[[#This Row],[Cantidad Ordenada]]</f>
        <v>48</v>
      </c>
      <c r="N219" s="3">
        <v>218</v>
      </c>
      <c r="O219" s="2">
        <f>SUMIF(A:A,Cocina[[#This Row],[Número de Orden2]],M:M)</f>
        <v>184</v>
      </c>
    </row>
    <row r="220" spans="1:15" x14ac:dyDescent="0.2">
      <c r="A220" s="3">
        <v>81</v>
      </c>
      <c r="B220" s="3">
        <v>17</v>
      </c>
      <c r="C220" s="4" t="s">
        <v>50</v>
      </c>
      <c r="D220" s="4" t="s">
        <v>1590</v>
      </c>
      <c r="E220" s="2">
        <v>19</v>
      </c>
      <c r="F220" s="2">
        <v>31</v>
      </c>
      <c r="G220" s="3">
        <v>2</v>
      </c>
      <c r="H220">
        <v>59</v>
      </c>
      <c r="I220" s="4" t="s">
        <v>133</v>
      </c>
      <c r="J220" s="2">
        <f>Cocina[[#This Row],[Precio Unitario]]-Cocina[[#This Row],[Costo Unitario]]</f>
        <v>12</v>
      </c>
      <c r="K220" s="2">
        <f>Cocina[[#This Row],[Precio Unitario]]</f>
        <v>31</v>
      </c>
      <c r="L220" s="6">
        <f>Cocina[[#This Row],[Ganancia Neta]]/Cocina[[#This Row],[Ganancia Bruta]]</f>
        <v>0.38709677419354838</v>
      </c>
      <c r="M220" s="2">
        <f>Cocina[[#This Row],[Precio Unitario]]*Cocina[[#This Row],[Cantidad Ordenada]]</f>
        <v>62</v>
      </c>
      <c r="N220" s="3">
        <v>219</v>
      </c>
      <c r="O220" s="2">
        <f>SUMIF(A:A,Cocina[[#This Row],[Número de Orden2]],M:M)</f>
        <v>139</v>
      </c>
    </row>
    <row r="221" spans="1:15" x14ac:dyDescent="0.2">
      <c r="A221" s="3">
        <v>82</v>
      </c>
      <c r="B221" s="3">
        <v>16</v>
      </c>
      <c r="C221" s="4" t="s">
        <v>52</v>
      </c>
      <c r="D221" s="4" t="s">
        <v>1607</v>
      </c>
      <c r="E221" s="2">
        <v>15</v>
      </c>
      <c r="F221" s="2">
        <v>25</v>
      </c>
      <c r="G221" s="3">
        <v>2</v>
      </c>
      <c r="H221">
        <v>11</v>
      </c>
      <c r="I221" s="4" t="s">
        <v>133</v>
      </c>
      <c r="J221" s="2">
        <f>Cocina[[#This Row],[Precio Unitario]]-Cocina[[#This Row],[Costo Unitario]]</f>
        <v>10</v>
      </c>
      <c r="K221" s="2">
        <f>Cocina[[#This Row],[Precio Unitario]]</f>
        <v>25</v>
      </c>
      <c r="L221" s="6">
        <f>Cocina[[#This Row],[Ganancia Neta]]/Cocina[[#This Row],[Ganancia Bruta]]</f>
        <v>0.4</v>
      </c>
      <c r="M221" s="2">
        <f>Cocina[[#This Row],[Precio Unitario]]*Cocina[[#This Row],[Cantidad Ordenada]]</f>
        <v>50</v>
      </c>
      <c r="N221" s="3">
        <v>220</v>
      </c>
      <c r="O221" s="2">
        <f>SUMIF(A:A,Cocina[[#This Row],[Número de Orden2]],M:M)</f>
        <v>24</v>
      </c>
    </row>
    <row r="222" spans="1:15" x14ac:dyDescent="0.2">
      <c r="A222" s="3">
        <v>82</v>
      </c>
      <c r="B222" s="3">
        <v>16</v>
      </c>
      <c r="C222" s="4" t="s">
        <v>39</v>
      </c>
      <c r="D222" s="4" t="s">
        <v>1589</v>
      </c>
      <c r="E222" s="2">
        <v>18</v>
      </c>
      <c r="F222" s="2">
        <v>30</v>
      </c>
      <c r="G222" s="3">
        <v>1</v>
      </c>
      <c r="H222">
        <v>8</v>
      </c>
      <c r="I222" s="4" t="s">
        <v>133</v>
      </c>
      <c r="J222" s="2">
        <f>Cocina[[#This Row],[Precio Unitario]]-Cocina[[#This Row],[Costo Unitario]]</f>
        <v>12</v>
      </c>
      <c r="K222" s="2">
        <f>Cocina[[#This Row],[Precio Unitario]]</f>
        <v>30</v>
      </c>
      <c r="L222" s="6">
        <f>Cocina[[#This Row],[Ganancia Neta]]/Cocina[[#This Row],[Ganancia Bruta]]</f>
        <v>0.4</v>
      </c>
      <c r="M222" s="2">
        <f>Cocina[[#This Row],[Precio Unitario]]*Cocina[[#This Row],[Cantidad Ordenada]]</f>
        <v>30</v>
      </c>
      <c r="N222" s="3">
        <v>221</v>
      </c>
      <c r="O222" s="2">
        <f>SUMIF(A:A,Cocina[[#This Row],[Número de Orden2]],M:M)</f>
        <v>193</v>
      </c>
    </row>
    <row r="223" spans="1:15" x14ac:dyDescent="0.2">
      <c r="A223" s="3">
        <v>83</v>
      </c>
      <c r="B223" s="3">
        <v>15</v>
      </c>
      <c r="C223" s="4" t="s">
        <v>46</v>
      </c>
      <c r="D223" s="4" t="s">
        <v>1591</v>
      </c>
      <c r="E223" s="2">
        <v>16</v>
      </c>
      <c r="F223" s="2">
        <v>27</v>
      </c>
      <c r="G223" s="3">
        <v>2</v>
      </c>
      <c r="H223">
        <v>14</v>
      </c>
      <c r="I223" s="4" t="s">
        <v>132</v>
      </c>
      <c r="J223" s="2">
        <f>Cocina[[#This Row],[Precio Unitario]]-Cocina[[#This Row],[Costo Unitario]]</f>
        <v>11</v>
      </c>
      <c r="K223" s="2">
        <f>Cocina[[#This Row],[Precio Unitario]]</f>
        <v>27</v>
      </c>
      <c r="L223" s="6">
        <f>Cocina[[#This Row],[Ganancia Neta]]/Cocina[[#This Row],[Ganancia Bruta]]</f>
        <v>0.40740740740740738</v>
      </c>
      <c r="M223" s="2">
        <f>Cocina[[#This Row],[Precio Unitario]]*Cocina[[#This Row],[Cantidad Ordenada]]</f>
        <v>54</v>
      </c>
      <c r="N223" s="3">
        <v>222</v>
      </c>
      <c r="O223" s="2">
        <f>SUMIF(A:A,Cocina[[#This Row],[Número de Orden2]],M:M)</f>
        <v>97</v>
      </c>
    </row>
    <row r="224" spans="1:15" x14ac:dyDescent="0.2">
      <c r="A224" s="3">
        <v>83</v>
      </c>
      <c r="B224" s="3">
        <v>15</v>
      </c>
      <c r="C224" s="4" t="s">
        <v>55</v>
      </c>
      <c r="D224" s="4" t="s">
        <v>1602</v>
      </c>
      <c r="E224" s="2">
        <v>12</v>
      </c>
      <c r="F224" s="2">
        <v>20</v>
      </c>
      <c r="G224" s="3">
        <v>1</v>
      </c>
      <c r="H224">
        <v>30</v>
      </c>
      <c r="I224" s="4" t="s">
        <v>133</v>
      </c>
      <c r="J224" s="2">
        <f>Cocina[[#This Row],[Precio Unitario]]-Cocina[[#This Row],[Costo Unitario]]</f>
        <v>8</v>
      </c>
      <c r="K224" s="2">
        <f>Cocina[[#This Row],[Precio Unitario]]</f>
        <v>20</v>
      </c>
      <c r="L224" s="6">
        <f>Cocina[[#This Row],[Ganancia Neta]]/Cocina[[#This Row],[Ganancia Bruta]]</f>
        <v>0.4</v>
      </c>
      <c r="M224" s="2">
        <f>Cocina[[#This Row],[Precio Unitario]]*Cocina[[#This Row],[Cantidad Ordenada]]</f>
        <v>20</v>
      </c>
      <c r="N224" s="3">
        <v>223</v>
      </c>
      <c r="O224" s="2">
        <f>SUMIF(A:A,Cocina[[#This Row],[Número de Orden2]],M:M)</f>
        <v>32</v>
      </c>
    </row>
    <row r="225" spans="1:15" x14ac:dyDescent="0.2">
      <c r="A225" s="3">
        <v>83</v>
      </c>
      <c r="B225" s="3">
        <v>15</v>
      </c>
      <c r="C225" s="4" t="s">
        <v>70</v>
      </c>
      <c r="D225" s="4" t="s">
        <v>1599</v>
      </c>
      <c r="E225" s="2">
        <v>19</v>
      </c>
      <c r="F225" s="2">
        <v>32</v>
      </c>
      <c r="G225" s="3">
        <v>3</v>
      </c>
      <c r="H225">
        <v>50</v>
      </c>
      <c r="I225" s="4" t="s">
        <v>132</v>
      </c>
      <c r="J225" s="2">
        <f>Cocina[[#This Row],[Precio Unitario]]-Cocina[[#This Row],[Costo Unitario]]</f>
        <v>13</v>
      </c>
      <c r="K225" s="2">
        <f>Cocina[[#This Row],[Precio Unitario]]</f>
        <v>32</v>
      </c>
      <c r="L225" s="6">
        <f>Cocina[[#This Row],[Ganancia Neta]]/Cocina[[#This Row],[Ganancia Bruta]]</f>
        <v>0.40625</v>
      </c>
      <c r="M225" s="2">
        <f>Cocina[[#This Row],[Precio Unitario]]*Cocina[[#This Row],[Cantidad Ordenada]]</f>
        <v>96</v>
      </c>
      <c r="N225" s="3">
        <v>224</v>
      </c>
      <c r="O225" s="2">
        <f>SUMIF(A:A,Cocina[[#This Row],[Número de Orden2]],M:M)</f>
        <v>52</v>
      </c>
    </row>
    <row r="226" spans="1:15" x14ac:dyDescent="0.2">
      <c r="A226" s="3">
        <v>84</v>
      </c>
      <c r="B226" s="3">
        <v>19</v>
      </c>
      <c r="C226" s="4" t="s">
        <v>39</v>
      </c>
      <c r="D226" s="4" t="s">
        <v>1589</v>
      </c>
      <c r="E226" s="2">
        <v>18</v>
      </c>
      <c r="F226" s="2">
        <v>30</v>
      </c>
      <c r="G226" s="3">
        <v>2</v>
      </c>
      <c r="H226">
        <v>10</v>
      </c>
      <c r="I226" s="4" t="s">
        <v>133</v>
      </c>
      <c r="J226" s="2">
        <f>Cocina[[#This Row],[Precio Unitario]]-Cocina[[#This Row],[Costo Unitario]]</f>
        <v>12</v>
      </c>
      <c r="K226" s="2">
        <f>Cocina[[#This Row],[Precio Unitario]]</f>
        <v>30</v>
      </c>
      <c r="L226" s="6">
        <f>Cocina[[#This Row],[Ganancia Neta]]/Cocina[[#This Row],[Ganancia Bruta]]</f>
        <v>0.4</v>
      </c>
      <c r="M226" s="2">
        <f>Cocina[[#This Row],[Precio Unitario]]*Cocina[[#This Row],[Cantidad Ordenada]]</f>
        <v>60</v>
      </c>
      <c r="N226" s="3">
        <v>225</v>
      </c>
      <c r="O226" s="2">
        <f>SUMIF(A:A,Cocina[[#This Row],[Número de Orden2]],M:M)</f>
        <v>168</v>
      </c>
    </row>
    <row r="227" spans="1:15" x14ac:dyDescent="0.2">
      <c r="A227" s="3">
        <v>85</v>
      </c>
      <c r="B227" s="3">
        <v>8</v>
      </c>
      <c r="C227" s="4" t="s">
        <v>30</v>
      </c>
      <c r="D227" s="4" t="s">
        <v>1596</v>
      </c>
      <c r="E227" s="2">
        <v>16</v>
      </c>
      <c r="F227" s="2">
        <v>28</v>
      </c>
      <c r="G227" s="3">
        <v>3</v>
      </c>
      <c r="H227">
        <v>26</v>
      </c>
      <c r="I227" s="4" t="s">
        <v>133</v>
      </c>
      <c r="J227" s="2">
        <f>Cocina[[#This Row],[Precio Unitario]]-Cocina[[#This Row],[Costo Unitario]]</f>
        <v>12</v>
      </c>
      <c r="K227" s="2">
        <f>Cocina[[#This Row],[Precio Unitario]]</f>
        <v>28</v>
      </c>
      <c r="L227" s="6">
        <f>Cocina[[#This Row],[Ganancia Neta]]/Cocina[[#This Row],[Ganancia Bruta]]</f>
        <v>0.42857142857142855</v>
      </c>
      <c r="M227" s="2">
        <f>Cocina[[#This Row],[Precio Unitario]]*Cocina[[#This Row],[Cantidad Ordenada]]</f>
        <v>84</v>
      </c>
      <c r="N227" s="3">
        <v>226</v>
      </c>
      <c r="O227" s="2">
        <f>SUMIF(A:A,Cocina[[#This Row],[Número de Orden2]],M:M)</f>
        <v>171</v>
      </c>
    </row>
    <row r="228" spans="1:15" x14ac:dyDescent="0.2">
      <c r="A228" s="3">
        <v>85</v>
      </c>
      <c r="B228" s="3">
        <v>8</v>
      </c>
      <c r="C228" s="4" t="s">
        <v>42</v>
      </c>
      <c r="D228" s="4" t="s">
        <v>1593</v>
      </c>
      <c r="E228" s="2">
        <v>22</v>
      </c>
      <c r="F228" s="2">
        <v>36</v>
      </c>
      <c r="G228" s="3">
        <v>2</v>
      </c>
      <c r="H228">
        <v>33</v>
      </c>
      <c r="I228" s="4" t="s">
        <v>133</v>
      </c>
      <c r="J228" s="2">
        <f>Cocina[[#This Row],[Precio Unitario]]-Cocina[[#This Row],[Costo Unitario]]</f>
        <v>14</v>
      </c>
      <c r="K228" s="2">
        <f>Cocina[[#This Row],[Precio Unitario]]</f>
        <v>36</v>
      </c>
      <c r="L228" s="6">
        <f>Cocina[[#This Row],[Ganancia Neta]]/Cocina[[#This Row],[Ganancia Bruta]]</f>
        <v>0.3888888888888889</v>
      </c>
      <c r="M228" s="2">
        <f>Cocina[[#This Row],[Precio Unitario]]*Cocina[[#This Row],[Cantidad Ordenada]]</f>
        <v>72</v>
      </c>
      <c r="N228" s="3">
        <v>227</v>
      </c>
      <c r="O228" s="2">
        <f>SUMIF(A:A,Cocina[[#This Row],[Número de Orden2]],M:M)</f>
        <v>211</v>
      </c>
    </row>
    <row r="229" spans="1:15" x14ac:dyDescent="0.2">
      <c r="A229" s="3">
        <v>85</v>
      </c>
      <c r="B229" s="3">
        <v>8</v>
      </c>
      <c r="C229" s="4" t="s">
        <v>55</v>
      </c>
      <c r="D229" s="4" t="s">
        <v>1602</v>
      </c>
      <c r="E229" s="2">
        <v>12</v>
      </c>
      <c r="F229" s="2">
        <v>20</v>
      </c>
      <c r="G229" s="3">
        <v>1</v>
      </c>
      <c r="H229">
        <v>54</v>
      </c>
      <c r="I229" s="4" t="s">
        <v>133</v>
      </c>
      <c r="J229" s="2">
        <f>Cocina[[#This Row],[Precio Unitario]]-Cocina[[#This Row],[Costo Unitario]]</f>
        <v>8</v>
      </c>
      <c r="K229" s="2">
        <f>Cocina[[#This Row],[Precio Unitario]]</f>
        <v>20</v>
      </c>
      <c r="L229" s="6">
        <f>Cocina[[#This Row],[Ganancia Neta]]/Cocina[[#This Row],[Ganancia Bruta]]</f>
        <v>0.4</v>
      </c>
      <c r="M229" s="2">
        <f>Cocina[[#This Row],[Precio Unitario]]*Cocina[[#This Row],[Cantidad Ordenada]]</f>
        <v>20</v>
      </c>
      <c r="N229" s="3">
        <v>228</v>
      </c>
      <c r="O229" s="2">
        <f>SUMIF(A:A,Cocina[[#This Row],[Número de Orden2]],M:M)</f>
        <v>69</v>
      </c>
    </row>
    <row r="230" spans="1:15" x14ac:dyDescent="0.2">
      <c r="A230" s="3">
        <v>85</v>
      </c>
      <c r="B230" s="3">
        <v>8</v>
      </c>
      <c r="C230" s="4" t="s">
        <v>70</v>
      </c>
      <c r="D230" s="4" t="s">
        <v>1599</v>
      </c>
      <c r="E230" s="2">
        <v>19</v>
      </c>
      <c r="F230" s="2">
        <v>32</v>
      </c>
      <c r="G230" s="3">
        <v>1</v>
      </c>
      <c r="H230">
        <v>29</v>
      </c>
      <c r="I230" s="4" t="s">
        <v>133</v>
      </c>
      <c r="J230" s="2">
        <f>Cocina[[#This Row],[Precio Unitario]]-Cocina[[#This Row],[Costo Unitario]]</f>
        <v>13</v>
      </c>
      <c r="K230" s="2">
        <f>Cocina[[#This Row],[Precio Unitario]]</f>
        <v>32</v>
      </c>
      <c r="L230" s="6">
        <f>Cocina[[#This Row],[Ganancia Neta]]/Cocina[[#This Row],[Ganancia Bruta]]</f>
        <v>0.40625</v>
      </c>
      <c r="M230" s="2">
        <f>Cocina[[#This Row],[Precio Unitario]]*Cocina[[#This Row],[Cantidad Ordenada]]</f>
        <v>32</v>
      </c>
      <c r="N230" s="3">
        <v>229</v>
      </c>
      <c r="O230" s="2">
        <f>SUMIF(A:A,Cocina[[#This Row],[Número de Orden2]],M:M)</f>
        <v>124</v>
      </c>
    </row>
    <row r="231" spans="1:15" x14ac:dyDescent="0.2">
      <c r="A231" s="3">
        <v>86</v>
      </c>
      <c r="B231" s="3">
        <v>20</v>
      </c>
      <c r="C231" s="4" t="s">
        <v>52</v>
      </c>
      <c r="D231" s="4" t="s">
        <v>1607</v>
      </c>
      <c r="E231" s="2">
        <v>15</v>
      </c>
      <c r="F231" s="2">
        <v>25</v>
      </c>
      <c r="G231" s="3">
        <v>2</v>
      </c>
      <c r="H231">
        <v>8</v>
      </c>
      <c r="I231" s="4" t="s">
        <v>133</v>
      </c>
      <c r="J231" s="2">
        <f>Cocina[[#This Row],[Precio Unitario]]-Cocina[[#This Row],[Costo Unitario]]</f>
        <v>10</v>
      </c>
      <c r="K231" s="2">
        <f>Cocina[[#This Row],[Precio Unitario]]</f>
        <v>25</v>
      </c>
      <c r="L231" s="6">
        <f>Cocina[[#This Row],[Ganancia Neta]]/Cocina[[#This Row],[Ganancia Bruta]]</f>
        <v>0.4</v>
      </c>
      <c r="M231" s="2">
        <f>Cocina[[#This Row],[Precio Unitario]]*Cocina[[#This Row],[Cantidad Ordenada]]</f>
        <v>50</v>
      </c>
      <c r="N231" s="3">
        <v>230</v>
      </c>
      <c r="O231" s="2">
        <f>SUMIF(A:A,Cocina[[#This Row],[Número de Orden2]],M:M)</f>
        <v>214</v>
      </c>
    </row>
    <row r="232" spans="1:15" x14ac:dyDescent="0.2">
      <c r="A232" s="3">
        <v>87</v>
      </c>
      <c r="B232" s="3">
        <v>3</v>
      </c>
      <c r="C232" s="4" t="s">
        <v>43</v>
      </c>
      <c r="D232" s="4" t="s">
        <v>1605</v>
      </c>
      <c r="E232" s="2">
        <v>10</v>
      </c>
      <c r="F232" s="2">
        <v>18</v>
      </c>
      <c r="G232" s="3">
        <v>2</v>
      </c>
      <c r="H232">
        <v>55</v>
      </c>
      <c r="I232" s="4" t="s">
        <v>132</v>
      </c>
      <c r="J232" s="2">
        <f>Cocina[[#This Row],[Precio Unitario]]-Cocina[[#This Row],[Costo Unitario]]</f>
        <v>8</v>
      </c>
      <c r="K232" s="2">
        <f>Cocina[[#This Row],[Precio Unitario]]</f>
        <v>18</v>
      </c>
      <c r="L232" s="6">
        <f>Cocina[[#This Row],[Ganancia Neta]]/Cocina[[#This Row],[Ganancia Bruta]]</f>
        <v>0.44444444444444442</v>
      </c>
      <c r="M232" s="2">
        <f>Cocina[[#This Row],[Precio Unitario]]*Cocina[[#This Row],[Cantidad Ordenada]]</f>
        <v>36</v>
      </c>
      <c r="N232" s="3">
        <v>231</v>
      </c>
      <c r="O232" s="2">
        <f>SUMIF(A:A,Cocina[[#This Row],[Número de Orden2]],M:M)</f>
        <v>208</v>
      </c>
    </row>
    <row r="233" spans="1:15" x14ac:dyDescent="0.2">
      <c r="A233" s="3">
        <v>87</v>
      </c>
      <c r="B233" s="3">
        <v>3</v>
      </c>
      <c r="C233" s="4" t="s">
        <v>70</v>
      </c>
      <c r="D233" s="4" t="s">
        <v>1599</v>
      </c>
      <c r="E233" s="2">
        <v>19</v>
      </c>
      <c r="F233" s="2">
        <v>32</v>
      </c>
      <c r="G233" s="3">
        <v>1</v>
      </c>
      <c r="H233">
        <v>5</v>
      </c>
      <c r="I233" s="4" t="s">
        <v>133</v>
      </c>
      <c r="J233" s="2">
        <f>Cocina[[#This Row],[Precio Unitario]]-Cocina[[#This Row],[Costo Unitario]]</f>
        <v>13</v>
      </c>
      <c r="K233" s="2">
        <f>Cocina[[#This Row],[Precio Unitario]]</f>
        <v>32</v>
      </c>
      <c r="L233" s="6">
        <f>Cocina[[#This Row],[Ganancia Neta]]/Cocina[[#This Row],[Ganancia Bruta]]</f>
        <v>0.40625</v>
      </c>
      <c r="M233" s="2">
        <f>Cocina[[#This Row],[Precio Unitario]]*Cocina[[#This Row],[Cantidad Ordenada]]</f>
        <v>32</v>
      </c>
      <c r="N233" s="3">
        <v>232</v>
      </c>
      <c r="O233" s="2">
        <f>SUMIF(A:A,Cocina[[#This Row],[Número de Orden2]],M:M)</f>
        <v>190</v>
      </c>
    </row>
    <row r="234" spans="1:15" x14ac:dyDescent="0.2">
      <c r="A234" s="3">
        <v>87</v>
      </c>
      <c r="B234" s="3">
        <v>3</v>
      </c>
      <c r="C234" s="4" t="s">
        <v>50</v>
      </c>
      <c r="D234" s="4" t="s">
        <v>1590</v>
      </c>
      <c r="E234" s="2">
        <v>19</v>
      </c>
      <c r="F234" s="2">
        <v>31</v>
      </c>
      <c r="G234" s="3">
        <v>1</v>
      </c>
      <c r="H234">
        <v>11</v>
      </c>
      <c r="I234" s="4" t="s">
        <v>132</v>
      </c>
      <c r="J234" s="2">
        <f>Cocina[[#This Row],[Precio Unitario]]-Cocina[[#This Row],[Costo Unitario]]</f>
        <v>12</v>
      </c>
      <c r="K234" s="2">
        <f>Cocina[[#This Row],[Precio Unitario]]</f>
        <v>31</v>
      </c>
      <c r="L234" s="6">
        <f>Cocina[[#This Row],[Ganancia Neta]]/Cocina[[#This Row],[Ganancia Bruta]]</f>
        <v>0.38709677419354838</v>
      </c>
      <c r="M234" s="2">
        <f>Cocina[[#This Row],[Precio Unitario]]*Cocina[[#This Row],[Cantidad Ordenada]]</f>
        <v>31</v>
      </c>
      <c r="N234" s="3">
        <v>233</v>
      </c>
      <c r="O234" s="2">
        <f>SUMIF(A:A,Cocina[[#This Row],[Número de Orden2]],M:M)</f>
        <v>38</v>
      </c>
    </row>
    <row r="235" spans="1:15" x14ac:dyDescent="0.2">
      <c r="A235" s="3">
        <v>88</v>
      </c>
      <c r="B235" s="3">
        <v>18</v>
      </c>
      <c r="C235" s="4" t="s">
        <v>34</v>
      </c>
      <c r="D235" s="4" t="s">
        <v>1592</v>
      </c>
      <c r="E235" s="2">
        <v>25</v>
      </c>
      <c r="F235" s="2">
        <v>40</v>
      </c>
      <c r="G235" s="3">
        <v>1</v>
      </c>
      <c r="H235">
        <v>12</v>
      </c>
      <c r="I235" s="4" t="s">
        <v>132</v>
      </c>
      <c r="J235" s="2">
        <f>Cocina[[#This Row],[Precio Unitario]]-Cocina[[#This Row],[Costo Unitario]]</f>
        <v>15</v>
      </c>
      <c r="K235" s="2">
        <f>Cocina[[#This Row],[Precio Unitario]]</f>
        <v>40</v>
      </c>
      <c r="L235" s="6">
        <f>Cocina[[#This Row],[Ganancia Neta]]/Cocina[[#This Row],[Ganancia Bruta]]</f>
        <v>0.375</v>
      </c>
      <c r="M235" s="2">
        <f>Cocina[[#This Row],[Precio Unitario]]*Cocina[[#This Row],[Cantidad Ordenada]]</f>
        <v>40</v>
      </c>
      <c r="N235" s="3">
        <v>234</v>
      </c>
      <c r="O235" s="2">
        <f>SUMIF(A:A,Cocina[[#This Row],[Número de Orden2]],M:M)</f>
        <v>225</v>
      </c>
    </row>
    <row r="236" spans="1:15" x14ac:dyDescent="0.2">
      <c r="A236" s="3">
        <v>88</v>
      </c>
      <c r="B236" s="3">
        <v>18</v>
      </c>
      <c r="C236" s="4" t="s">
        <v>48</v>
      </c>
      <c r="D236" s="4" t="s">
        <v>1597</v>
      </c>
      <c r="E236" s="2">
        <v>11</v>
      </c>
      <c r="F236" s="2">
        <v>19</v>
      </c>
      <c r="G236" s="3">
        <v>3</v>
      </c>
      <c r="H236">
        <v>46</v>
      </c>
      <c r="I236" s="4" t="s">
        <v>133</v>
      </c>
      <c r="J236" s="2">
        <f>Cocina[[#This Row],[Precio Unitario]]-Cocina[[#This Row],[Costo Unitario]]</f>
        <v>8</v>
      </c>
      <c r="K236" s="2">
        <f>Cocina[[#This Row],[Precio Unitario]]</f>
        <v>19</v>
      </c>
      <c r="L236" s="6">
        <f>Cocina[[#This Row],[Ganancia Neta]]/Cocina[[#This Row],[Ganancia Bruta]]</f>
        <v>0.42105263157894735</v>
      </c>
      <c r="M236" s="2">
        <f>Cocina[[#This Row],[Precio Unitario]]*Cocina[[#This Row],[Cantidad Ordenada]]</f>
        <v>57</v>
      </c>
      <c r="N236" s="3">
        <v>235</v>
      </c>
      <c r="O236" s="2">
        <f>SUMIF(A:A,Cocina[[#This Row],[Número de Orden2]],M:M)</f>
        <v>33</v>
      </c>
    </row>
    <row r="237" spans="1:15" x14ac:dyDescent="0.2">
      <c r="A237" s="3">
        <v>88</v>
      </c>
      <c r="B237" s="3">
        <v>18</v>
      </c>
      <c r="C237" s="4" t="s">
        <v>57</v>
      </c>
      <c r="D237" s="4" t="s">
        <v>1606</v>
      </c>
      <c r="E237" s="2">
        <v>15</v>
      </c>
      <c r="F237" s="2">
        <v>26</v>
      </c>
      <c r="G237" s="3">
        <v>1</v>
      </c>
      <c r="H237">
        <v>59</v>
      </c>
      <c r="I237" s="4" t="s">
        <v>132</v>
      </c>
      <c r="J237" s="2">
        <f>Cocina[[#This Row],[Precio Unitario]]-Cocina[[#This Row],[Costo Unitario]]</f>
        <v>11</v>
      </c>
      <c r="K237" s="2">
        <f>Cocina[[#This Row],[Precio Unitario]]</f>
        <v>26</v>
      </c>
      <c r="L237" s="6">
        <f>Cocina[[#This Row],[Ganancia Neta]]/Cocina[[#This Row],[Ganancia Bruta]]</f>
        <v>0.42307692307692307</v>
      </c>
      <c r="M237" s="2">
        <f>Cocina[[#This Row],[Precio Unitario]]*Cocina[[#This Row],[Cantidad Ordenada]]</f>
        <v>26</v>
      </c>
      <c r="N237" s="3">
        <v>236</v>
      </c>
      <c r="O237" s="2">
        <f>SUMIF(A:A,Cocina[[#This Row],[Número de Orden2]],M:M)</f>
        <v>255</v>
      </c>
    </row>
    <row r="238" spans="1:15" x14ac:dyDescent="0.2">
      <c r="A238" s="3">
        <v>89</v>
      </c>
      <c r="B238" s="3">
        <v>11</v>
      </c>
      <c r="C238" s="4" t="s">
        <v>63</v>
      </c>
      <c r="D238" s="4" t="s">
        <v>1603</v>
      </c>
      <c r="E238" s="2">
        <v>14</v>
      </c>
      <c r="F238" s="2">
        <v>23</v>
      </c>
      <c r="G238" s="3">
        <v>3</v>
      </c>
      <c r="H238">
        <v>44</v>
      </c>
      <c r="I238" s="4" t="s">
        <v>133</v>
      </c>
      <c r="J238" s="2">
        <f>Cocina[[#This Row],[Precio Unitario]]-Cocina[[#This Row],[Costo Unitario]]</f>
        <v>9</v>
      </c>
      <c r="K238" s="2">
        <f>Cocina[[#This Row],[Precio Unitario]]</f>
        <v>23</v>
      </c>
      <c r="L238" s="6">
        <f>Cocina[[#This Row],[Ganancia Neta]]/Cocina[[#This Row],[Ganancia Bruta]]</f>
        <v>0.39130434782608697</v>
      </c>
      <c r="M238" s="2">
        <f>Cocina[[#This Row],[Precio Unitario]]*Cocina[[#This Row],[Cantidad Ordenada]]</f>
        <v>69</v>
      </c>
      <c r="N238" s="3">
        <v>237</v>
      </c>
      <c r="O238" s="2">
        <f>SUMIF(A:A,Cocina[[#This Row],[Número de Orden2]],M:M)</f>
        <v>106</v>
      </c>
    </row>
    <row r="239" spans="1:15" x14ac:dyDescent="0.2">
      <c r="A239" s="3">
        <v>89</v>
      </c>
      <c r="B239" s="3">
        <v>11</v>
      </c>
      <c r="C239" s="4" t="s">
        <v>37</v>
      </c>
      <c r="D239" s="4" t="s">
        <v>1601</v>
      </c>
      <c r="E239" s="2">
        <v>20</v>
      </c>
      <c r="F239" s="2">
        <v>34</v>
      </c>
      <c r="G239" s="3">
        <v>2</v>
      </c>
      <c r="H239">
        <v>58</v>
      </c>
      <c r="I239" s="4" t="s">
        <v>132</v>
      </c>
      <c r="J239" s="2">
        <f>Cocina[[#This Row],[Precio Unitario]]-Cocina[[#This Row],[Costo Unitario]]</f>
        <v>14</v>
      </c>
      <c r="K239" s="2">
        <f>Cocina[[#This Row],[Precio Unitario]]</f>
        <v>34</v>
      </c>
      <c r="L239" s="6">
        <f>Cocina[[#This Row],[Ganancia Neta]]/Cocina[[#This Row],[Ganancia Bruta]]</f>
        <v>0.41176470588235292</v>
      </c>
      <c r="M239" s="2">
        <f>Cocina[[#This Row],[Precio Unitario]]*Cocina[[#This Row],[Cantidad Ordenada]]</f>
        <v>68</v>
      </c>
      <c r="N239" s="3">
        <v>238</v>
      </c>
      <c r="O239" s="2">
        <f>SUMIF(A:A,Cocina[[#This Row],[Número de Orden2]],M:M)</f>
        <v>72</v>
      </c>
    </row>
    <row r="240" spans="1:15" x14ac:dyDescent="0.2">
      <c r="A240" s="3">
        <v>89</v>
      </c>
      <c r="B240" s="3">
        <v>11</v>
      </c>
      <c r="C240" s="4" t="s">
        <v>65</v>
      </c>
      <c r="D240" s="4" t="s">
        <v>1600</v>
      </c>
      <c r="E240" s="2">
        <v>13</v>
      </c>
      <c r="F240" s="2">
        <v>22</v>
      </c>
      <c r="G240" s="3">
        <v>1</v>
      </c>
      <c r="H240">
        <v>40</v>
      </c>
      <c r="I240" s="4" t="s">
        <v>133</v>
      </c>
      <c r="J240" s="2">
        <f>Cocina[[#This Row],[Precio Unitario]]-Cocina[[#This Row],[Costo Unitario]]</f>
        <v>9</v>
      </c>
      <c r="K240" s="2">
        <f>Cocina[[#This Row],[Precio Unitario]]</f>
        <v>22</v>
      </c>
      <c r="L240" s="6">
        <f>Cocina[[#This Row],[Ganancia Neta]]/Cocina[[#This Row],[Ganancia Bruta]]</f>
        <v>0.40909090909090912</v>
      </c>
      <c r="M240" s="2">
        <f>Cocina[[#This Row],[Precio Unitario]]*Cocina[[#This Row],[Cantidad Ordenada]]</f>
        <v>22</v>
      </c>
      <c r="N240" s="3">
        <v>239</v>
      </c>
      <c r="O240" s="2">
        <f>SUMIF(A:A,Cocina[[#This Row],[Número de Orden2]],M:M)</f>
        <v>74</v>
      </c>
    </row>
    <row r="241" spans="1:15" x14ac:dyDescent="0.2">
      <c r="A241" s="3">
        <v>90</v>
      </c>
      <c r="B241" s="3">
        <v>6</v>
      </c>
      <c r="C241" s="4" t="s">
        <v>37</v>
      </c>
      <c r="D241" s="4" t="s">
        <v>1601</v>
      </c>
      <c r="E241" s="2">
        <v>20</v>
      </c>
      <c r="F241" s="2">
        <v>34</v>
      </c>
      <c r="G241" s="3">
        <v>1</v>
      </c>
      <c r="H241">
        <v>48</v>
      </c>
      <c r="I241" s="4" t="s">
        <v>133</v>
      </c>
      <c r="J241" s="2">
        <f>Cocina[[#This Row],[Precio Unitario]]-Cocina[[#This Row],[Costo Unitario]]</f>
        <v>14</v>
      </c>
      <c r="K241" s="2">
        <f>Cocina[[#This Row],[Precio Unitario]]</f>
        <v>34</v>
      </c>
      <c r="L241" s="6">
        <f>Cocina[[#This Row],[Ganancia Neta]]/Cocina[[#This Row],[Ganancia Bruta]]</f>
        <v>0.41176470588235292</v>
      </c>
      <c r="M241" s="2">
        <f>Cocina[[#This Row],[Precio Unitario]]*Cocina[[#This Row],[Cantidad Ordenada]]</f>
        <v>34</v>
      </c>
      <c r="N241" s="3">
        <v>240</v>
      </c>
      <c r="O241" s="2">
        <f>SUMIF(A:A,Cocina[[#This Row],[Número de Orden2]],M:M)</f>
        <v>294</v>
      </c>
    </row>
    <row r="242" spans="1:15" x14ac:dyDescent="0.2">
      <c r="A242" s="3">
        <v>91</v>
      </c>
      <c r="B242" s="3">
        <v>1</v>
      </c>
      <c r="C242" s="4" t="s">
        <v>19</v>
      </c>
      <c r="D242" s="4" t="s">
        <v>1598</v>
      </c>
      <c r="E242" s="2">
        <v>21</v>
      </c>
      <c r="F242" s="2">
        <v>35</v>
      </c>
      <c r="G242" s="3">
        <v>3</v>
      </c>
      <c r="H242">
        <v>21</v>
      </c>
      <c r="I242" s="4" t="s">
        <v>133</v>
      </c>
      <c r="J242" s="2">
        <f>Cocina[[#This Row],[Precio Unitario]]-Cocina[[#This Row],[Costo Unitario]]</f>
        <v>14</v>
      </c>
      <c r="K242" s="2">
        <f>Cocina[[#This Row],[Precio Unitario]]</f>
        <v>35</v>
      </c>
      <c r="L242" s="6">
        <f>Cocina[[#This Row],[Ganancia Neta]]/Cocina[[#This Row],[Ganancia Bruta]]</f>
        <v>0.4</v>
      </c>
      <c r="M242" s="2">
        <f>Cocina[[#This Row],[Precio Unitario]]*Cocina[[#This Row],[Cantidad Ordenada]]</f>
        <v>105</v>
      </c>
      <c r="N242" s="3">
        <v>241</v>
      </c>
      <c r="O242" s="2">
        <f>SUMIF(A:A,Cocina[[#This Row],[Número de Orden2]],M:M)</f>
        <v>18</v>
      </c>
    </row>
    <row r="243" spans="1:15" x14ac:dyDescent="0.2">
      <c r="A243" s="3">
        <v>91</v>
      </c>
      <c r="B243" s="3">
        <v>1</v>
      </c>
      <c r="C243" s="4" t="s">
        <v>41</v>
      </c>
      <c r="D243" s="4" t="s">
        <v>1604</v>
      </c>
      <c r="E243" s="2">
        <v>13</v>
      </c>
      <c r="F243" s="2">
        <v>21</v>
      </c>
      <c r="G243" s="3">
        <v>3</v>
      </c>
      <c r="H243">
        <v>52</v>
      </c>
      <c r="I243" s="4" t="s">
        <v>132</v>
      </c>
      <c r="J243" s="2">
        <f>Cocina[[#This Row],[Precio Unitario]]-Cocina[[#This Row],[Costo Unitario]]</f>
        <v>8</v>
      </c>
      <c r="K243" s="2">
        <f>Cocina[[#This Row],[Precio Unitario]]</f>
        <v>21</v>
      </c>
      <c r="L243" s="6">
        <f>Cocina[[#This Row],[Ganancia Neta]]/Cocina[[#This Row],[Ganancia Bruta]]</f>
        <v>0.38095238095238093</v>
      </c>
      <c r="M243" s="2">
        <f>Cocina[[#This Row],[Precio Unitario]]*Cocina[[#This Row],[Cantidad Ordenada]]</f>
        <v>63</v>
      </c>
      <c r="N243" s="3">
        <v>242</v>
      </c>
      <c r="O243" s="2">
        <f>SUMIF(A:A,Cocina[[#This Row],[Número de Orden2]],M:M)</f>
        <v>134</v>
      </c>
    </row>
    <row r="244" spans="1:15" x14ac:dyDescent="0.2">
      <c r="A244" s="3">
        <v>91</v>
      </c>
      <c r="B244" s="3">
        <v>1</v>
      </c>
      <c r="C244" s="4" t="s">
        <v>65</v>
      </c>
      <c r="D244" s="4" t="s">
        <v>1600</v>
      </c>
      <c r="E244" s="2">
        <v>13</v>
      </c>
      <c r="F244" s="2">
        <v>22</v>
      </c>
      <c r="G244" s="3">
        <v>2</v>
      </c>
      <c r="H244">
        <v>11</v>
      </c>
      <c r="I244" s="4" t="s">
        <v>132</v>
      </c>
      <c r="J244" s="2">
        <f>Cocina[[#This Row],[Precio Unitario]]-Cocina[[#This Row],[Costo Unitario]]</f>
        <v>9</v>
      </c>
      <c r="K244" s="2">
        <f>Cocina[[#This Row],[Precio Unitario]]</f>
        <v>22</v>
      </c>
      <c r="L244" s="6">
        <f>Cocina[[#This Row],[Ganancia Neta]]/Cocina[[#This Row],[Ganancia Bruta]]</f>
        <v>0.40909090909090912</v>
      </c>
      <c r="M244" s="2">
        <f>Cocina[[#This Row],[Precio Unitario]]*Cocina[[#This Row],[Cantidad Ordenada]]</f>
        <v>44</v>
      </c>
      <c r="N244" s="3">
        <v>243</v>
      </c>
      <c r="O244" s="2">
        <f>SUMIF(A:A,Cocina[[#This Row],[Número de Orden2]],M:M)</f>
        <v>120</v>
      </c>
    </row>
    <row r="245" spans="1:15" x14ac:dyDescent="0.2">
      <c r="A245" s="3">
        <v>91</v>
      </c>
      <c r="B245" s="3">
        <v>1</v>
      </c>
      <c r="C245" s="4" t="s">
        <v>46</v>
      </c>
      <c r="D245" s="4" t="s">
        <v>1591</v>
      </c>
      <c r="E245" s="2">
        <v>16</v>
      </c>
      <c r="F245" s="2">
        <v>27</v>
      </c>
      <c r="G245" s="3">
        <v>3</v>
      </c>
      <c r="H245">
        <v>48</v>
      </c>
      <c r="I245" s="4" t="s">
        <v>132</v>
      </c>
      <c r="J245" s="2">
        <f>Cocina[[#This Row],[Precio Unitario]]-Cocina[[#This Row],[Costo Unitario]]</f>
        <v>11</v>
      </c>
      <c r="K245" s="2">
        <f>Cocina[[#This Row],[Precio Unitario]]</f>
        <v>27</v>
      </c>
      <c r="L245" s="6">
        <f>Cocina[[#This Row],[Ganancia Neta]]/Cocina[[#This Row],[Ganancia Bruta]]</f>
        <v>0.40740740740740738</v>
      </c>
      <c r="M245" s="2">
        <f>Cocina[[#This Row],[Precio Unitario]]*Cocina[[#This Row],[Cantidad Ordenada]]</f>
        <v>81</v>
      </c>
      <c r="N245" s="3">
        <v>244</v>
      </c>
      <c r="O245" s="2">
        <f>SUMIF(A:A,Cocina[[#This Row],[Número de Orden2]],M:M)</f>
        <v>158</v>
      </c>
    </row>
    <row r="246" spans="1:15" x14ac:dyDescent="0.2">
      <c r="A246" s="3">
        <v>92</v>
      </c>
      <c r="B246" s="3">
        <v>6</v>
      </c>
      <c r="C246" s="4" t="s">
        <v>26</v>
      </c>
      <c r="D246" s="4" t="s">
        <v>1594</v>
      </c>
      <c r="E246" s="2">
        <v>17</v>
      </c>
      <c r="F246" s="2">
        <v>29</v>
      </c>
      <c r="G246" s="3">
        <v>2</v>
      </c>
      <c r="H246">
        <v>36</v>
      </c>
      <c r="I246" s="4" t="s">
        <v>132</v>
      </c>
      <c r="J246" s="2">
        <f>Cocina[[#This Row],[Precio Unitario]]-Cocina[[#This Row],[Costo Unitario]]</f>
        <v>12</v>
      </c>
      <c r="K246" s="2">
        <f>Cocina[[#This Row],[Precio Unitario]]</f>
        <v>29</v>
      </c>
      <c r="L246" s="6">
        <f>Cocina[[#This Row],[Ganancia Neta]]/Cocina[[#This Row],[Ganancia Bruta]]</f>
        <v>0.41379310344827586</v>
      </c>
      <c r="M246" s="2">
        <f>Cocina[[#This Row],[Precio Unitario]]*Cocina[[#This Row],[Cantidad Ordenada]]</f>
        <v>58</v>
      </c>
      <c r="N246" s="3">
        <v>245</v>
      </c>
      <c r="O246" s="2">
        <f>SUMIF(A:A,Cocina[[#This Row],[Número de Orden2]],M:M)</f>
        <v>273</v>
      </c>
    </row>
    <row r="247" spans="1:15" x14ac:dyDescent="0.2">
      <c r="A247" s="3">
        <v>92</v>
      </c>
      <c r="B247" s="3">
        <v>6</v>
      </c>
      <c r="C247" s="4" t="s">
        <v>60</v>
      </c>
      <c r="D247" s="4" t="s">
        <v>1588</v>
      </c>
      <c r="E247" s="2">
        <v>14</v>
      </c>
      <c r="F247" s="2">
        <v>24</v>
      </c>
      <c r="G247" s="3">
        <v>1</v>
      </c>
      <c r="H247">
        <v>6</v>
      </c>
      <c r="I247" s="4" t="s">
        <v>133</v>
      </c>
      <c r="J247" s="2">
        <f>Cocina[[#This Row],[Precio Unitario]]-Cocina[[#This Row],[Costo Unitario]]</f>
        <v>10</v>
      </c>
      <c r="K247" s="2">
        <f>Cocina[[#This Row],[Precio Unitario]]</f>
        <v>24</v>
      </c>
      <c r="L247" s="6">
        <f>Cocina[[#This Row],[Ganancia Neta]]/Cocina[[#This Row],[Ganancia Bruta]]</f>
        <v>0.41666666666666669</v>
      </c>
      <c r="M247" s="2">
        <f>Cocina[[#This Row],[Precio Unitario]]*Cocina[[#This Row],[Cantidad Ordenada]]</f>
        <v>24</v>
      </c>
      <c r="N247" s="3">
        <v>246</v>
      </c>
      <c r="O247" s="2">
        <f>SUMIF(A:A,Cocina[[#This Row],[Número de Orden2]],M:M)</f>
        <v>327</v>
      </c>
    </row>
    <row r="248" spans="1:15" x14ac:dyDescent="0.2">
      <c r="A248" s="3">
        <v>93</v>
      </c>
      <c r="B248" s="3">
        <v>2</v>
      </c>
      <c r="C248" s="4" t="s">
        <v>26</v>
      </c>
      <c r="D248" s="4" t="s">
        <v>1594</v>
      </c>
      <c r="E248" s="2">
        <v>17</v>
      </c>
      <c r="F248" s="2">
        <v>29</v>
      </c>
      <c r="G248" s="3">
        <v>1</v>
      </c>
      <c r="H248">
        <v>18</v>
      </c>
      <c r="I248" s="4" t="s">
        <v>133</v>
      </c>
      <c r="J248" s="2">
        <f>Cocina[[#This Row],[Precio Unitario]]-Cocina[[#This Row],[Costo Unitario]]</f>
        <v>12</v>
      </c>
      <c r="K248" s="2">
        <f>Cocina[[#This Row],[Precio Unitario]]</f>
        <v>29</v>
      </c>
      <c r="L248" s="6">
        <f>Cocina[[#This Row],[Ganancia Neta]]/Cocina[[#This Row],[Ganancia Bruta]]</f>
        <v>0.41379310344827586</v>
      </c>
      <c r="M248" s="2">
        <f>Cocina[[#This Row],[Precio Unitario]]*Cocina[[#This Row],[Cantidad Ordenada]]</f>
        <v>29</v>
      </c>
      <c r="N248" s="3">
        <v>247</v>
      </c>
      <c r="O248" s="2">
        <f>SUMIF(A:A,Cocina[[#This Row],[Número de Orden2]],M:M)</f>
        <v>66</v>
      </c>
    </row>
    <row r="249" spans="1:15" x14ac:dyDescent="0.2">
      <c r="A249" s="3">
        <v>94</v>
      </c>
      <c r="B249" s="3">
        <v>12</v>
      </c>
      <c r="C249" s="4" t="s">
        <v>39</v>
      </c>
      <c r="D249" s="4" t="s">
        <v>1589</v>
      </c>
      <c r="E249" s="2">
        <v>18</v>
      </c>
      <c r="F249" s="2">
        <v>30</v>
      </c>
      <c r="G249" s="3">
        <v>3</v>
      </c>
      <c r="H249">
        <v>19</v>
      </c>
      <c r="I249" s="4" t="s">
        <v>133</v>
      </c>
      <c r="J249" s="2">
        <f>Cocina[[#This Row],[Precio Unitario]]-Cocina[[#This Row],[Costo Unitario]]</f>
        <v>12</v>
      </c>
      <c r="K249" s="2">
        <f>Cocina[[#This Row],[Precio Unitario]]</f>
        <v>30</v>
      </c>
      <c r="L249" s="6">
        <f>Cocina[[#This Row],[Ganancia Neta]]/Cocina[[#This Row],[Ganancia Bruta]]</f>
        <v>0.4</v>
      </c>
      <c r="M249" s="2">
        <f>Cocina[[#This Row],[Precio Unitario]]*Cocina[[#This Row],[Cantidad Ordenada]]</f>
        <v>90</v>
      </c>
      <c r="N249" s="3">
        <v>248</v>
      </c>
      <c r="O249" s="2">
        <f>SUMIF(A:A,Cocina[[#This Row],[Número de Orden2]],M:M)</f>
        <v>225</v>
      </c>
    </row>
    <row r="250" spans="1:15" x14ac:dyDescent="0.2">
      <c r="A250" s="3">
        <v>94</v>
      </c>
      <c r="B250" s="3">
        <v>12</v>
      </c>
      <c r="C250" s="4" t="s">
        <v>70</v>
      </c>
      <c r="D250" s="4" t="s">
        <v>1599</v>
      </c>
      <c r="E250" s="2">
        <v>19</v>
      </c>
      <c r="F250" s="2">
        <v>32</v>
      </c>
      <c r="G250" s="3">
        <v>2</v>
      </c>
      <c r="H250">
        <v>56</v>
      </c>
      <c r="I250" s="4" t="s">
        <v>133</v>
      </c>
      <c r="J250" s="2">
        <f>Cocina[[#This Row],[Precio Unitario]]-Cocina[[#This Row],[Costo Unitario]]</f>
        <v>13</v>
      </c>
      <c r="K250" s="2">
        <f>Cocina[[#This Row],[Precio Unitario]]</f>
        <v>32</v>
      </c>
      <c r="L250" s="6">
        <f>Cocina[[#This Row],[Ganancia Neta]]/Cocina[[#This Row],[Ganancia Bruta]]</f>
        <v>0.40625</v>
      </c>
      <c r="M250" s="2">
        <f>Cocina[[#This Row],[Precio Unitario]]*Cocina[[#This Row],[Cantidad Ordenada]]</f>
        <v>64</v>
      </c>
      <c r="N250" s="3">
        <v>249</v>
      </c>
      <c r="O250" s="2">
        <f>SUMIF(A:A,Cocina[[#This Row],[Número de Orden2]],M:M)</f>
        <v>80</v>
      </c>
    </row>
    <row r="251" spans="1:15" x14ac:dyDescent="0.2">
      <c r="A251" s="3">
        <v>94</v>
      </c>
      <c r="B251" s="3">
        <v>12</v>
      </c>
      <c r="C251" s="4" t="s">
        <v>74</v>
      </c>
      <c r="D251" s="4" t="s">
        <v>1595</v>
      </c>
      <c r="E251" s="2">
        <v>20</v>
      </c>
      <c r="F251" s="2">
        <v>33</v>
      </c>
      <c r="G251" s="3">
        <v>3</v>
      </c>
      <c r="H251">
        <v>54</v>
      </c>
      <c r="I251" s="4" t="s">
        <v>133</v>
      </c>
      <c r="J251" s="2">
        <f>Cocina[[#This Row],[Precio Unitario]]-Cocina[[#This Row],[Costo Unitario]]</f>
        <v>13</v>
      </c>
      <c r="K251" s="2">
        <f>Cocina[[#This Row],[Precio Unitario]]</f>
        <v>33</v>
      </c>
      <c r="L251" s="6">
        <f>Cocina[[#This Row],[Ganancia Neta]]/Cocina[[#This Row],[Ganancia Bruta]]</f>
        <v>0.39393939393939392</v>
      </c>
      <c r="M251" s="2">
        <f>Cocina[[#This Row],[Precio Unitario]]*Cocina[[#This Row],[Cantidad Ordenada]]</f>
        <v>99</v>
      </c>
      <c r="N251" s="3">
        <v>250</v>
      </c>
      <c r="O251" s="2">
        <f>SUMIF(A:A,Cocina[[#This Row],[Número de Orden2]],M:M)</f>
        <v>20</v>
      </c>
    </row>
    <row r="252" spans="1:15" x14ac:dyDescent="0.2">
      <c r="A252" s="3">
        <v>95</v>
      </c>
      <c r="B252" s="3">
        <v>12</v>
      </c>
      <c r="C252" s="4" t="s">
        <v>48</v>
      </c>
      <c r="D252" s="4" t="s">
        <v>1597</v>
      </c>
      <c r="E252" s="2">
        <v>11</v>
      </c>
      <c r="F252" s="2">
        <v>19</v>
      </c>
      <c r="G252" s="3">
        <v>3</v>
      </c>
      <c r="H252">
        <v>19</v>
      </c>
      <c r="I252" s="4" t="s">
        <v>133</v>
      </c>
      <c r="J252" s="2">
        <f>Cocina[[#This Row],[Precio Unitario]]-Cocina[[#This Row],[Costo Unitario]]</f>
        <v>8</v>
      </c>
      <c r="K252" s="2">
        <f>Cocina[[#This Row],[Precio Unitario]]</f>
        <v>19</v>
      </c>
      <c r="L252" s="6">
        <f>Cocina[[#This Row],[Ganancia Neta]]/Cocina[[#This Row],[Ganancia Bruta]]</f>
        <v>0.42105263157894735</v>
      </c>
      <c r="M252" s="2">
        <f>Cocina[[#This Row],[Precio Unitario]]*Cocina[[#This Row],[Cantidad Ordenada]]</f>
        <v>57</v>
      </c>
      <c r="N252" s="3">
        <v>251</v>
      </c>
      <c r="O252" s="2">
        <f>SUMIF(A:A,Cocina[[#This Row],[Número de Orden2]],M:M)</f>
        <v>109</v>
      </c>
    </row>
    <row r="253" spans="1:15" x14ac:dyDescent="0.2">
      <c r="A253" s="3">
        <v>95</v>
      </c>
      <c r="B253" s="3">
        <v>12</v>
      </c>
      <c r="C253" s="4" t="s">
        <v>70</v>
      </c>
      <c r="D253" s="4" t="s">
        <v>1599</v>
      </c>
      <c r="E253" s="2">
        <v>19</v>
      </c>
      <c r="F253" s="2">
        <v>32</v>
      </c>
      <c r="G253" s="3">
        <v>3</v>
      </c>
      <c r="H253">
        <v>22</v>
      </c>
      <c r="I253" s="4" t="s">
        <v>133</v>
      </c>
      <c r="J253" s="2">
        <f>Cocina[[#This Row],[Precio Unitario]]-Cocina[[#This Row],[Costo Unitario]]</f>
        <v>13</v>
      </c>
      <c r="K253" s="2">
        <f>Cocina[[#This Row],[Precio Unitario]]</f>
        <v>32</v>
      </c>
      <c r="L253" s="6">
        <f>Cocina[[#This Row],[Ganancia Neta]]/Cocina[[#This Row],[Ganancia Bruta]]</f>
        <v>0.40625</v>
      </c>
      <c r="M253" s="2">
        <f>Cocina[[#This Row],[Precio Unitario]]*Cocina[[#This Row],[Cantidad Ordenada]]</f>
        <v>96</v>
      </c>
      <c r="N253" s="3">
        <v>252</v>
      </c>
      <c r="O253" s="2">
        <f>SUMIF(A:A,Cocina[[#This Row],[Número de Orden2]],M:M)</f>
        <v>102</v>
      </c>
    </row>
    <row r="254" spans="1:15" x14ac:dyDescent="0.2">
      <c r="A254" s="3">
        <v>96</v>
      </c>
      <c r="B254" s="3">
        <v>16</v>
      </c>
      <c r="C254" s="4" t="s">
        <v>74</v>
      </c>
      <c r="D254" s="4" t="s">
        <v>1595</v>
      </c>
      <c r="E254" s="2">
        <v>20</v>
      </c>
      <c r="F254" s="2">
        <v>33</v>
      </c>
      <c r="G254" s="3">
        <v>2</v>
      </c>
      <c r="H254">
        <v>47</v>
      </c>
      <c r="I254" s="4" t="s">
        <v>132</v>
      </c>
      <c r="J254" s="2">
        <f>Cocina[[#This Row],[Precio Unitario]]-Cocina[[#This Row],[Costo Unitario]]</f>
        <v>13</v>
      </c>
      <c r="K254" s="2">
        <f>Cocina[[#This Row],[Precio Unitario]]</f>
        <v>33</v>
      </c>
      <c r="L254" s="6">
        <f>Cocina[[#This Row],[Ganancia Neta]]/Cocina[[#This Row],[Ganancia Bruta]]</f>
        <v>0.39393939393939392</v>
      </c>
      <c r="M254" s="2">
        <f>Cocina[[#This Row],[Precio Unitario]]*Cocina[[#This Row],[Cantidad Ordenada]]</f>
        <v>66</v>
      </c>
      <c r="N254" s="3">
        <v>253</v>
      </c>
      <c r="O254" s="2">
        <f>SUMIF(A:A,Cocina[[#This Row],[Número de Orden2]],M:M)</f>
        <v>154</v>
      </c>
    </row>
    <row r="255" spans="1:15" x14ac:dyDescent="0.2">
      <c r="A255" s="3">
        <v>96</v>
      </c>
      <c r="B255" s="3">
        <v>16</v>
      </c>
      <c r="C255" s="4" t="s">
        <v>48</v>
      </c>
      <c r="D255" s="4" t="s">
        <v>1597</v>
      </c>
      <c r="E255" s="2">
        <v>11</v>
      </c>
      <c r="F255" s="2">
        <v>19</v>
      </c>
      <c r="G255" s="3">
        <v>2</v>
      </c>
      <c r="H255">
        <v>10</v>
      </c>
      <c r="I255" s="4" t="s">
        <v>132</v>
      </c>
      <c r="J255" s="2">
        <f>Cocina[[#This Row],[Precio Unitario]]-Cocina[[#This Row],[Costo Unitario]]</f>
        <v>8</v>
      </c>
      <c r="K255" s="2">
        <f>Cocina[[#This Row],[Precio Unitario]]</f>
        <v>19</v>
      </c>
      <c r="L255" s="6">
        <f>Cocina[[#This Row],[Ganancia Neta]]/Cocina[[#This Row],[Ganancia Bruta]]</f>
        <v>0.42105263157894735</v>
      </c>
      <c r="M255" s="2">
        <f>Cocina[[#This Row],[Precio Unitario]]*Cocina[[#This Row],[Cantidad Ordenada]]</f>
        <v>38</v>
      </c>
      <c r="N255" s="3">
        <v>254</v>
      </c>
      <c r="O255" s="2">
        <f>SUMIF(A:A,Cocina[[#This Row],[Número de Orden2]],M:M)</f>
        <v>297</v>
      </c>
    </row>
    <row r="256" spans="1:15" x14ac:dyDescent="0.2">
      <c r="A256" s="3">
        <v>96</v>
      </c>
      <c r="B256" s="3">
        <v>16</v>
      </c>
      <c r="C256" s="4" t="s">
        <v>60</v>
      </c>
      <c r="D256" s="4" t="s">
        <v>1588</v>
      </c>
      <c r="E256" s="2">
        <v>14</v>
      </c>
      <c r="F256" s="2">
        <v>24</v>
      </c>
      <c r="G256" s="3">
        <v>3</v>
      </c>
      <c r="H256">
        <v>19</v>
      </c>
      <c r="I256" s="4" t="s">
        <v>133</v>
      </c>
      <c r="J256" s="2">
        <f>Cocina[[#This Row],[Precio Unitario]]-Cocina[[#This Row],[Costo Unitario]]</f>
        <v>10</v>
      </c>
      <c r="K256" s="2">
        <f>Cocina[[#This Row],[Precio Unitario]]</f>
        <v>24</v>
      </c>
      <c r="L256" s="6">
        <f>Cocina[[#This Row],[Ganancia Neta]]/Cocina[[#This Row],[Ganancia Bruta]]</f>
        <v>0.41666666666666669</v>
      </c>
      <c r="M256" s="2">
        <f>Cocina[[#This Row],[Precio Unitario]]*Cocina[[#This Row],[Cantidad Ordenada]]</f>
        <v>72</v>
      </c>
      <c r="N256" s="3">
        <v>255</v>
      </c>
      <c r="O256" s="2">
        <f>SUMIF(A:A,Cocina[[#This Row],[Número de Orden2]],M:M)</f>
        <v>25</v>
      </c>
    </row>
    <row r="257" spans="1:15" x14ac:dyDescent="0.2">
      <c r="A257" s="3">
        <v>97</v>
      </c>
      <c r="B257" s="3">
        <v>14</v>
      </c>
      <c r="C257" s="4" t="s">
        <v>57</v>
      </c>
      <c r="D257" s="4" t="s">
        <v>1606</v>
      </c>
      <c r="E257" s="2">
        <v>15</v>
      </c>
      <c r="F257" s="2">
        <v>26</v>
      </c>
      <c r="G257" s="3">
        <v>1</v>
      </c>
      <c r="H257">
        <v>17</v>
      </c>
      <c r="I257" s="4" t="s">
        <v>133</v>
      </c>
      <c r="J257" s="2">
        <f>Cocina[[#This Row],[Precio Unitario]]-Cocina[[#This Row],[Costo Unitario]]</f>
        <v>11</v>
      </c>
      <c r="K257" s="2">
        <f>Cocina[[#This Row],[Precio Unitario]]</f>
        <v>26</v>
      </c>
      <c r="L257" s="6">
        <f>Cocina[[#This Row],[Ganancia Neta]]/Cocina[[#This Row],[Ganancia Bruta]]</f>
        <v>0.42307692307692307</v>
      </c>
      <c r="M257" s="2">
        <f>Cocina[[#This Row],[Precio Unitario]]*Cocina[[#This Row],[Cantidad Ordenada]]</f>
        <v>26</v>
      </c>
      <c r="N257" s="3">
        <v>256</v>
      </c>
      <c r="O257" s="2">
        <f>SUMIF(A:A,Cocina[[#This Row],[Número de Orden2]],M:M)</f>
        <v>21</v>
      </c>
    </row>
    <row r="258" spans="1:15" x14ac:dyDescent="0.2">
      <c r="A258" s="3">
        <v>97</v>
      </c>
      <c r="B258" s="3">
        <v>14</v>
      </c>
      <c r="C258" s="4" t="s">
        <v>55</v>
      </c>
      <c r="D258" s="4" t="s">
        <v>1602</v>
      </c>
      <c r="E258" s="2">
        <v>12</v>
      </c>
      <c r="F258" s="2">
        <v>20</v>
      </c>
      <c r="G258" s="3">
        <v>3</v>
      </c>
      <c r="H258">
        <v>5</v>
      </c>
      <c r="I258" s="4" t="s">
        <v>132</v>
      </c>
      <c r="J258" s="2">
        <f>Cocina[[#This Row],[Precio Unitario]]-Cocina[[#This Row],[Costo Unitario]]</f>
        <v>8</v>
      </c>
      <c r="K258" s="2">
        <f>Cocina[[#This Row],[Precio Unitario]]</f>
        <v>20</v>
      </c>
      <c r="L258" s="6">
        <f>Cocina[[#This Row],[Ganancia Neta]]/Cocina[[#This Row],[Ganancia Bruta]]</f>
        <v>0.4</v>
      </c>
      <c r="M258" s="2">
        <f>Cocina[[#This Row],[Precio Unitario]]*Cocina[[#This Row],[Cantidad Ordenada]]</f>
        <v>60</v>
      </c>
      <c r="N258" s="3">
        <v>257</v>
      </c>
      <c r="O258" s="2">
        <f>SUMIF(A:A,Cocina[[#This Row],[Número de Orden2]],M:M)</f>
        <v>46</v>
      </c>
    </row>
    <row r="259" spans="1:15" x14ac:dyDescent="0.2">
      <c r="A259" s="3">
        <v>97</v>
      </c>
      <c r="B259" s="3">
        <v>14</v>
      </c>
      <c r="C259" s="4" t="s">
        <v>37</v>
      </c>
      <c r="D259" s="4" t="s">
        <v>1601</v>
      </c>
      <c r="E259" s="2">
        <v>20</v>
      </c>
      <c r="F259" s="2">
        <v>34</v>
      </c>
      <c r="G259" s="3">
        <v>3</v>
      </c>
      <c r="H259">
        <v>57</v>
      </c>
      <c r="I259" s="4" t="s">
        <v>132</v>
      </c>
      <c r="J259" s="2">
        <f>Cocina[[#This Row],[Precio Unitario]]-Cocina[[#This Row],[Costo Unitario]]</f>
        <v>14</v>
      </c>
      <c r="K259" s="2">
        <f>Cocina[[#This Row],[Precio Unitario]]</f>
        <v>34</v>
      </c>
      <c r="L259" s="6">
        <f>Cocina[[#This Row],[Ganancia Neta]]/Cocina[[#This Row],[Ganancia Bruta]]</f>
        <v>0.41176470588235292</v>
      </c>
      <c r="M259" s="2">
        <f>Cocina[[#This Row],[Precio Unitario]]*Cocina[[#This Row],[Cantidad Ordenada]]</f>
        <v>102</v>
      </c>
      <c r="N259" s="3">
        <v>258</v>
      </c>
      <c r="O259" s="2">
        <f>SUMIF(A:A,Cocina[[#This Row],[Número de Orden2]],M:M)</f>
        <v>117</v>
      </c>
    </row>
    <row r="260" spans="1:15" x14ac:dyDescent="0.2">
      <c r="A260" s="3">
        <v>98</v>
      </c>
      <c r="B260" s="3">
        <v>7</v>
      </c>
      <c r="C260" s="4" t="s">
        <v>55</v>
      </c>
      <c r="D260" s="4" t="s">
        <v>1602</v>
      </c>
      <c r="E260" s="2">
        <v>12</v>
      </c>
      <c r="F260" s="2">
        <v>20</v>
      </c>
      <c r="G260" s="3">
        <v>3</v>
      </c>
      <c r="H260">
        <v>56</v>
      </c>
      <c r="I260" s="4" t="s">
        <v>133</v>
      </c>
      <c r="J260" s="2">
        <f>Cocina[[#This Row],[Precio Unitario]]-Cocina[[#This Row],[Costo Unitario]]</f>
        <v>8</v>
      </c>
      <c r="K260" s="2">
        <f>Cocina[[#This Row],[Precio Unitario]]</f>
        <v>20</v>
      </c>
      <c r="L260" s="6">
        <f>Cocina[[#This Row],[Ganancia Neta]]/Cocina[[#This Row],[Ganancia Bruta]]</f>
        <v>0.4</v>
      </c>
      <c r="M260" s="2">
        <f>Cocina[[#This Row],[Precio Unitario]]*Cocina[[#This Row],[Cantidad Ordenada]]</f>
        <v>60</v>
      </c>
      <c r="N260" s="3">
        <v>259</v>
      </c>
      <c r="O260" s="2">
        <f>SUMIF(A:A,Cocina[[#This Row],[Número de Orden2]],M:M)</f>
        <v>81</v>
      </c>
    </row>
    <row r="261" spans="1:15" x14ac:dyDescent="0.2">
      <c r="A261" s="3">
        <v>98</v>
      </c>
      <c r="B261" s="3">
        <v>7</v>
      </c>
      <c r="C261" s="4" t="s">
        <v>26</v>
      </c>
      <c r="D261" s="4" t="s">
        <v>1594</v>
      </c>
      <c r="E261" s="2">
        <v>17</v>
      </c>
      <c r="F261" s="2">
        <v>29</v>
      </c>
      <c r="G261" s="3">
        <v>3</v>
      </c>
      <c r="H261">
        <v>33</v>
      </c>
      <c r="I261" s="4" t="s">
        <v>133</v>
      </c>
      <c r="J261" s="2">
        <f>Cocina[[#This Row],[Precio Unitario]]-Cocina[[#This Row],[Costo Unitario]]</f>
        <v>12</v>
      </c>
      <c r="K261" s="2">
        <f>Cocina[[#This Row],[Precio Unitario]]</f>
        <v>29</v>
      </c>
      <c r="L261" s="6">
        <f>Cocina[[#This Row],[Ganancia Neta]]/Cocina[[#This Row],[Ganancia Bruta]]</f>
        <v>0.41379310344827586</v>
      </c>
      <c r="M261" s="2">
        <f>Cocina[[#This Row],[Precio Unitario]]*Cocina[[#This Row],[Cantidad Ordenada]]</f>
        <v>87</v>
      </c>
      <c r="N261" s="3">
        <v>260</v>
      </c>
      <c r="O261" s="2">
        <f>SUMIF(A:A,Cocina[[#This Row],[Número de Orden2]],M:M)</f>
        <v>69</v>
      </c>
    </row>
    <row r="262" spans="1:15" x14ac:dyDescent="0.2">
      <c r="A262" s="3">
        <v>98</v>
      </c>
      <c r="B262" s="3">
        <v>7</v>
      </c>
      <c r="C262" s="4" t="s">
        <v>48</v>
      </c>
      <c r="D262" s="4" t="s">
        <v>1597</v>
      </c>
      <c r="E262" s="2">
        <v>11</v>
      </c>
      <c r="F262" s="2">
        <v>19</v>
      </c>
      <c r="G262" s="3">
        <v>1</v>
      </c>
      <c r="H262">
        <v>51</v>
      </c>
      <c r="I262" s="4" t="s">
        <v>133</v>
      </c>
      <c r="J262" s="2">
        <f>Cocina[[#This Row],[Precio Unitario]]-Cocina[[#This Row],[Costo Unitario]]</f>
        <v>8</v>
      </c>
      <c r="K262" s="2">
        <f>Cocina[[#This Row],[Precio Unitario]]</f>
        <v>19</v>
      </c>
      <c r="L262" s="6">
        <f>Cocina[[#This Row],[Ganancia Neta]]/Cocina[[#This Row],[Ganancia Bruta]]</f>
        <v>0.42105263157894735</v>
      </c>
      <c r="M262" s="2">
        <f>Cocina[[#This Row],[Precio Unitario]]*Cocina[[#This Row],[Cantidad Ordenada]]</f>
        <v>19</v>
      </c>
      <c r="N262" s="3">
        <v>261</v>
      </c>
      <c r="O262" s="2">
        <f>SUMIF(A:A,Cocina[[#This Row],[Número de Orden2]],M:M)</f>
        <v>154</v>
      </c>
    </row>
    <row r="263" spans="1:15" x14ac:dyDescent="0.2">
      <c r="A263" s="3">
        <v>99</v>
      </c>
      <c r="B263" s="3">
        <v>2</v>
      </c>
      <c r="C263" s="4" t="s">
        <v>39</v>
      </c>
      <c r="D263" s="4" t="s">
        <v>1589</v>
      </c>
      <c r="E263" s="2">
        <v>18</v>
      </c>
      <c r="F263" s="2">
        <v>30</v>
      </c>
      <c r="G263" s="3">
        <v>2</v>
      </c>
      <c r="H263">
        <v>27</v>
      </c>
      <c r="I263" s="4" t="s">
        <v>133</v>
      </c>
      <c r="J263" s="2">
        <f>Cocina[[#This Row],[Precio Unitario]]-Cocina[[#This Row],[Costo Unitario]]</f>
        <v>12</v>
      </c>
      <c r="K263" s="2">
        <f>Cocina[[#This Row],[Precio Unitario]]</f>
        <v>30</v>
      </c>
      <c r="L263" s="6">
        <f>Cocina[[#This Row],[Ganancia Neta]]/Cocina[[#This Row],[Ganancia Bruta]]</f>
        <v>0.4</v>
      </c>
      <c r="M263" s="2">
        <f>Cocina[[#This Row],[Precio Unitario]]*Cocina[[#This Row],[Cantidad Ordenada]]</f>
        <v>60</v>
      </c>
      <c r="N263" s="3">
        <v>262</v>
      </c>
      <c r="O263" s="2">
        <f>SUMIF(A:A,Cocina[[#This Row],[Número de Orden2]],M:M)</f>
        <v>115</v>
      </c>
    </row>
    <row r="264" spans="1:15" x14ac:dyDescent="0.2">
      <c r="A264" s="3">
        <v>99</v>
      </c>
      <c r="B264" s="3">
        <v>2</v>
      </c>
      <c r="C264" s="4" t="s">
        <v>50</v>
      </c>
      <c r="D264" s="4" t="s">
        <v>1590</v>
      </c>
      <c r="E264" s="2">
        <v>19</v>
      </c>
      <c r="F264" s="2">
        <v>31</v>
      </c>
      <c r="G264" s="3">
        <v>1</v>
      </c>
      <c r="H264">
        <v>5</v>
      </c>
      <c r="I264" s="4" t="s">
        <v>133</v>
      </c>
      <c r="J264" s="2">
        <f>Cocina[[#This Row],[Precio Unitario]]-Cocina[[#This Row],[Costo Unitario]]</f>
        <v>12</v>
      </c>
      <c r="K264" s="2">
        <f>Cocina[[#This Row],[Precio Unitario]]</f>
        <v>31</v>
      </c>
      <c r="L264" s="6">
        <f>Cocina[[#This Row],[Ganancia Neta]]/Cocina[[#This Row],[Ganancia Bruta]]</f>
        <v>0.38709677419354838</v>
      </c>
      <c r="M264" s="2">
        <f>Cocina[[#This Row],[Precio Unitario]]*Cocina[[#This Row],[Cantidad Ordenada]]</f>
        <v>31</v>
      </c>
      <c r="N264" s="3">
        <v>263</v>
      </c>
      <c r="O264" s="2">
        <f>SUMIF(A:A,Cocina[[#This Row],[Número de Orden2]],M:M)</f>
        <v>121</v>
      </c>
    </row>
    <row r="265" spans="1:15" x14ac:dyDescent="0.2">
      <c r="A265" s="3">
        <v>99</v>
      </c>
      <c r="B265" s="3">
        <v>2</v>
      </c>
      <c r="C265" s="4" t="s">
        <v>48</v>
      </c>
      <c r="D265" s="4" t="s">
        <v>1597</v>
      </c>
      <c r="E265" s="2">
        <v>11</v>
      </c>
      <c r="F265" s="2">
        <v>19</v>
      </c>
      <c r="G265" s="3">
        <v>1</v>
      </c>
      <c r="H265">
        <v>9</v>
      </c>
      <c r="I265" s="4" t="s">
        <v>132</v>
      </c>
      <c r="J265" s="2">
        <f>Cocina[[#This Row],[Precio Unitario]]-Cocina[[#This Row],[Costo Unitario]]</f>
        <v>8</v>
      </c>
      <c r="K265" s="2">
        <f>Cocina[[#This Row],[Precio Unitario]]</f>
        <v>19</v>
      </c>
      <c r="L265" s="6">
        <f>Cocina[[#This Row],[Ganancia Neta]]/Cocina[[#This Row],[Ganancia Bruta]]</f>
        <v>0.42105263157894735</v>
      </c>
      <c r="M265" s="2">
        <f>Cocina[[#This Row],[Precio Unitario]]*Cocina[[#This Row],[Cantidad Ordenada]]</f>
        <v>19</v>
      </c>
      <c r="N265" s="3">
        <v>264</v>
      </c>
      <c r="O265" s="2">
        <f>SUMIF(A:A,Cocina[[#This Row],[Número de Orden2]],M:M)</f>
        <v>182</v>
      </c>
    </row>
    <row r="266" spans="1:15" x14ac:dyDescent="0.2">
      <c r="A266" s="3">
        <v>99</v>
      </c>
      <c r="B266" s="3">
        <v>2</v>
      </c>
      <c r="C266" s="4" t="s">
        <v>26</v>
      </c>
      <c r="D266" s="4" t="s">
        <v>1594</v>
      </c>
      <c r="E266" s="2">
        <v>17</v>
      </c>
      <c r="F266" s="2">
        <v>29</v>
      </c>
      <c r="G266" s="3">
        <v>1</v>
      </c>
      <c r="H266">
        <v>45</v>
      </c>
      <c r="I266" s="4" t="s">
        <v>132</v>
      </c>
      <c r="J266" s="2">
        <f>Cocina[[#This Row],[Precio Unitario]]-Cocina[[#This Row],[Costo Unitario]]</f>
        <v>12</v>
      </c>
      <c r="K266" s="2">
        <f>Cocina[[#This Row],[Precio Unitario]]</f>
        <v>29</v>
      </c>
      <c r="L266" s="6">
        <f>Cocina[[#This Row],[Ganancia Neta]]/Cocina[[#This Row],[Ganancia Bruta]]</f>
        <v>0.41379310344827586</v>
      </c>
      <c r="M266" s="2">
        <f>Cocina[[#This Row],[Precio Unitario]]*Cocina[[#This Row],[Cantidad Ordenada]]</f>
        <v>29</v>
      </c>
      <c r="N266" s="3">
        <v>265</v>
      </c>
      <c r="O266" s="2">
        <f>SUMIF(A:A,Cocina[[#This Row],[Número de Orden2]],M:M)</f>
        <v>171</v>
      </c>
    </row>
    <row r="267" spans="1:15" x14ac:dyDescent="0.2">
      <c r="A267" s="3">
        <v>100</v>
      </c>
      <c r="B267" s="3">
        <v>18</v>
      </c>
      <c r="C267" s="4" t="s">
        <v>60</v>
      </c>
      <c r="D267" s="4" t="s">
        <v>1588</v>
      </c>
      <c r="E267" s="2">
        <v>14</v>
      </c>
      <c r="F267" s="2">
        <v>24</v>
      </c>
      <c r="G267" s="3">
        <v>3</v>
      </c>
      <c r="H267">
        <v>48</v>
      </c>
      <c r="I267" s="4" t="s">
        <v>133</v>
      </c>
      <c r="J267" s="2">
        <f>Cocina[[#This Row],[Precio Unitario]]-Cocina[[#This Row],[Costo Unitario]]</f>
        <v>10</v>
      </c>
      <c r="K267" s="2">
        <f>Cocina[[#This Row],[Precio Unitario]]</f>
        <v>24</v>
      </c>
      <c r="L267" s="6">
        <f>Cocina[[#This Row],[Ganancia Neta]]/Cocina[[#This Row],[Ganancia Bruta]]</f>
        <v>0.41666666666666669</v>
      </c>
      <c r="M267" s="2">
        <f>Cocina[[#This Row],[Precio Unitario]]*Cocina[[#This Row],[Cantidad Ordenada]]</f>
        <v>72</v>
      </c>
      <c r="N267" s="3">
        <v>266</v>
      </c>
      <c r="O267" s="2">
        <f>SUMIF(A:A,Cocina[[#This Row],[Número de Orden2]],M:M)</f>
        <v>99</v>
      </c>
    </row>
    <row r="268" spans="1:15" x14ac:dyDescent="0.2">
      <c r="A268" s="3">
        <v>100</v>
      </c>
      <c r="B268" s="3">
        <v>18</v>
      </c>
      <c r="C268" s="4" t="s">
        <v>65</v>
      </c>
      <c r="D268" s="4" t="s">
        <v>1600</v>
      </c>
      <c r="E268" s="2">
        <v>13</v>
      </c>
      <c r="F268" s="2">
        <v>22</v>
      </c>
      <c r="G268" s="3">
        <v>2</v>
      </c>
      <c r="H268">
        <v>33</v>
      </c>
      <c r="I268" s="4" t="s">
        <v>132</v>
      </c>
      <c r="J268" s="2">
        <f>Cocina[[#This Row],[Precio Unitario]]-Cocina[[#This Row],[Costo Unitario]]</f>
        <v>9</v>
      </c>
      <c r="K268" s="2">
        <f>Cocina[[#This Row],[Precio Unitario]]</f>
        <v>22</v>
      </c>
      <c r="L268" s="6">
        <f>Cocina[[#This Row],[Ganancia Neta]]/Cocina[[#This Row],[Ganancia Bruta]]</f>
        <v>0.40909090909090912</v>
      </c>
      <c r="M268" s="2">
        <f>Cocina[[#This Row],[Precio Unitario]]*Cocina[[#This Row],[Cantidad Ordenada]]</f>
        <v>44</v>
      </c>
      <c r="N268" s="3">
        <v>267</v>
      </c>
      <c r="O268" s="2">
        <f>SUMIF(A:A,Cocina[[#This Row],[Número de Orden2]],M:M)</f>
        <v>118</v>
      </c>
    </row>
    <row r="269" spans="1:15" x14ac:dyDescent="0.2">
      <c r="A269" s="3">
        <v>100</v>
      </c>
      <c r="B269" s="3">
        <v>18</v>
      </c>
      <c r="C269" s="4" t="s">
        <v>52</v>
      </c>
      <c r="D269" s="4" t="s">
        <v>1607</v>
      </c>
      <c r="E269" s="2">
        <v>15</v>
      </c>
      <c r="F269" s="2">
        <v>25</v>
      </c>
      <c r="G269" s="3">
        <v>2</v>
      </c>
      <c r="H269">
        <v>22</v>
      </c>
      <c r="I269" s="4" t="s">
        <v>133</v>
      </c>
      <c r="J269" s="2">
        <f>Cocina[[#This Row],[Precio Unitario]]-Cocina[[#This Row],[Costo Unitario]]</f>
        <v>10</v>
      </c>
      <c r="K269" s="2">
        <f>Cocina[[#This Row],[Precio Unitario]]</f>
        <v>25</v>
      </c>
      <c r="L269" s="6">
        <f>Cocina[[#This Row],[Ganancia Neta]]/Cocina[[#This Row],[Ganancia Bruta]]</f>
        <v>0.4</v>
      </c>
      <c r="M269" s="2">
        <f>Cocina[[#This Row],[Precio Unitario]]*Cocina[[#This Row],[Cantidad Ordenada]]</f>
        <v>50</v>
      </c>
      <c r="N269" s="3">
        <v>268</v>
      </c>
      <c r="O269" s="2">
        <f>SUMIF(A:A,Cocina[[#This Row],[Número de Orden2]],M:M)</f>
        <v>68</v>
      </c>
    </row>
    <row r="270" spans="1:15" x14ac:dyDescent="0.2">
      <c r="A270" s="3">
        <v>101</v>
      </c>
      <c r="B270" s="3">
        <v>1</v>
      </c>
      <c r="C270" s="4" t="s">
        <v>50</v>
      </c>
      <c r="D270" s="4" t="s">
        <v>1590</v>
      </c>
      <c r="E270" s="2">
        <v>19</v>
      </c>
      <c r="F270" s="2">
        <v>31</v>
      </c>
      <c r="G270" s="3">
        <v>1</v>
      </c>
      <c r="H270">
        <v>24</v>
      </c>
      <c r="I270" s="4" t="s">
        <v>133</v>
      </c>
      <c r="J270" s="2">
        <f>Cocina[[#This Row],[Precio Unitario]]-Cocina[[#This Row],[Costo Unitario]]</f>
        <v>12</v>
      </c>
      <c r="K270" s="2">
        <f>Cocina[[#This Row],[Precio Unitario]]</f>
        <v>31</v>
      </c>
      <c r="L270" s="6">
        <f>Cocina[[#This Row],[Ganancia Neta]]/Cocina[[#This Row],[Ganancia Bruta]]</f>
        <v>0.38709677419354838</v>
      </c>
      <c r="M270" s="2">
        <f>Cocina[[#This Row],[Precio Unitario]]*Cocina[[#This Row],[Cantidad Ordenada]]</f>
        <v>31</v>
      </c>
      <c r="N270" s="3">
        <v>269</v>
      </c>
      <c r="O270" s="2">
        <f>SUMIF(A:A,Cocina[[#This Row],[Número de Orden2]],M:M)</f>
        <v>250</v>
      </c>
    </row>
    <row r="271" spans="1:15" x14ac:dyDescent="0.2">
      <c r="A271" s="3">
        <v>101</v>
      </c>
      <c r="B271" s="3">
        <v>1</v>
      </c>
      <c r="C271" s="4" t="s">
        <v>52</v>
      </c>
      <c r="D271" s="4" t="s">
        <v>1607</v>
      </c>
      <c r="E271" s="2">
        <v>15</v>
      </c>
      <c r="F271" s="2">
        <v>25</v>
      </c>
      <c r="G271" s="3">
        <v>2</v>
      </c>
      <c r="H271">
        <v>41</v>
      </c>
      <c r="I271" s="4" t="s">
        <v>133</v>
      </c>
      <c r="J271" s="2">
        <f>Cocina[[#This Row],[Precio Unitario]]-Cocina[[#This Row],[Costo Unitario]]</f>
        <v>10</v>
      </c>
      <c r="K271" s="2">
        <f>Cocina[[#This Row],[Precio Unitario]]</f>
        <v>25</v>
      </c>
      <c r="L271" s="6">
        <f>Cocina[[#This Row],[Ganancia Neta]]/Cocina[[#This Row],[Ganancia Bruta]]</f>
        <v>0.4</v>
      </c>
      <c r="M271" s="2">
        <f>Cocina[[#This Row],[Precio Unitario]]*Cocina[[#This Row],[Cantidad Ordenada]]</f>
        <v>50</v>
      </c>
      <c r="N271" s="3">
        <v>270</v>
      </c>
      <c r="O271" s="2">
        <f>SUMIF(A:A,Cocina[[#This Row],[Número de Orden2]],M:M)</f>
        <v>102</v>
      </c>
    </row>
    <row r="272" spans="1:15" x14ac:dyDescent="0.2">
      <c r="A272" s="3">
        <v>101</v>
      </c>
      <c r="B272" s="3">
        <v>1</v>
      </c>
      <c r="C272" s="4" t="s">
        <v>65</v>
      </c>
      <c r="D272" s="4" t="s">
        <v>1600</v>
      </c>
      <c r="E272" s="2">
        <v>13</v>
      </c>
      <c r="F272" s="2">
        <v>22</v>
      </c>
      <c r="G272" s="3">
        <v>1</v>
      </c>
      <c r="H272">
        <v>35</v>
      </c>
      <c r="I272" s="4" t="s">
        <v>133</v>
      </c>
      <c r="J272" s="2">
        <f>Cocina[[#This Row],[Precio Unitario]]-Cocina[[#This Row],[Costo Unitario]]</f>
        <v>9</v>
      </c>
      <c r="K272" s="2">
        <f>Cocina[[#This Row],[Precio Unitario]]</f>
        <v>22</v>
      </c>
      <c r="L272" s="6">
        <f>Cocina[[#This Row],[Ganancia Neta]]/Cocina[[#This Row],[Ganancia Bruta]]</f>
        <v>0.40909090909090912</v>
      </c>
      <c r="M272" s="2">
        <f>Cocina[[#This Row],[Precio Unitario]]*Cocina[[#This Row],[Cantidad Ordenada]]</f>
        <v>22</v>
      </c>
      <c r="N272" s="3">
        <v>271</v>
      </c>
      <c r="O272" s="2">
        <f>SUMIF(A:A,Cocina[[#This Row],[Número de Orden2]],M:M)</f>
        <v>44</v>
      </c>
    </row>
    <row r="273" spans="1:15" x14ac:dyDescent="0.2">
      <c r="A273" s="3">
        <v>101</v>
      </c>
      <c r="B273" s="3">
        <v>1</v>
      </c>
      <c r="C273" s="4" t="s">
        <v>19</v>
      </c>
      <c r="D273" s="4" t="s">
        <v>1598</v>
      </c>
      <c r="E273" s="2">
        <v>21</v>
      </c>
      <c r="F273" s="2">
        <v>35</v>
      </c>
      <c r="G273" s="3">
        <v>1</v>
      </c>
      <c r="H273">
        <v>34</v>
      </c>
      <c r="I273" s="4" t="s">
        <v>133</v>
      </c>
      <c r="J273" s="2">
        <f>Cocina[[#This Row],[Precio Unitario]]-Cocina[[#This Row],[Costo Unitario]]</f>
        <v>14</v>
      </c>
      <c r="K273" s="2">
        <f>Cocina[[#This Row],[Precio Unitario]]</f>
        <v>35</v>
      </c>
      <c r="L273" s="6">
        <f>Cocina[[#This Row],[Ganancia Neta]]/Cocina[[#This Row],[Ganancia Bruta]]</f>
        <v>0.4</v>
      </c>
      <c r="M273" s="2">
        <f>Cocina[[#This Row],[Precio Unitario]]*Cocina[[#This Row],[Cantidad Ordenada]]</f>
        <v>35</v>
      </c>
      <c r="N273" s="3">
        <v>272</v>
      </c>
      <c r="O273" s="2">
        <f>SUMIF(A:A,Cocina[[#This Row],[Número de Orden2]],M:M)</f>
        <v>83</v>
      </c>
    </row>
    <row r="274" spans="1:15" x14ac:dyDescent="0.2">
      <c r="A274" s="3">
        <v>102</v>
      </c>
      <c r="B274" s="3">
        <v>19</v>
      </c>
      <c r="C274" s="4" t="s">
        <v>30</v>
      </c>
      <c r="D274" s="4" t="s">
        <v>1596</v>
      </c>
      <c r="E274" s="2">
        <v>16</v>
      </c>
      <c r="F274" s="2">
        <v>28</v>
      </c>
      <c r="G274" s="3">
        <v>3</v>
      </c>
      <c r="H274">
        <v>17</v>
      </c>
      <c r="I274" s="4" t="s">
        <v>133</v>
      </c>
      <c r="J274" s="2">
        <f>Cocina[[#This Row],[Precio Unitario]]-Cocina[[#This Row],[Costo Unitario]]</f>
        <v>12</v>
      </c>
      <c r="K274" s="2">
        <f>Cocina[[#This Row],[Precio Unitario]]</f>
        <v>28</v>
      </c>
      <c r="L274" s="6">
        <f>Cocina[[#This Row],[Ganancia Neta]]/Cocina[[#This Row],[Ganancia Bruta]]</f>
        <v>0.42857142857142855</v>
      </c>
      <c r="M274" s="2">
        <f>Cocina[[#This Row],[Precio Unitario]]*Cocina[[#This Row],[Cantidad Ordenada]]</f>
        <v>84</v>
      </c>
      <c r="N274" s="3">
        <v>273</v>
      </c>
      <c r="O274" s="2">
        <f>SUMIF(A:A,Cocina[[#This Row],[Número de Orden2]],M:M)</f>
        <v>123</v>
      </c>
    </row>
    <row r="275" spans="1:15" x14ac:dyDescent="0.2">
      <c r="A275" s="3">
        <v>102</v>
      </c>
      <c r="B275" s="3">
        <v>19</v>
      </c>
      <c r="C275" s="4" t="s">
        <v>26</v>
      </c>
      <c r="D275" s="4" t="s">
        <v>1594</v>
      </c>
      <c r="E275" s="2">
        <v>17</v>
      </c>
      <c r="F275" s="2">
        <v>29</v>
      </c>
      <c r="G275" s="3">
        <v>3</v>
      </c>
      <c r="H275">
        <v>29</v>
      </c>
      <c r="I275" s="4" t="s">
        <v>132</v>
      </c>
      <c r="J275" s="2">
        <f>Cocina[[#This Row],[Precio Unitario]]-Cocina[[#This Row],[Costo Unitario]]</f>
        <v>12</v>
      </c>
      <c r="K275" s="2">
        <f>Cocina[[#This Row],[Precio Unitario]]</f>
        <v>29</v>
      </c>
      <c r="L275" s="6">
        <f>Cocina[[#This Row],[Ganancia Neta]]/Cocina[[#This Row],[Ganancia Bruta]]</f>
        <v>0.41379310344827586</v>
      </c>
      <c r="M275" s="2">
        <f>Cocina[[#This Row],[Precio Unitario]]*Cocina[[#This Row],[Cantidad Ordenada]]</f>
        <v>87</v>
      </c>
      <c r="N275" s="3">
        <v>274</v>
      </c>
      <c r="O275" s="2">
        <f>SUMIF(A:A,Cocina[[#This Row],[Número de Orden2]],M:M)</f>
        <v>116</v>
      </c>
    </row>
    <row r="276" spans="1:15" x14ac:dyDescent="0.2">
      <c r="A276" s="3">
        <v>103</v>
      </c>
      <c r="B276" s="3">
        <v>13</v>
      </c>
      <c r="C276" s="4" t="s">
        <v>41</v>
      </c>
      <c r="D276" s="4" t="s">
        <v>1604</v>
      </c>
      <c r="E276" s="2">
        <v>13</v>
      </c>
      <c r="F276" s="2">
        <v>21</v>
      </c>
      <c r="G276" s="3">
        <v>1</v>
      </c>
      <c r="H276">
        <v>57</v>
      </c>
      <c r="I276" s="4" t="s">
        <v>133</v>
      </c>
      <c r="J276" s="2">
        <f>Cocina[[#This Row],[Precio Unitario]]-Cocina[[#This Row],[Costo Unitario]]</f>
        <v>8</v>
      </c>
      <c r="K276" s="2">
        <f>Cocina[[#This Row],[Precio Unitario]]</f>
        <v>21</v>
      </c>
      <c r="L276" s="6">
        <f>Cocina[[#This Row],[Ganancia Neta]]/Cocina[[#This Row],[Ganancia Bruta]]</f>
        <v>0.38095238095238093</v>
      </c>
      <c r="M276" s="2">
        <f>Cocina[[#This Row],[Precio Unitario]]*Cocina[[#This Row],[Cantidad Ordenada]]</f>
        <v>21</v>
      </c>
      <c r="N276" s="3">
        <v>275</v>
      </c>
      <c r="O276" s="2">
        <f>SUMIF(A:A,Cocina[[#This Row],[Número de Orden2]],M:M)</f>
        <v>121</v>
      </c>
    </row>
    <row r="277" spans="1:15" x14ac:dyDescent="0.2">
      <c r="A277" s="3">
        <v>103</v>
      </c>
      <c r="B277" s="3">
        <v>13</v>
      </c>
      <c r="C277" s="4" t="s">
        <v>37</v>
      </c>
      <c r="D277" s="4" t="s">
        <v>1601</v>
      </c>
      <c r="E277" s="2">
        <v>20</v>
      </c>
      <c r="F277" s="2">
        <v>34</v>
      </c>
      <c r="G277" s="3">
        <v>1</v>
      </c>
      <c r="H277">
        <v>9</v>
      </c>
      <c r="I277" s="4" t="s">
        <v>132</v>
      </c>
      <c r="J277" s="2">
        <f>Cocina[[#This Row],[Precio Unitario]]-Cocina[[#This Row],[Costo Unitario]]</f>
        <v>14</v>
      </c>
      <c r="K277" s="2">
        <f>Cocina[[#This Row],[Precio Unitario]]</f>
        <v>34</v>
      </c>
      <c r="L277" s="6">
        <f>Cocina[[#This Row],[Ganancia Neta]]/Cocina[[#This Row],[Ganancia Bruta]]</f>
        <v>0.41176470588235292</v>
      </c>
      <c r="M277" s="2">
        <f>Cocina[[#This Row],[Precio Unitario]]*Cocina[[#This Row],[Cantidad Ordenada]]</f>
        <v>34</v>
      </c>
      <c r="N277" s="3">
        <v>276</v>
      </c>
      <c r="O277" s="2">
        <f>SUMIF(A:A,Cocina[[#This Row],[Número de Orden2]],M:M)</f>
        <v>70</v>
      </c>
    </row>
    <row r="278" spans="1:15" x14ac:dyDescent="0.2">
      <c r="A278" s="3">
        <v>103</v>
      </c>
      <c r="B278" s="3">
        <v>13</v>
      </c>
      <c r="C278" s="4" t="s">
        <v>43</v>
      </c>
      <c r="D278" s="4" t="s">
        <v>1605</v>
      </c>
      <c r="E278" s="2">
        <v>10</v>
      </c>
      <c r="F278" s="2">
        <v>18</v>
      </c>
      <c r="G278" s="3">
        <v>1</v>
      </c>
      <c r="H278">
        <v>33</v>
      </c>
      <c r="I278" s="4" t="s">
        <v>133</v>
      </c>
      <c r="J278" s="2">
        <f>Cocina[[#This Row],[Precio Unitario]]-Cocina[[#This Row],[Costo Unitario]]</f>
        <v>8</v>
      </c>
      <c r="K278" s="2">
        <f>Cocina[[#This Row],[Precio Unitario]]</f>
        <v>18</v>
      </c>
      <c r="L278" s="6">
        <f>Cocina[[#This Row],[Ganancia Neta]]/Cocina[[#This Row],[Ganancia Bruta]]</f>
        <v>0.44444444444444442</v>
      </c>
      <c r="M278" s="2">
        <f>Cocina[[#This Row],[Precio Unitario]]*Cocina[[#This Row],[Cantidad Ordenada]]</f>
        <v>18</v>
      </c>
      <c r="N278" s="3">
        <v>277</v>
      </c>
      <c r="O278" s="2">
        <f>SUMIF(A:A,Cocina[[#This Row],[Número de Orden2]],M:M)</f>
        <v>93</v>
      </c>
    </row>
    <row r="279" spans="1:15" x14ac:dyDescent="0.2">
      <c r="A279" s="3">
        <v>104</v>
      </c>
      <c r="B279" s="3">
        <v>14</v>
      </c>
      <c r="C279" s="4" t="s">
        <v>63</v>
      </c>
      <c r="D279" s="4" t="s">
        <v>1603</v>
      </c>
      <c r="E279" s="2">
        <v>14</v>
      </c>
      <c r="F279" s="2">
        <v>23</v>
      </c>
      <c r="G279" s="3">
        <v>2</v>
      </c>
      <c r="H279">
        <v>43</v>
      </c>
      <c r="I279" s="4" t="s">
        <v>133</v>
      </c>
      <c r="J279" s="2">
        <f>Cocina[[#This Row],[Precio Unitario]]-Cocina[[#This Row],[Costo Unitario]]</f>
        <v>9</v>
      </c>
      <c r="K279" s="2">
        <f>Cocina[[#This Row],[Precio Unitario]]</f>
        <v>23</v>
      </c>
      <c r="L279" s="6">
        <f>Cocina[[#This Row],[Ganancia Neta]]/Cocina[[#This Row],[Ganancia Bruta]]</f>
        <v>0.39130434782608697</v>
      </c>
      <c r="M279" s="2">
        <f>Cocina[[#This Row],[Precio Unitario]]*Cocina[[#This Row],[Cantidad Ordenada]]</f>
        <v>46</v>
      </c>
      <c r="N279" s="3">
        <v>278</v>
      </c>
      <c r="O279" s="2">
        <f>SUMIF(A:A,Cocina[[#This Row],[Número de Orden2]],M:M)</f>
        <v>141</v>
      </c>
    </row>
    <row r="280" spans="1:15" x14ac:dyDescent="0.2">
      <c r="A280" s="3">
        <v>104</v>
      </c>
      <c r="B280" s="3">
        <v>14</v>
      </c>
      <c r="C280" s="4" t="s">
        <v>50</v>
      </c>
      <c r="D280" s="4" t="s">
        <v>1590</v>
      </c>
      <c r="E280" s="2">
        <v>19</v>
      </c>
      <c r="F280" s="2">
        <v>31</v>
      </c>
      <c r="G280" s="3">
        <v>1</v>
      </c>
      <c r="H280">
        <v>12</v>
      </c>
      <c r="I280" s="4" t="s">
        <v>132</v>
      </c>
      <c r="J280" s="2">
        <f>Cocina[[#This Row],[Precio Unitario]]-Cocina[[#This Row],[Costo Unitario]]</f>
        <v>12</v>
      </c>
      <c r="K280" s="2">
        <f>Cocina[[#This Row],[Precio Unitario]]</f>
        <v>31</v>
      </c>
      <c r="L280" s="6">
        <f>Cocina[[#This Row],[Ganancia Neta]]/Cocina[[#This Row],[Ganancia Bruta]]</f>
        <v>0.38709677419354838</v>
      </c>
      <c r="M280" s="2">
        <f>Cocina[[#This Row],[Precio Unitario]]*Cocina[[#This Row],[Cantidad Ordenada]]</f>
        <v>31</v>
      </c>
      <c r="N280" s="3">
        <v>279</v>
      </c>
      <c r="O280" s="2">
        <f>SUMIF(A:A,Cocina[[#This Row],[Número de Orden2]],M:M)</f>
        <v>201</v>
      </c>
    </row>
    <row r="281" spans="1:15" x14ac:dyDescent="0.2">
      <c r="A281" s="3">
        <v>105</v>
      </c>
      <c r="B281" s="3">
        <v>14</v>
      </c>
      <c r="C281" s="4" t="s">
        <v>55</v>
      </c>
      <c r="D281" s="4" t="s">
        <v>1602</v>
      </c>
      <c r="E281" s="2">
        <v>12</v>
      </c>
      <c r="F281" s="2">
        <v>20</v>
      </c>
      <c r="G281" s="3">
        <v>3</v>
      </c>
      <c r="H281">
        <v>9</v>
      </c>
      <c r="I281" s="4" t="s">
        <v>132</v>
      </c>
      <c r="J281" s="2">
        <f>Cocina[[#This Row],[Precio Unitario]]-Cocina[[#This Row],[Costo Unitario]]</f>
        <v>8</v>
      </c>
      <c r="K281" s="2">
        <f>Cocina[[#This Row],[Precio Unitario]]</f>
        <v>20</v>
      </c>
      <c r="L281" s="6">
        <f>Cocina[[#This Row],[Ganancia Neta]]/Cocina[[#This Row],[Ganancia Bruta]]</f>
        <v>0.4</v>
      </c>
      <c r="M281" s="2">
        <f>Cocina[[#This Row],[Precio Unitario]]*Cocina[[#This Row],[Cantidad Ordenada]]</f>
        <v>60</v>
      </c>
      <c r="N281" s="3">
        <v>280</v>
      </c>
      <c r="O281" s="2">
        <f>SUMIF(A:A,Cocina[[#This Row],[Número de Orden2]],M:M)</f>
        <v>117</v>
      </c>
    </row>
    <row r="282" spans="1:15" x14ac:dyDescent="0.2">
      <c r="A282" s="3">
        <v>105</v>
      </c>
      <c r="B282" s="3">
        <v>14</v>
      </c>
      <c r="C282" s="4" t="s">
        <v>46</v>
      </c>
      <c r="D282" s="4" t="s">
        <v>1591</v>
      </c>
      <c r="E282" s="2">
        <v>16</v>
      </c>
      <c r="F282" s="2">
        <v>27</v>
      </c>
      <c r="G282" s="3">
        <v>3</v>
      </c>
      <c r="H282">
        <v>34</v>
      </c>
      <c r="I282" s="4" t="s">
        <v>132</v>
      </c>
      <c r="J282" s="2">
        <f>Cocina[[#This Row],[Precio Unitario]]-Cocina[[#This Row],[Costo Unitario]]</f>
        <v>11</v>
      </c>
      <c r="K282" s="2">
        <f>Cocina[[#This Row],[Precio Unitario]]</f>
        <v>27</v>
      </c>
      <c r="L282" s="6">
        <f>Cocina[[#This Row],[Ganancia Neta]]/Cocina[[#This Row],[Ganancia Bruta]]</f>
        <v>0.40740740740740738</v>
      </c>
      <c r="M282" s="2">
        <f>Cocina[[#This Row],[Precio Unitario]]*Cocina[[#This Row],[Cantidad Ordenada]]</f>
        <v>81</v>
      </c>
      <c r="N282" s="3">
        <v>281</v>
      </c>
      <c r="O282" s="2">
        <f>SUMIF(A:A,Cocina[[#This Row],[Número de Orden2]],M:M)</f>
        <v>66</v>
      </c>
    </row>
    <row r="283" spans="1:15" x14ac:dyDescent="0.2">
      <c r="A283" s="3">
        <v>106</v>
      </c>
      <c r="B283" s="3">
        <v>15</v>
      </c>
      <c r="C283" s="4" t="s">
        <v>37</v>
      </c>
      <c r="D283" s="4" t="s">
        <v>1601</v>
      </c>
      <c r="E283" s="2">
        <v>20</v>
      </c>
      <c r="F283" s="2">
        <v>34</v>
      </c>
      <c r="G283" s="3">
        <v>2</v>
      </c>
      <c r="H283">
        <v>29</v>
      </c>
      <c r="I283" s="4" t="s">
        <v>132</v>
      </c>
      <c r="J283" s="2">
        <f>Cocina[[#This Row],[Precio Unitario]]-Cocina[[#This Row],[Costo Unitario]]</f>
        <v>14</v>
      </c>
      <c r="K283" s="2">
        <f>Cocina[[#This Row],[Precio Unitario]]</f>
        <v>34</v>
      </c>
      <c r="L283" s="6">
        <f>Cocina[[#This Row],[Ganancia Neta]]/Cocina[[#This Row],[Ganancia Bruta]]</f>
        <v>0.41176470588235292</v>
      </c>
      <c r="M283" s="2">
        <f>Cocina[[#This Row],[Precio Unitario]]*Cocina[[#This Row],[Cantidad Ordenada]]</f>
        <v>68</v>
      </c>
      <c r="N283" s="3">
        <v>282</v>
      </c>
      <c r="O283" s="2">
        <f>SUMIF(A:A,Cocina[[#This Row],[Número de Orden2]],M:M)</f>
        <v>74</v>
      </c>
    </row>
    <row r="284" spans="1:15" x14ac:dyDescent="0.2">
      <c r="A284" s="3">
        <v>107</v>
      </c>
      <c r="B284" s="3">
        <v>11</v>
      </c>
      <c r="C284" s="4" t="s">
        <v>70</v>
      </c>
      <c r="D284" s="4" t="s">
        <v>1599</v>
      </c>
      <c r="E284" s="2">
        <v>19</v>
      </c>
      <c r="F284" s="2">
        <v>32</v>
      </c>
      <c r="G284" s="3">
        <v>2</v>
      </c>
      <c r="H284">
        <v>48</v>
      </c>
      <c r="I284" s="4" t="s">
        <v>132</v>
      </c>
      <c r="J284" s="2">
        <f>Cocina[[#This Row],[Precio Unitario]]-Cocina[[#This Row],[Costo Unitario]]</f>
        <v>13</v>
      </c>
      <c r="K284" s="2">
        <f>Cocina[[#This Row],[Precio Unitario]]</f>
        <v>32</v>
      </c>
      <c r="L284" s="6">
        <f>Cocina[[#This Row],[Ganancia Neta]]/Cocina[[#This Row],[Ganancia Bruta]]</f>
        <v>0.40625</v>
      </c>
      <c r="M284" s="2">
        <f>Cocina[[#This Row],[Precio Unitario]]*Cocina[[#This Row],[Cantidad Ordenada]]</f>
        <v>64</v>
      </c>
      <c r="N284" s="3">
        <v>283</v>
      </c>
      <c r="O284" s="2">
        <f>SUMIF(A:A,Cocina[[#This Row],[Número de Orden2]],M:M)</f>
        <v>78</v>
      </c>
    </row>
    <row r="285" spans="1:15" x14ac:dyDescent="0.2">
      <c r="A285" s="3">
        <v>107</v>
      </c>
      <c r="B285" s="3">
        <v>11</v>
      </c>
      <c r="C285" s="4" t="s">
        <v>26</v>
      </c>
      <c r="D285" s="4" t="s">
        <v>1594</v>
      </c>
      <c r="E285" s="2">
        <v>17</v>
      </c>
      <c r="F285" s="2">
        <v>29</v>
      </c>
      <c r="G285" s="3">
        <v>3</v>
      </c>
      <c r="H285">
        <v>51</v>
      </c>
      <c r="I285" s="4" t="s">
        <v>133</v>
      </c>
      <c r="J285" s="2">
        <f>Cocina[[#This Row],[Precio Unitario]]-Cocina[[#This Row],[Costo Unitario]]</f>
        <v>12</v>
      </c>
      <c r="K285" s="2">
        <f>Cocina[[#This Row],[Precio Unitario]]</f>
        <v>29</v>
      </c>
      <c r="L285" s="6">
        <f>Cocina[[#This Row],[Ganancia Neta]]/Cocina[[#This Row],[Ganancia Bruta]]</f>
        <v>0.41379310344827586</v>
      </c>
      <c r="M285" s="2">
        <f>Cocina[[#This Row],[Precio Unitario]]*Cocina[[#This Row],[Cantidad Ordenada]]</f>
        <v>87</v>
      </c>
      <c r="N285" s="3">
        <v>284</v>
      </c>
      <c r="O285" s="2">
        <f>SUMIF(A:A,Cocina[[#This Row],[Número de Orden2]],M:M)</f>
        <v>158</v>
      </c>
    </row>
    <row r="286" spans="1:15" x14ac:dyDescent="0.2">
      <c r="A286" s="3">
        <v>107</v>
      </c>
      <c r="B286" s="3">
        <v>11</v>
      </c>
      <c r="C286" s="4" t="s">
        <v>37</v>
      </c>
      <c r="D286" s="4" t="s">
        <v>1601</v>
      </c>
      <c r="E286" s="2">
        <v>20</v>
      </c>
      <c r="F286" s="2">
        <v>34</v>
      </c>
      <c r="G286" s="3">
        <v>3</v>
      </c>
      <c r="H286">
        <v>42</v>
      </c>
      <c r="I286" s="4" t="s">
        <v>133</v>
      </c>
      <c r="J286" s="2">
        <f>Cocina[[#This Row],[Precio Unitario]]-Cocina[[#This Row],[Costo Unitario]]</f>
        <v>14</v>
      </c>
      <c r="K286" s="2">
        <f>Cocina[[#This Row],[Precio Unitario]]</f>
        <v>34</v>
      </c>
      <c r="L286" s="6">
        <f>Cocina[[#This Row],[Ganancia Neta]]/Cocina[[#This Row],[Ganancia Bruta]]</f>
        <v>0.41176470588235292</v>
      </c>
      <c r="M286" s="2">
        <f>Cocina[[#This Row],[Precio Unitario]]*Cocina[[#This Row],[Cantidad Ordenada]]</f>
        <v>102</v>
      </c>
      <c r="N286" s="3">
        <v>285</v>
      </c>
      <c r="O286" s="2">
        <f>SUMIF(A:A,Cocina[[#This Row],[Número de Orden2]],M:M)</f>
        <v>42</v>
      </c>
    </row>
    <row r="287" spans="1:15" x14ac:dyDescent="0.2">
      <c r="A287" s="3">
        <v>108</v>
      </c>
      <c r="B287" s="3">
        <v>3</v>
      </c>
      <c r="C287" s="4" t="s">
        <v>26</v>
      </c>
      <c r="D287" s="4" t="s">
        <v>1594</v>
      </c>
      <c r="E287" s="2">
        <v>17</v>
      </c>
      <c r="F287" s="2">
        <v>29</v>
      </c>
      <c r="G287" s="3">
        <v>2</v>
      </c>
      <c r="H287">
        <v>23</v>
      </c>
      <c r="I287" s="4" t="s">
        <v>132</v>
      </c>
      <c r="J287" s="2">
        <f>Cocina[[#This Row],[Precio Unitario]]-Cocina[[#This Row],[Costo Unitario]]</f>
        <v>12</v>
      </c>
      <c r="K287" s="2">
        <f>Cocina[[#This Row],[Precio Unitario]]</f>
        <v>29</v>
      </c>
      <c r="L287" s="6">
        <f>Cocina[[#This Row],[Ganancia Neta]]/Cocina[[#This Row],[Ganancia Bruta]]</f>
        <v>0.41379310344827586</v>
      </c>
      <c r="M287" s="2">
        <f>Cocina[[#This Row],[Precio Unitario]]*Cocina[[#This Row],[Cantidad Ordenada]]</f>
        <v>58</v>
      </c>
      <c r="N287" s="3">
        <v>286</v>
      </c>
      <c r="O287" s="2">
        <f>SUMIF(A:A,Cocina[[#This Row],[Número de Orden2]],M:M)</f>
        <v>68</v>
      </c>
    </row>
    <row r="288" spans="1:15" x14ac:dyDescent="0.2">
      <c r="A288" s="3">
        <v>108</v>
      </c>
      <c r="B288" s="3">
        <v>3</v>
      </c>
      <c r="C288" s="4" t="s">
        <v>43</v>
      </c>
      <c r="D288" s="4" t="s">
        <v>1605</v>
      </c>
      <c r="E288" s="2">
        <v>10</v>
      </c>
      <c r="F288" s="2">
        <v>18</v>
      </c>
      <c r="G288" s="3">
        <v>1</v>
      </c>
      <c r="H288">
        <v>10</v>
      </c>
      <c r="I288" s="4" t="s">
        <v>133</v>
      </c>
      <c r="J288" s="2">
        <f>Cocina[[#This Row],[Precio Unitario]]-Cocina[[#This Row],[Costo Unitario]]</f>
        <v>8</v>
      </c>
      <c r="K288" s="2">
        <f>Cocina[[#This Row],[Precio Unitario]]</f>
        <v>18</v>
      </c>
      <c r="L288" s="6">
        <f>Cocina[[#This Row],[Ganancia Neta]]/Cocina[[#This Row],[Ganancia Bruta]]</f>
        <v>0.44444444444444442</v>
      </c>
      <c r="M288" s="2">
        <f>Cocina[[#This Row],[Precio Unitario]]*Cocina[[#This Row],[Cantidad Ordenada]]</f>
        <v>18</v>
      </c>
      <c r="N288" s="3">
        <v>287</v>
      </c>
      <c r="O288" s="2">
        <f>SUMIF(A:A,Cocina[[#This Row],[Número de Orden2]],M:M)</f>
        <v>202</v>
      </c>
    </row>
    <row r="289" spans="1:15" x14ac:dyDescent="0.2">
      <c r="A289" s="3">
        <v>108</v>
      </c>
      <c r="B289" s="3">
        <v>3</v>
      </c>
      <c r="C289" s="4" t="s">
        <v>55</v>
      </c>
      <c r="D289" s="4" t="s">
        <v>1602</v>
      </c>
      <c r="E289" s="2">
        <v>12</v>
      </c>
      <c r="F289" s="2">
        <v>20</v>
      </c>
      <c r="G289" s="3">
        <v>1</v>
      </c>
      <c r="H289">
        <v>26</v>
      </c>
      <c r="I289" s="4" t="s">
        <v>133</v>
      </c>
      <c r="J289" s="2">
        <f>Cocina[[#This Row],[Precio Unitario]]-Cocina[[#This Row],[Costo Unitario]]</f>
        <v>8</v>
      </c>
      <c r="K289" s="2">
        <f>Cocina[[#This Row],[Precio Unitario]]</f>
        <v>20</v>
      </c>
      <c r="L289" s="6">
        <f>Cocina[[#This Row],[Ganancia Neta]]/Cocina[[#This Row],[Ganancia Bruta]]</f>
        <v>0.4</v>
      </c>
      <c r="M289" s="2">
        <f>Cocina[[#This Row],[Precio Unitario]]*Cocina[[#This Row],[Cantidad Ordenada]]</f>
        <v>20</v>
      </c>
      <c r="N289" s="3">
        <v>288</v>
      </c>
      <c r="O289" s="2">
        <f>SUMIF(A:A,Cocina[[#This Row],[Número de Orden2]],M:M)</f>
        <v>86</v>
      </c>
    </row>
    <row r="290" spans="1:15" x14ac:dyDescent="0.2">
      <c r="A290" s="3">
        <v>108</v>
      </c>
      <c r="B290" s="3">
        <v>3</v>
      </c>
      <c r="C290" s="4" t="s">
        <v>30</v>
      </c>
      <c r="D290" s="4" t="s">
        <v>1596</v>
      </c>
      <c r="E290" s="2">
        <v>16</v>
      </c>
      <c r="F290" s="2">
        <v>28</v>
      </c>
      <c r="G290" s="3">
        <v>1</v>
      </c>
      <c r="H290">
        <v>56</v>
      </c>
      <c r="I290" s="4" t="s">
        <v>132</v>
      </c>
      <c r="J290" s="2">
        <f>Cocina[[#This Row],[Precio Unitario]]-Cocina[[#This Row],[Costo Unitario]]</f>
        <v>12</v>
      </c>
      <c r="K290" s="2">
        <f>Cocina[[#This Row],[Precio Unitario]]</f>
        <v>28</v>
      </c>
      <c r="L290" s="6">
        <f>Cocina[[#This Row],[Ganancia Neta]]/Cocina[[#This Row],[Ganancia Bruta]]</f>
        <v>0.42857142857142855</v>
      </c>
      <c r="M290" s="2">
        <f>Cocina[[#This Row],[Precio Unitario]]*Cocina[[#This Row],[Cantidad Ordenada]]</f>
        <v>28</v>
      </c>
      <c r="N290" s="3">
        <v>289</v>
      </c>
      <c r="O290" s="2">
        <f>SUMIF(A:A,Cocina[[#This Row],[Número de Orden2]],M:M)</f>
        <v>138</v>
      </c>
    </row>
    <row r="291" spans="1:15" x14ac:dyDescent="0.2">
      <c r="A291" s="3">
        <v>109</v>
      </c>
      <c r="B291" s="3">
        <v>10</v>
      </c>
      <c r="C291" s="4" t="s">
        <v>37</v>
      </c>
      <c r="D291" s="4" t="s">
        <v>1601</v>
      </c>
      <c r="E291" s="2">
        <v>20</v>
      </c>
      <c r="F291" s="2">
        <v>34</v>
      </c>
      <c r="G291" s="3">
        <v>3</v>
      </c>
      <c r="H291">
        <v>54</v>
      </c>
      <c r="I291" s="4" t="s">
        <v>133</v>
      </c>
      <c r="J291" s="2">
        <f>Cocina[[#This Row],[Precio Unitario]]-Cocina[[#This Row],[Costo Unitario]]</f>
        <v>14</v>
      </c>
      <c r="K291" s="2">
        <f>Cocina[[#This Row],[Precio Unitario]]</f>
        <v>34</v>
      </c>
      <c r="L291" s="6">
        <f>Cocina[[#This Row],[Ganancia Neta]]/Cocina[[#This Row],[Ganancia Bruta]]</f>
        <v>0.41176470588235292</v>
      </c>
      <c r="M291" s="2">
        <f>Cocina[[#This Row],[Precio Unitario]]*Cocina[[#This Row],[Cantidad Ordenada]]</f>
        <v>102</v>
      </c>
      <c r="N291" s="3">
        <v>290</v>
      </c>
      <c r="O291" s="2">
        <f>SUMIF(A:A,Cocina[[#This Row],[Número de Orden2]],M:M)</f>
        <v>40</v>
      </c>
    </row>
    <row r="292" spans="1:15" x14ac:dyDescent="0.2">
      <c r="A292" s="3">
        <v>109</v>
      </c>
      <c r="B292" s="3">
        <v>10</v>
      </c>
      <c r="C292" s="4" t="s">
        <v>63</v>
      </c>
      <c r="D292" s="4" t="s">
        <v>1603</v>
      </c>
      <c r="E292" s="2">
        <v>14</v>
      </c>
      <c r="F292" s="2">
        <v>23</v>
      </c>
      <c r="G292" s="3">
        <v>1</v>
      </c>
      <c r="H292">
        <v>26</v>
      </c>
      <c r="I292" s="4" t="s">
        <v>133</v>
      </c>
      <c r="J292" s="2">
        <f>Cocina[[#This Row],[Precio Unitario]]-Cocina[[#This Row],[Costo Unitario]]</f>
        <v>9</v>
      </c>
      <c r="K292" s="2">
        <f>Cocina[[#This Row],[Precio Unitario]]</f>
        <v>23</v>
      </c>
      <c r="L292" s="6">
        <f>Cocina[[#This Row],[Ganancia Neta]]/Cocina[[#This Row],[Ganancia Bruta]]</f>
        <v>0.39130434782608697</v>
      </c>
      <c r="M292" s="2">
        <f>Cocina[[#This Row],[Precio Unitario]]*Cocina[[#This Row],[Cantidad Ordenada]]</f>
        <v>23</v>
      </c>
      <c r="N292" s="3">
        <v>291</v>
      </c>
      <c r="O292" s="2">
        <f>SUMIF(A:A,Cocina[[#This Row],[Número de Orden2]],M:M)</f>
        <v>260</v>
      </c>
    </row>
    <row r="293" spans="1:15" x14ac:dyDescent="0.2">
      <c r="A293" s="3">
        <v>109</v>
      </c>
      <c r="B293" s="3">
        <v>10</v>
      </c>
      <c r="C293" s="4" t="s">
        <v>65</v>
      </c>
      <c r="D293" s="4" t="s">
        <v>1600</v>
      </c>
      <c r="E293" s="2">
        <v>13</v>
      </c>
      <c r="F293" s="2">
        <v>22</v>
      </c>
      <c r="G293" s="3">
        <v>2</v>
      </c>
      <c r="H293">
        <v>38</v>
      </c>
      <c r="I293" s="4" t="s">
        <v>132</v>
      </c>
      <c r="J293" s="2">
        <f>Cocina[[#This Row],[Precio Unitario]]-Cocina[[#This Row],[Costo Unitario]]</f>
        <v>9</v>
      </c>
      <c r="K293" s="2">
        <f>Cocina[[#This Row],[Precio Unitario]]</f>
        <v>22</v>
      </c>
      <c r="L293" s="6">
        <f>Cocina[[#This Row],[Ganancia Neta]]/Cocina[[#This Row],[Ganancia Bruta]]</f>
        <v>0.40909090909090912</v>
      </c>
      <c r="M293" s="2">
        <f>Cocina[[#This Row],[Precio Unitario]]*Cocina[[#This Row],[Cantidad Ordenada]]</f>
        <v>44</v>
      </c>
      <c r="N293" s="3">
        <v>292</v>
      </c>
      <c r="O293" s="2">
        <f>SUMIF(A:A,Cocina[[#This Row],[Número de Orden2]],M:M)</f>
        <v>84</v>
      </c>
    </row>
    <row r="294" spans="1:15" x14ac:dyDescent="0.2">
      <c r="A294" s="3">
        <v>110</v>
      </c>
      <c r="B294" s="3">
        <v>5</v>
      </c>
      <c r="C294" s="4" t="s">
        <v>26</v>
      </c>
      <c r="D294" s="4" t="s">
        <v>1594</v>
      </c>
      <c r="E294" s="2">
        <v>17</v>
      </c>
      <c r="F294" s="2">
        <v>29</v>
      </c>
      <c r="G294" s="3">
        <v>2</v>
      </c>
      <c r="H294">
        <v>38</v>
      </c>
      <c r="I294" s="4" t="s">
        <v>132</v>
      </c>
      <c r="J294" s="2">
        <f>Cocina[[#This Row],[Precio Unitario]]-Cocina[[#This Row],[Costo Unitario]]</f>
        <v>12</v>
      </c>
      <c r="K294" s="2">
        <f>Cocina[[#This Row],[Precio Unitario]]</f>
        <v>29</v>
      </c>
      <c r="L294" s="6">
        <f>Cocina[[#This Row],[Ganancia Neta]]/Cocina[[#This Row],[Ganancia Bruta]]</f>
        <v>0.41379310344827586</v>
      </c>
      <c r="M294" s="2">
        <f>Cocina[[#This Row],[Precio Unitario]]*Cocina[[#This Row],[Cantidad Ordenada]]</f>
        <v>58</v>
      </c>
      <c r="N294" s="3">
        <v>293</v>
      </c>
      <c r="O294" s="2">
        <f>SUMIF(A:A,Cocina[[#This Row],[Número de Orden2]],M:M)</f>
        <v>216</v>
      </c>
    </row>
    <row r="295" spans="1:15" x14ac:dyDescent="0.2">
      <c r="A295" s="3">
        <v>110</v>
      </c>
      <c r="B295" s="3">
        <v>5</v>
      </c>
      <c r="C295" s="4" t="s">
        <v>57</v>
      </c>
      <c r="D295" s="4" t="s">
        <v>1606</v>
      </c>
      <c r="E295" s="2">
        <v>15</v>
      </c>
      <c r="F295" s="2">
        <v>26</v>
      </c>
      <c r="G295" s="3">
        <v>3</v>
      </c>
      <c r="H295">
        <v>27</v>
      </c>
      <c r="I295" s="4" t="s">
        <v>132</v>
      </c>
      <c r="J295" s="2">
        <f>Cocina[[#This Row],[Precio Unitario]]-Cocina[[#This Row],[Costo Unitario]]</f>
        <v>11</v>
      </c>
      <c r="K295" s="2">
        <f>Cocina[[#This Row],[Precio Unitario]]</f>
        <v>26</v>
      </c>
      <c r="L295" s="6">
        <f>Cocina[[#This Row],[Ganancia Neta]]/Cocina[[#This Row],[Ganancia Bruta]]</f>
        <v>0.42307692307692307</v>
      </c>
      <c r="M295" s="2">
        <f>Cocina[[#This Row],[Precio Unitario]]*Cocina[[#This Row],[Cantidad Ordenada]]</f>
        <v>78</v>
      </c>
      <c r="N295" s="3">
        <v>294</v>
      </c>
      <c r="O295" s="2">
        <f>SUMIF(A:A,Cocina[[#This Row],[Número de Orden2]],M:M)</f>
        <v>326</v>
      </c>
    </row>
    <row r="296" spans="1:15" x14ac:dyDescent="0.2">
      <c r="A296" s="3">
        <v>110</v>
      </c>
      <c r="B296" s="3">
        <v>5</v>
      </c>
      <c r="C296" s="4" t="s">
        <v>46</v>
      </c>
      <c r="D296" s="4" t="s">
        <v>1591</v>
      </c>
      <c r="E296" s="2">
        <v>16</v>
      </c>
      <c r="F296" s="2">
        <v>27</v>
      </c>
      <c r="G296" s="3">
        <v>1</v>
      </c>
      <c r="H296">
        <v>56</v>
      </c>
      <c r="I296" s="4" t="s">
        <v>133</v>
      </c>
      <c r="J296" s="2">
        <f>Cocina[[#This Row],[Precio Unitario]]-Cocina[[#This Row],[Costo Unitario]]</f>
        <v>11</v>
      </c>
      <c r="K296" s="2">
        <f>Cocina[[#This Row],[Precio Unitario]]</f>
        <v>27</v>
      </c>
      <c r="L296" s="6">
        <f>Cocina[[#This Row],[Ganancia Neta]]/Cocina[[#This Row],[Ganancia Bruta]]</f>
        <v>0.40740740740740738</v>
      </c>
      <c r="M296" s="2">
        <f>Cocina[[#This Row],[Precio Unitario]]*Cocina[[#This Row],[Cantidad Ordenada]]</f>
        <v>27</v>
      </c>
      <c r="N296" s="3">
        <v>295</v>
      </c>
      <c r="O296" s="2">
        <f>SUMIF(A:A,Cocina[[#This Row],[Número de Orden2]],M:M)</f>
        <v>247</v>
      </c>
    </row>
    <row r="297" spans="1:15" x14ac:dyDescent="0.2">
      <c r="A297" s="3">
        <v>111</v>
      </c>
      <c r="B297" s="3">
        <v>3</v>
      </c>
      <c r="C297" s="4" t="s">
        <v>70</v>
      </c>
      <c r="D297" s="4" t="s">
        <v>1599</v>
      </c>
      <c r="E297" s="2">
        <v>19</v>
      </c>
      <c r="F297" s="2">
        <v>32</v>
      </c>
      <c r="G297" s="3">
        <v>1</v>
      </c>
      <c r="H297">
        <v>47</v>
      </c>
      <c r="I297" s="4" t="s">
        <v>133</v>
      </c>
      <c r="J297" s="2">
        <f>Cocina[[#This Row],[Precio Unitario]]-Cocina[[#This Row],[Costo Unitario]]</f>
        <v>13</v>
      </c>
      <c r="K297" s="2">
        <f>Cocina[[#This Row],[Precio Unitario]]</f>
        <v>32</v>
      </c>
      <c r="L297" s="6">
        <f>Cocina[[#This Row],[Ganancia Neta]]/Cocina[[#This Row],[Ganancia Bruta]]</f>
        <v>0.40625</v>
      </c>
      <c r="M297" s="2">
        <f>Cocina[[#This Row],[Precio Unitario]]*Cocina[[#This Row],[Cantidad Ordenada]]</f>
        <v>32</v>
      </c>
      <c r="N297" s="3">
        <v>296</v>
      </c>
      <c r="O297" s="2">
        <f>SUMIF(A:A,Cocina[[#This Row],[Número de Orden2]],M:M)</f>
        <v>59</v>
      </c>
    </row>
    <row r="298" spans="1:15" x14ac:dyDescent="0.2">
      <c r="A298" s="3">
        <v>111</v>
      </c>
      <c r="B298" s="3">
        <v>3</v>
      </c>
      <c r="C298" s="4" t="s">
        <v>65</v>
      </c>
      <c r="D298" s="4" t="s">
        <v>1600</v>
      </c>
      <c r="E298" s="2">
        <v>13</v>
      </c>
      <c r="F298" s="2">
        <v>22</v>
      </c>
      <c r="G298" s="3">
        <v>3</v>
      </c>
      <c r="H298">
        <v>5</v>
      </c>
      <c r="I298" s="4" t="s">
        <v>132</v>
      </c>
      <c r="J298" s="2">
        <f>Cocina[[#This Row],[Precio Unitario]]-Cocina[[#This Row],[Costo Unitario]]</f>
        <v>9</v>
      </c>
      <c r="K298" s="2">
        <f>Cocina[[#This Row],[Precio Unitario]]</f>
        <v>22</v>
      </c>
      <c r="L298" s="6">
        <f>Cocina[[#This Row],[Ganancia Neta]]/Cocina[[#This Row],[Ganancia Bruta]]</f>
        <v>0.40909090909090912</v>
      </c>
      <c r="M298" s="2">
        <f>Cocina[[#This Row],[Precio Unitario]]*Cocina[[#This Row],[Cantidad Ordenada]]</f>
        <v>66</v>
      </c>
      <c r="N298" s="3">
        <v>297</v>
      </c>
      <c r="O298" s="2">
        <f>SUMIF(A:A,Cocina[[#This Row],[Número de Orden2]],M:M)</f>
        <v>175</v>
      </c>
    </row>
    <row r="299" spans="1:15" x14ac:dyDescent="0.2">
      <c r="A299" s="3">
        <v>111</v>
      </c>
      <c r="B299" s="3">
        <v>3</v>
      </c>
      <c r="C299" s="4" t="s">
        <v>60</v>
      </c>
      <c r="D299" s="4" t="s">
        <v>1588</v>
      </c>
      <c r="E299" s="2">
        <v>14</v>
      </c>
      <c r="F299" s="2">
        <v>24</v>
      </c>
      <c r="G299" s="3">
        <v>2</v>
      </c>
      <c r="H299">
        <v>48</v>
      </c>
      <c r="I299" s="4" t="s">
        <v>132</v>
      </c>
      <c r="J299" s="2">
        <f>Cocina[[#This Row],[Precio Unitario]]-Cocina[[#This Row],[Costo Unitario]]</f>
        <v>10</v>
      </c>
      <c r="K299" s="2">
        <f>Cocina[[#This Row],[Precio Unitario]]</f>
        <v>24</v>
      </c>
      <c r="L299" s="6">
        <f>Cocina[[#This Row],[Ganancia Neta]]/Cocina[[#This Row],[Ganancia Bruta]]</f>
        <v>0.41666666666666669</v>
      </c>
      <c r="M299" s="2">
        <f>Cocina[[#This Row],[Precio Unitario]]*Cocina[[#This Row],[Cantidad Ordenada]]</f>
        <v>48</v>
      </c>
      <c r="N299" s="3">
        <v>298</v>
      </c>
      <c r="O299" s="2">
        <f>SUMIF(A:A,Cocina[[#This Row],[Número de Orden2]],M:M)</f>
        <v>255</v>
      </c>
    </row>
    <row r="300" spans="1:15" x14ac:dyDescent="0.2">
      <c r="A300" s="3">
        <v>111</v>
      </c>
      <c r="B300" s="3">
        <v>3</v>
      </c>
      <c r="C300" s="4" t="s">
        <v>26</v>
      </c>
      <c r="D300" s="4" t="s">
        <v>1594</v>
      </c>
      <c r="E300" s="2">
        <v>17</v>
      </c>
      <c r="F300" s="2">
        <v>29</v>
      </c>
      <c r="G300" s="3">
        <v>2</v>
      </c>
      <c r="H300">
        <v>37</v>
      </c>
      <c r="I300" s="4" t="s">
        <v>133</v>
      </c>
      <c r="J300" s="2">
        <f>Cocina[[#This Row],[Precio Unitario]]-Cocina[[#This Row],[Costo Unitario]]</f>
        <v>12</v>
      </c>
      <c r="K300" s="2">
        <f>Cocina[[#This Row],[Precio Unitario]]</f>
        <v>29</v>
      </c>
      <c r="L300" s="6">
        <f>Cocina[[#This Row],[Ganancia Neta]]/Cocina[[#This Row],[Ganancia Bruta]]</f>
        <v>0.41379310344827586</v>
      </c>
      <c r="M300" s="2">
        <f>Cocina[[#This Row],[Precio Unitario]]*Cocina[[#This Row],[Cantidad Ordenada]]</f>
        <v>58</v>
      </c>
      <c r="N300" s="3">
        <v>299</v>
      </c>
      <c r="O300" s="2">
        <f>SUMIF(A:A,Cocina[[#This Row],[Número de Orden2]],M:M)</f>
        <v>182</v>
      </c>
    </row>
    <row r="301" spans="1:15" x14ac:dyDescent="0.2">
      <c r="A301" s="3">
        <v>112</v>
      </c>
      <c r="B301" s="3">
        <v>6</v>
      </c>
      <c r="C301" s="4" t="s">
        <v>55</v>
      </c>
      <c r="D301" s="4" t="s">
        <v>1602</v>
      </c>
      <c r="E301" s="2">
        <v>12</v>
      </c>
      <c r="F301" s="2">
        <v>20</v>
      </c>
      <c r="G301" s="3">
        <v>1</v>
      </c>
      <c r="H301">
        <v>16</v>
      </c>
      <c r="I301" s="4" t="s">
        <v>133</v>
      </c>
      <c r="J301" s="2">
        <f>Cocina[[#This Row],[Precio Unitario]]-Cocina[[#This Row],[Costo Unitario]]</f>
        <v>8</v>
      </c>
      <c r="K301" s="2">
        <f>Cocina[[#This Row],[Precio Unitario]]</f>
        <v>20</v>
      </c>
      <c r="L301" s="6">
        <f>Cocina[[#This Row],[Ganancia Neta]]/Cocina[[#This Row],[Ganancia Bruta]]</f>
        <v>0.4</v>
      </c>
      <c r="M301" s="2">
        <f>Cocina[[#This Row],[Precio Unitario]]*Cocina[[#This Row],[Cantidad Ordenada]]</f>
        <v>20</v>
      </c>
      <c r="N301" s="3">
        <v>300</v>
      </c>
      <c r="O301" s="2">
        <f>SUMIF(A:A,Cocina[[#This Row],[Número de Orden2]],M:M)</f>
        <v>290</v>
      </c>
    </row>
    <row r="302" spans="1:15" x14ac:dyDescent="0.2">
      <c r="A302" s="3">
        <v>113</v>
      </c>
      <c r="B302" s="3">
        <v>4</v>
      </c>
      <c r="C302" s="4" t="s">
        <v>37</v>
      </c>
      <c r="D302" s="4" t="s">
        <v>1601</v>
      </c>
      <c r="E302" s="2">
        <v>20</v>
      </c>
      <c r="F302" s="2">
        <v>34</v>
      </c>
      <c r="G302" s="3">
        <v>2</v>
      </c>
      <c r="H302">
        <v>51</v>
      </c>
      <c r="I302" s="4" t="s">
        <v>132</v>
      </c>
      <c r="J302" s="2">
        <f>Cocina[[#This Row],[Precio Unitario]]-Cocina[[#This Row],[Costo Unitario]]</f>
        <v>14</v>
      </c>
      <c r="K302" s="2">
        <f>Cocina[[#This Row],[Precio Unitario]]</f>
        <v>34</v>
      </c>
      <c r="L302" s="6">
        <f>Cocina[[#This Row],[Ganancia Neta]]/Cocina[[#This Row],[Ganancia Bruta]]</f>
        <v>0.41176470588235292</v>
      </c>
      <c r="M302" s="2">
        <f>Cocina[[#This Row],[Precio Unitario]]*Cocina[[#This Row],[Cantidad Ordenada]]</f>
        <v>68</v>
      </c>
      <c r="N302" s="3">
        <v>301</v>
      </c>
      <c r="O302" s="2">
        <f>SUMIF(A:A,Cocina[[#This Row],[Número de Orden2]],M:M)</f>
        <v>223</v>
      </c>
    </row>
    <row r="303" spans="1:15" x14ac:dyDescent="0.2">
      <c r="A303" s="3">
        <v>114</v>
      </c>
      <c r="B303" s="3">
        <v>7</v>
      </c>
      <c r="C303" s="4" t="s">
        <v>39</v>
      </c>
      <c r="D303" s="4" t="s">
        <v>1589</v>
      </c>
      <c r="E303" s="2">
        <v>18</v>
      </c>
      <c r="F303" s="2">
        <v>30</v>
      </c>
      <c r="G303" s="3">
        <v>3</v>
      </c>
      <c r="H303">
        <v>36</v>
      </c>
      <c r="I303" s="4" t="s">
        <v>132</v>
      </c>
      <c r="J303" s="2">
        <f>Cocina[[#This Row],[Precio Unitario]]-Cocina[[#This Row],[Costo Unitario]]</f>
        <v>12</v>
      </c>
      <c r="K303" s="2">
        <f>Cocina[[#This Row],[Precio Unitario]]</f>
        <v>30</v>
      </c>
      <c r="L303" s="6">
        <f>Cocina[[#This Row],[Ganancia Neta]]/Cocina[[#This Row],[Ganancia Bruta]]</f>
        <v>0.4</v>
      </c>
      <c r="M303" s="2">
        <f>Cocina[[#This Row],[Precio Unitario]]*Cocina[[#This Row],[Cantidad Ordenada]]</f>
        <v>90</v>
      </c>
      <c r="N303" s="3">
        <v>302</v>
      </c>
      <c r="O303" s="2">
        <f>SUMIF(A:A,Cocina[[#This Row],[Número de Orden2]],M:M)</f>
        <v>96</v>
      </c>
    </row>
    <row r="304" spans="1:15" x14ac:dyDescent="0.2">
      <c r="A304" s="3">
        <v>114</v>
      </c>
      <c r="B304" s="3">
        <v>7</v>
      </c>
      <c r="C304" s="4" t="s">
        <v>26</v>
      </c>
      <c r="D304" s="4" t="s">
        <v>1594</v>
      </c>
      <c r="E304" s="2">
        <v>17</v>
      </c>
      <c r="F304" s="2">
        <v>29</v>
      </c>
      <c r="G304" s="3">
        <v>3</v>
      </c>
      <c r="H304">
        <v>22</v>
      </c>
      <c r="I304" s="4" t="s">
        <v>132</v>
      </c>
      <c r="J304" s="2">
        <f>Cocina[[#This Row],[Precio Unitario]]-Cocina[[#This Row],[Costo Unitario]]</f>
        <v>12</v>
      </c>
      <c r="K304" s="2">
        <f>Cocina[[#This Row],[Precio Unitario]]</f>
        <v>29</v>
      </c>
      <c r="L304" s="6">
        <f>Cocina[[#This Row],[Ganancia Neta]]/Cocina[[#This Row],[Ganancia Bruta]]</f>
        <v>0.41379310344827586</v>
      </c>
      <c r="M304" s="2">
        <f>Cocina[[#This Row],[Precio Unitario]]*Cocina[[#This Row],[Cantidad Ordenada]]</f>
        <v>87</v>
      </c>
      <c r="N304" s="3">
        <v>303</v>
      </c>
      <c r="O304" s="2">
        <f>SUMIF(A:A,Cocina[[#This Row],[Número de Orden2]],M:M)</f>
        <v>210</v>
      </c>
    </row>
    <row r="305" spans="1:15" x14ac:dyDescent="0.2">
      <c r="A305" s="3">
        <v>114</v>
      </c>
      <c r="B305" s="3">
        <v>7</v>
      </c>
      <c r="C305" s="4" t="s">
        <v>43</v>
      </c>
      <c r="D305" s="4" t="s">
        <v>1605</v>
      </c>
      <c r="E305" s="2">
        <v>10</v>
      </c>
      <c r="F305" s="2">
        <v>18</v>
      </c>
      <c r="G305" s="3">
        <v>3</v>
      </c>
      <c r="H305">
        <v>31</v>
      </c>
      <c r="I305" s="4" t="s">
        <v>133</v>
      </c>
      <c r="J305" s="2">
        <f>Cocina[[#This Row],[Precio Unitario]]-Cocina[[#This Row],[Costo Unitario]]</f>
        <v>8</v>
      </c>
      <c r="K305" s="2">
        <f>Cocina[[#This Row],[Precio Unitario]]</f>
        <v>18</v>
      </c>
      <c r="L305" s="6">
        <f>Cocina[[#This Row],[Ganancia Neta]]/Cocina[[#This Row],[Ganancia Bruta]]</f>
        <v>0.44444444444444442</v>
      </c>
      <c r="M305" s="2">
        <f>Cocina[[#This Row],[Precio Unitario]]*Cocina[[#This Row],[Cantidad Ordenada]]</f>
        <v>54</v>
      </c>
      <c r="N305" s="3">
        <v>304</v>
      </c>
      <c r="O305" s="2">
        <f>SUMIF(A:A,Cocina[[#This Row],[Número de Orden2]],M:M)</f>
        <v>279</v>
      </c>
    </row>
    <row r="306" spans="1:15" x14ac:dyDescent="0.2">
      <c r="A306" s="3">
        <v>114</v>
      </c>
      <c r="B306" s="3">
        <v>7</v>
      </c>
      <c r="C306" s="4" t="s">
        <v>65</v>
      </c>
      <c r="D306" s="4" t="s">
        <v>1600</v>
      </c>
      <c r="E306" s="2">
        <v>13</v>
      </c>
      <c r="F306" s="2">
        <v>22</v>
      </c>
      <c r="G306" s="3">
        <v>1</v>
      </c>
      <c r="H306">
        <v>42</v>
      </c>
      <c r="I306" s="4" t="s">
        <v>133</v>
      </c>
      <c r="J306" s="2">
        <f>Cocina[[#This Row],[Precio Unitario]]-Cocina[[#This Row],[Costo Unitario]]</f>
        <v>9</v>
      </c>
      <c r="K306" s="2">
        <f>Cocina[[#This Row],[Precio Unitario]]</f>
        <v>22</v>
      </c>
      <c r="L306" s="6">
        <f>Cocina[[#This Row],[Ganancia Neta]]/Cocina[[#This Row],[Ganancia Bruta]]</f>
        <v>0.40909090909090912</v>
      </c>
      <c r="M306" s="2">
        <f>Cocina[[#This Row],[Precio Unitario]]*Cocina[[#This Row],[Cantidad Ordenada]]</f>
        <v>22</v>
      </c>
      <c r="N306" s="3">
        <v>305</v>
      </c>
      <c r="O306" s="2">
        <f>SUMIF(A:A,Cocina[[#This Row],[Número de Orden2]],M:M)</f>
        <v>128</v>
      </c>
    </row>
    <row r="307" spans="1:15" x14ac:dyDescent="0.2">
      <c r="A307" s="3">
        <v>115</v>
      </c>
      <c r="B307" s="3">
        <v>12</v>
      </c>
      <c r="C307" s="4" t="s">
        <v>46</v>
      </c>
      <c r="D307" s="4" t="s">
        <v>1591</v>
      </c>
      <c r="E307" s="2">
        <v>16</v>
      </c>
      <c r="F307" s="2">
        <v>27</v>
      </c>
      <c r="G307" s="3">
        <v>3</v>
      </c>
      <c r="H307">
        <v>23</v>
      </c>
      <c r="I307" s="4" t="s">
        <v>133</v>
      </c>
      <c r="J307" s="2">
        <f>Cocina[[#This Row],[Precio Unitario]]-Cocina[[#This Row],[Costo Unitario]]</f>
        <v>11</v>
      </c>
      <c r="K307" s="2">
        <f>Cocina[[#This Row],[Precio Unitario]]</f>
        <v>27</v>
      </c>
      <c r="L307" s="6">
        <f>Cocina[[#This Row],[Ganancia Neta]]/Cocina[[#This Row],[Ganancia Bruta]]</f>
        <v>0.40740740740740738</v>
      </c>
      <c r="M307" s="2">
        <f>Cocina[[#This Row],[Precio Unitario]]*Cocina[[#This Row],[Cantidad Ordenada]]</f>
        <v>81</v>
      </c>
      <c r="N307" s="3">
        <v>306</v>
      </c>
      <c r="O307" s="2">
        <f>SUMIF(A:A,Cocina[[#This Row],[Número de Orden2]],M:M)</f>
        <v>32</v>
      </c>
    </row>
    <row r="308" spans="1:15" x14ac:dyDescent="0.2">
      <c r="A308" s="3">
        <v>115</v>
      </c>
      <c r="B308" s="3">
        <v>12</v>
      </c>
      <c r="C308" s="4" t="s">
        <v>39</v>
      </c>
      <c r="D308" s="4" t="s">
        <v>1589</v>
      </c>
      <c r="E308" s="2">
        <v>18</v>
      </c>
      <c r="F308" s="2">
        <v>30</v>
      </c>
      <c r="G308" s="3">
        <v>2</v>
      </c>
      <c r="H308">
        <v>32</v>
      </c>
      <c r="I308" s="4" t="s">
        <v>133</v>
      </c>
      <c r="J308" s="2">
        <f>Cocina[[#This Row],[Precio Unitario]]-Cocina[[#This Row],[Costo Unitario]]</f>
        <v>12</v>
      </c>
      <c r="K308" s="2">
        <f>Cocina[[#This Row],[Precio Unitario]]</f>
        <v>30</v>
      </c>
      <c r="L308" s="6">
        <f>Cocina[[#This Row],[Ganancia Neta]]/Cocina[[#This Row],[Ganancia Bruta]]</f>
        <v>0.4</v>
      </c>
      <c r="M308" s="2">
        <f>Cocina[[#This Row],[Precio Unitario]]*Cocina[[#This Row],[Cantidad Ordenada]]</f>
        <v>60</v>
      </c>
      <c r="N308" s="3">
        <v>307</v>
      </c>
      <c r="O308" s="2">
        <f>SUMIF(A:A,Cocina[[#This Row],[Número de Orden2]],M:M)</f>
        <v>63</v>
      </c>
    </row>
    <row r="309" spans="1:15" x14ac:dyDescent="0.2">
      <c r="A309" s="3">
        <v>115</v>
      </c>
      <c r="B309" s="3">
        <v>12</v>
      </c>
      <c r="C309" s="4" t="s">
        <v>70</v>
      </c>
      <c r="D309" s="4" t="s">
        <v>1599</v>
      </c>
      <c r="E309" s="2">
        <v>19</v>
      </c>
      <c r="F309" s="2">
        <v>32</v>
      </c>
      <c r="G309" s="3">
        <v>3</v>
      </c>
      <c r="H309">
        <v>43</v>
      </c>
      <c r="I309" s="4" t="s">
        <v>133</v>
      </c>
      <c r="J309" s="2">
        <f>Cocina[[#This Row],[Precio Unitario]]-Cocina[[#This Row],[Costo Unitario]]</f>
        <v>13</v>
      </c>
      <c r="K309" s="2">
        <f>Cocina[[#This Row],[Precio Unitario]]</f>
        <v>32</v>
      </c>
      <c r="L309" s="6">
        <f>Cocina[[#This Row],[Ganancia Neta]]/Cocina[[#This Row],[Ganancia Bruta]]</f>
        <v>0.40625</v>
      </c>
      <c r="M309" s="2">
        <f>Cocina[[#This Row],[Precio Unitario]]*Cocina[[#This Row],[Cantidad Ordenada]]</f>
        <v>96</v>
      </c>
      <c r="N309" s="3">
        <v>308</v>
      </c>
      <c r="O309" s="2">
        <f>SUMIF(A:A,Cocina[[#This Row],[Número de Orden2]],M:M)</f>
        <v>222</v>
      </c>
    </row>
    <row r="310" spans="1:15" x14ac:dyDescent="0.2">
      <c r="A310" s="3">
        <v>116</v>
      </c>
      <c r="B310" s="3">
        <v>8</v>
      </c>
      <c r="C310" s="4" t="s">
        <v>70</v>
      </c>
      <c r="D310" s="4" t="s">
        <v>1599</v>
      </c>
      <c r="E310" s="2">
        <v>19</v>
      </c>
      <c r="F310" s="2">
        <v>32</v>
      </c>
      <c r="G310" s="3">
        <v>3</v>
      </c>
      <c r="H310">
        <v>54</v>
      </c>
      <c r="I310" s="4" t="s">
        <v>133</v>
      </c>
      <c r="J310" s="2">
        <f>Cocina[[#This Row],[Precio Unitario]]-Cocina[[#This Row],[Costo Unitario]]</f>
        <v>13</v>
      </c>
      <c r="K310" s="2">
        <f>Cocina[[#This Row],[Precio Unitario]]</f>
        <v>32</v>
      </c>
      <c r="L310" s="6">
        <f>Cocina[[#This Row],[Ganancia Neta]]/Cocina[[#This Row],[Ganancia Bruta]]</f>
        <v>0.40625</v>
      </c>
      <c r="M310" s="2">
        <f>Cocina[[#This Row],[Precio Unitario]]*Cocina[[#This Row],[Cantidad Ordenada]]</f>
        <v>96</v>
      </c>
      <c r="N310" s="3">
        <v>309</v>
      </c>
      <c r="O310" s="2">
        <f>SUMIF(A:A,Cocina[[#This Row],[Número de Orden2]],M:M)</f>
        <v>172</v>
      </c>
    </row>
    <row r="311" spans="1:15" x14ac:dyDescent="0.2">
      <c r="A311" s="3">
        <v>116</v>
      </c>
      <c r="B311" s="3">
        <v>8</v>
      </c>
      <c r="C311" s="4" t="s">
        <v>19</v>
      </c>
      <c r="D311" s="4" t="s">
        <v>1598</v>
      </c>
      <c r="E311" s="2">
        <v>21</v>
      </c>
      <c r="F311" s="2">
        <v>35</v>
      </c>
      <c r="G311" s="3">
        <v>1</v>
      </c>
      <c r="H311">
        <v>21</v>
      </c>
      <c r="I311" s="4" t="s">
        <v>132</v>
      </c>
      <c r="J311" s="2">
        <f>Cocina[[#This Row],[Precio Unitario]]-Cocina[[#This Row],[Costo Unitario]]</f>
        <v>14</v>
      </c>
      <c r="K311" s="2">
        <f>Cocina[[#This Row],[Precio Unitario]]</f>
        <v>35</v>
      </c>
      <c r="L311" s="6">
        <f>Cocina[[#This Row],[Ganancia Neta]]/Cocina[[#This Row],[Ganancia Bruta]]</f>
        <v>0.4</v>
      </c>
      <c r="M311" s="2">
        <f>Cocina[[#This Row],[Precio Unitario]]*Cocina[[#This Row],[Cantidad Ordenada]]</f>
        <v>35</v>
      </c>
      <c r="N311" s="3">
        <v>310</v>
      </c>
      <c r="O311" s="2">
        <f>SUMIF(A:A,Cocina[[#This Row],[Número de Orden2]],M:M)</f>
        <v>138</v>
      </c>
    </row>
    <row r="312" spans="1:15" x14ac:dyDescent="0.2">
      <c r="A312" s="3">
        <v>116</v>
      </c>
      <c r="B312" s="3">
        <v>8</v>
      </c>
      <c r="C312" s="4" t="s">
        <v>42</v>
      </c>
      <c r="D312" s="4" t="s">
        <v>1593</v>
      </c>
      <c r="E312" s="2">
        <v>22</v>
      </c>
      <c r="F312" s="2">
        <v>36</v>
      </c>
      <c r="G312" s="3">
        <v>1</v>
      </c>
      <c r="H312">
        <v>26</v>
      </c>
      <c r="I312" s="4" t="s">
        <v>133</v>
      </c>
      <c r="J312" s="2">
        <f>Cocina[[#This Row],[Precio Unitario]]-Cocina[[#This Row],[Costo Unitario]]</f>
        <v>14</v>
      </c>
      <c r="K312" s="2">
        <f>Cocina[[#This Row],[Precio Unitario]]</f>
        <v>36</v>
      </c>
      <c r="L312" s="6">
        <f>Cocina[[#This Row],[Ganancia Neta]]/Cocina[[#This Row],[Ganancia Bruta]]</f>
        <v>0.3888888888888889</v>
      </c>
      <c r="M312" s="2">
        <f>Cocina[[#This Row],[Precio Unitario]]*Cocina[[#This Row],[Cantidad Ordenada]]</f>
        <v>36</v>
      </c>
      <c r="N312" s="3">
        <v>311</v>
      </c>
      <c r="O312" s="2">
        <f>SUMIF(A:A,Cocina[[#This Row],[Número de Orden2]],M:M)</f>
        <v>53</v>
      </c>
    </row>
    <row r="313" spans="1:15" x14ac:dyDescent="0.2">
      <c r="A313" s="3">
        <v>116</v>
      </c>
      <c r="B313" s="3">
        <v>8</v>
      </c>
      <c r="C313" s="4" t="s">
        <v>37</v>
      </c>
      <c r="D313" s="4" t="s">
        <v>1601</v>
      </c>
      <c r="E313" s="2">
        <v>20</v>
      </c>
      <c r="F313" s="2">
        <v>34</v>
      </c>
      <c r="G313" s="3">
        <v>3</v>
      </c>
      <c r="H313">
        <v>28</v>
      </c>
      <c r="I313" s="4" t="s">
        <v>133</v>
      </c>
      <c r="J313" s="2">
        <f>Cocina[[#This Row],[Precio Unitario]]-Cocina[[#This Row],[Costo Unitario]]</f>
        <v>14</v>
      </c>
      <c r="K313" s="2">
        <f>Cocina[[#This Row],[Precio Unitario]]</f>
        <v>34</v>
      </c>
      <c r="L313" s="6">
        <f>Cocina[[#This Row],[Ganancia Neta]]/Cocina[[#This Row],[Ganancia Bruta]]</f>
        <v>0.41176470588235292</v>
      </c>
      <c r="M313" s="2">
        <f>Cocina[[#This Row],[Precio Unitario]]*Cocina[[#This Row],[Cantidad Ordenada]]</f>
        <v>102</v>
      </c>
      <c r="N313" s="3">
        <v>312</v>
      </c>
      <c r="O313" s="2">
        <f>SUMIF(A:A,Cocina[[#This Row],[Número de Orden2]],M:M)</f>
        <v>134</v>
      </c>
    </row>
    <row r="314" spans="1:15" x14ac:dyDescent="0.2">
      <c r="A314" s="3">
        <v>117</v>
      </c>
      <c r="B314" s="3">
        <v>8</v>
      </c>
      <c r="C314" s="4" t="s">
        <v>19</v>
      </c>
      <c r="D314" s="4" t="s">
        <v>1598</v>
      </c>
      <c r="E314" s="2">
        <v>21</v>
      </c>
      <c r="F314" s="2">
        <v>35</v>
      </c>
      <c r="G314" s="3">
        <v>2</v>
      </c>
      <c r="H314">
        <v>8</v>
      </c>
      <c r="I314" s="4" t="s">
        <v>133</v>
      </c>
      <c r="J314" s="2">
        <f>Cocina[[#This Row],[Precio Unitario]]-Cocina[[#This Row],[Costo Unitario]]</f>
        <v>14</v>
      </c>
      <c r="K314" s="2">
        <f>Cocina[[#This Row],[Precio Unitario]]</f>
        <v>35</v>
      </c>
      <c r="L314" s="6">
        <f>Cocina[[#This Row],[Ganancia Neta]]/Cocina[[#This Row],[Ganancia Bruta]]</f>
        <v>0.4</v>
      </c>
      <c r="M314" s="2">
        <f>Cocina[[#This Row],[Precio Unitario]]*Cocina[[#This Row],[Cantidad Ordenada]]</f>
        <v>70</v>
      </c>
      <c r="N314" s="3">
        <v>313</v>
      </c>
      <c r="O314" s="2">
        <f>SUMIF(A:A,Cocina[[#This Row],[Número de Orden2]],M:M)</f>
        <v>232</v>
      </c>
    </row>
    <row r="315" spans="1:15" x14ac:dyDescent="0.2">
      <c r="A315" s="3">
        <v>118</v>
      </c>
      <c r="B315" s="3">
        <v>13</v>
      </c>
      <c r="C315" s="4" t="s">
        <v>43</v>
      </c>
      <c r="D315" s="4" t="s">
        <v>1605</v>
      </c>
      <c r="E315" s="2">
        <v>10</v>
      </c>
      <c r="F315" s="2">
        <v>18</v>
      </c>
      <c r="G315" s="3">
        <v>3</v>
      </c>
      <c r="H315">
        <v>39</v>
      </c>
      <c r="I315" s="4" t="s">
        <v>132</v>
      </c>
      <c r="J315" s="2">
        <f>Cocina[[#This Row],[Precio Unitario]]-Cocina[[#This Row],[Costo Unitario]]</f>
        <v>8</v>
      </c>
      <c r="K315" s="2">
        <f>Cocina[[#This Row],[Precio Unitario]]</f>
        <v>18</v>
      </c>
      <c r="L315" s="6">
        <f>Cocina[[#This Row],[Ganancia Neta]]/Cocina[[#This Row],[Ganancia Bruta]]</f>
        <v>0.44444444444444442</v>
      </c>
      <c r="M315" s="2">
        <f>Cocina[[#This Row],[Precio Unitario]]*Cocina[[#This Row],[Cantidad Ordenada]]</f>
        <v>54</v>
      </c>
      <c r="N315" s="3">
        <v>314</v>
      </c>
      <c r="O315" s="2">
        <f>SUMIF(A:A,Cocina[[#This Row],[Número de Orden2]],M:M)</f>
        <v>27</v>
      </c>
    </row>
    <row r="316" spans="1:15" x14ac:dyDescent="0.2">
      <c r="A316" s="3">
        <v>118</v>
      </c>
      <c r="B316" s="3">
        <v>13</v>
      </c>
      <c r="C316" s="4" t="s">
        <v>63</v>
      </c>
      <c r="D316" s="4" t="s">
        <v>1603</v>
      </c>
      <c r="E316" s="2">
        <v>14</v>
      </c>
      <c r="F316" s="2">
        <v>23</v>
      </c>
      <c r="G316" s="3">
        <v>3</v>
      </c>
      <c r="H316">
        <v>22</v>
      </c>
      <c r="I316" s="4" t="s">
        <v>133</v>
      </c>
      <c r="J316" s="2">
        <f>Cocina[[#This Row],[Precio Unitario]]-Cocina[[#This Row],[Costo Unitario]]</f>
        <v>9</v>
      </c>
      <c r="K316" s="2">
        <f>Cocina[[#This Row],[Precio Unitario]]</f>
        <v>23</v>
      </c>
      <c r="L316" s="6">
        <f>Cocina[[#This Row],[Ganancia Neta]]/Cocina[[#This Row],[Ganancia Bruta]]</f>
        <v>0.39130434782608697</v>
      </c>
      <c r="M316" s="2">
        <f>Cocina[[#This Row],[Precio Unitario]]*Cocina[[#This Row],[Cantidad Ordenada]]</f>
        <v>69</v>
      </c>
      <c r="N316" s="3">
        <v>315</v>
      </c>
      <c r="O316" s="2">
        <f>SUMIF(A:A,Cocina[[#This Row],[Número de Orden2]],M:M)</f>
        <v>161</v>
      </c>
    </row>
    <row r="317" spans="1:15" x14ac:dyDescent="0.2">
      <c r="A317" s="3">
        <v>118</v>
      </c>
      <c r="B317" s="3">
        <v>13</v>
      </c>
      <c r="C317" s="4" t="s">
        <v>46</v>
      </c>
      <c r="D317" s="4" t="s">
        <v>1591</v>
      </c>
      <c r="E317" s="2">
        <v>16</v>
      </c>
      <c r="F317" s="2">
        <v>27</v>
      </c>
      <c r="G317" s="3">
        <v>2</v>
      </c>
      <c r="H317">
        <v>52</v>
      </c>
      <c r="I317" s="4" t="s">
        <v>133</v>
      </c>
      <c r="J317" s="2">
        <f>Cocina[[#This Row],[Precio Unitario]]-Cocina[[#This Row],[Costo Unitario]]</f>
        <v>11</v>
      </c>
      <c r="K317" s="2">
        <f>Cocina[[#This Row],[Precio Unitario]]</f>
        <v>27</v>
      </c>
      <c r="L317" s="6">
        <f>Cocina[[#This Row],[Ganancia Neta]]/Cocina[[#This Row],[Ganancia Bruta]]</f>
        <v>0.40740740740740738</v>
      </c>
      <c r="M317" s="2">
        <f>Cocina[[#This Row],[Precio Unitario]]*Cocina[[#This Row],[Cantidad Ordenada]]</f>
        <v>54</v>
      </c>
      <c r="N317" s="3">
        <v>316</v>
      </c>
      <c r="O317" s="2">
        <f>SUMIF(A:A,Cocina[[#This Row],[Número de Orden2]],M:M)</f>
        <v>160</v>
      </c>
    </row>
    <row r="318" spans="1:15" x14ac:dyDescent="0.2">
      <c r="A318" s="3">
        <v>118</v>
      </c>
      <c r="B318" s="3">
        <v>13</v>
      </c>
      <c r="C318" s="4" t="s">
        <v>70</v>
      </c>
      <c r="D318" s="4" t="s">
        <v>1599</v>
      </c>
      <c r="E318" s="2">
        <v>19</v>
      </c>
      <c r="F318" s="2">
        <v>32</v>
      </c>
      <c r="G318" s="3">
        <v>1</v>
      </c>
      <c r="H318">
        <v>23</v>
      </c>
      <c r="I318" s="4" t="s">
        <v>133</v>
      </c>
      <c r="J318" s="2">
        <f>Cocina[[#This Row],[Precio Unitario]]-Cocina[[#This Row],[Costo Unitario]]</f>
        <v>13</v>
      </c>
      <c r="K318" s="2">
        <f>Cocina[[#This Row],[Precio Unitario]]</f>
        <v>32</v>
      </c>
      <c r="L318" s="6">
        <f>Cocina[[#This Row],[Ganancia Neta]]/Cocina[[#This Row],[Ganancia Bruta]]</f>
        <v>0.40625</v>
      </c>
      <c r="M318" s="2">
        <f>Cocina[[#This Row],[Precio Unitario]]*Cocina[[#This Row],[Cantidad Ordenada]]</f>
        <v>32</v>
      </c>
      <c r="N318" s="3">
        <v>317</v>
      </c>
      <c r="O318" s="2">
        <f>SUMIF(A:A,Cocina[[#This Row],[Número de Orden2]],M:M)</f>
        <v>178</v>
      </c>
    </row>
    <row r="319" spans="1:15" x14ac:dyDescent="0.2">
      <c r="A319" s="3">
        <v>119</v>
      </c>
      <c r="B319" s="3">
        <v>17</v>
      </c>
      <c r="C319" s="4" t="s">
        <v>57</v>
      </c>
      <c r="D319" s="4" t="s">
        <v>1606</v>
      </c>
      <c r="E319" s="2">
        <v>15</v>
      </c>
      <c r="F319" s="2">
        <v>26</v>
      </c>
      <c r="G319" s="3">
        <v>1</v>
      </c>
      <c r="H319">
        <v>7</v>
      </c>
      <c r="I319" s="4" t="s">
        <v>132</v>
      </c>
      <c r="J319" s="2">
        <f>Cocina[[#This Row],[Precio Unitario]]-Cocina[[#This Row],[Costo Unitario]]</f>
        <v>11</v>
      </c>
      <c r="K319" s="2">
        <f>Cocina[[#This Row],[Precio Unitario]]</f>
        <v>26</v>
      </c>
      <c r="L319" s="6">
        <f>Cocina[[#This Row],[Ganancia Neta]]/Cocina[[#This Row],[Ganancia Bruta]]</f>
        <v>0.42307692307692307</v>
      </c>
      <c r="M319" s="2">
        <f>Cocina[[#This Row],[Precio Unitario]]*Cocina[[#This Row],[Cantidad Ordenada]]</f>
        <v>26</v>
      </c>
      <c r="N319" s="3">
        <v>318</v>
      </c>
      <c r="O319" s="2">
        <f>SUMIF(A:A,Cocina[[#This Row],[Número de Orden2]],M:M)</f>
        <v>29</v>
      </c>
    </row>
    <row r="320" spans="1:15" x14ac:dyDescent="0.2">
      <c r="A320" s="3">
        <v>119</v>
      </c>
      <c r="B320" s="3">
        <v>17</v>
      </c>
      <c r="C320" s="4" t="s">
        <v>42</v>
      </c>
      <c r="D320" s="4" t="s">
        <v>1593</v>
      </c>
      <c r="E320" s="2">
        <v>22</v>
      </c>
      <c r="F320" s="2">
        <v>36</v>
      </c>
      <c r="G320" s="3">
        <v>2</v>
      </c>
      <c r="H320">
        <v>13</v>
      </c>
      <c r="I320" s="4" t="s">
        <v>133</v>
      </c>
      <c r="J320" s="2">
        <f>Cocina[[#This Row],[Precio Unitario]]-Cocina[[#This Row],[Costo Unitario]]</f>
        <v>14</v>
      </c>
      <c r="K320" s="2">
        <f>Cocina[[#This Row],[Precio Unitario]]</f>
        <v>36</v>
      </c>
      <c r="L320" s="6">
        <f>Cocina[[#This Row],[Ganancia Neta]]/Cocina[[#This Row],[Ganancia Bruta]]</f>
        <v>0.3888888888888889</v>
      </c>
      <c r="M320" s="2">
        <f>Cocina[[#This Row],[Precio Unitario]]*Cocina[[#This Row],[Cantidad Ordenada]]</f>
        <v>72</v>
      </c>
      <c r="N320" s="3">
        <v>319</v>
      </c>
      <c r="O320" s="2">
        <f>SUMIF(A:A,Cocina[[#This Row],[Número de Orden2]],M:M)</f>
        <v>268</v>
      </c>
    </row>
    <row r="321" spans="1:15" x14ac:dyDescent="0.2">
      <c r="A321" s="3">
        <v>119</v>
      </c>
      <c r="B321" s="3">
        <v>17</v>
      </c>
      <c r="C321" s="4" t="s">
        <v>43</v>
      </c>
      <c r="D321" s="4" t="s">
        <v>1605</v>
      </c>
      <c r="E321" s="2">
        <v>10</v>
      </c>
      <c r="F321" s="2">
        <v>18</v>
      </c>
      <c r="G321" s="3">
        <v>2</v>
      </c>
      <c r="H321">
        <v>34</v>
      </c>
      <c r="I321" s="4" t="s">
        <v>133</v>
      </c>
      <c r="J321" s="2">
        <f>Cocina[[#This Row],[Precio Unitario]]-Cocina[[#This Row],[Costo Unitario]]</f>
        <v>8</v>
      </c>
      <c r="K321" s="2">
        <f>Cocina[[#This Row],[Precio Unitario]]</f>
        <v>18</v>
      </c>
      <c r="L321" s="6">
        <f>Cocina[[#This Row],[Ganancia Neta]]/Cocina[[#This Row],[Ganancia Bruta]]</f>
        <v>0.44444444444444442</v>
      </c>
      <c r="M321" s="2">
        <f>Cocina[[#This Row],[Precio Unitario]]*Cocina[[#This Row],[Cantidad Ordenada]]</f>
        <v>36</v>
      </c>
      <c r="N321" s="3">
        <v>320</v>
      </c>
      <c r="O321" s="2">
        <f>SUMIF(A:A,Cocina[[#This Row],[Número de Orden2]],M:M)</f>
        <v>98</v>
      </c>
    </row>
    <row r="322" spans="1:15" x14ac:dyDescent="0.2">
      <c r="A322" s="3">
        <v>120</v>
      </c>
      <c r="B322" s="3">
        <v>4</v>
      </c>
      <c r="C322" s="4" t="s">
        <v>50</v>
      </c>
      <c r="D322" s="4" t="s">
        <v>1590</v>
      </c>
      <c r="E322" s="2">
        <v>19</v>
      </c>
      <c r="F322" s="2">
        <v>31</v>
      </c>
      <c r="G322" s="3">
        <v>3</v>
      </c>
      <c r="H322">
        <v>56</v>
      </c>
      <c r="I322" s="4" t="s">
        <v>133</v>
      </c>
      <c r="J322" s="2">
        <f>Cocina[[#This Row],[Precio Unitario]]-Cocina[[#This Row],[Costo Unitario]]</f>
        <v>12</v>
      </c>
      <c r="K322" s="2">
        <f>Cocina[[#This Row],[Precio Unitario]]</f>
        <v>31</v>
      </c>
      <c r="L322" s="6">
        <f>Cocina[[#This Row],[Ganancia Neta]]/Cocina[[#This Row],[Ganancia Bruta]]</f>
        <v>0.38709677419354838</v>
      </c>
      <c r="M322" s="2">
        <f>Cocina[[#This Row],[Precio Unitario]]*Cocina[[#This Row],[Cantidad Ordenada]]</f>
        <v>93</v>
      </c>
      <c r="N322" s="3">
        <v>321</v>
      </c>
      <c r="O322" s="2">
        <f>SUMIF(A:A,Cocina[[#This Row],[Número de Orden2]],M:M)</f>
        <v>141</v>
      </c>
    </row>
    <row r="323" spans="1:15" x14ac:dyDescent="0.2">
      <c r="A323" s="3">
        <v>120</v>
      </c>
      <c r="B323" s="3">
        <v>4</v>
      </c>
      <c r="C323" s="4" t="s">
        <v>57</v>
      </c>
      <c r="D323" s="4" t="s">
        <v>1606</v>
      </c>
      <c r="E323" s="2">
        <v>15</v>
      </c>
      <c r="F323" s="2">
        <v>26</v>
      </c>
      <c r="G323" s="3">
        <v>2</v>
      </c>
      <c r="H323">
        <v>41</v>
      </c>
      <c r="I323" s="4" t="s">
        <v>133</v>
      </c>
      <c r="J323" s="2">
        <f>Cocina[[#This Row],[Precio Unitario]]-Cocina[[#This Row],[Costo Unitario]]</f>
        <v>11</v>
      </c>
      <c r="K323" s="2">
        <f>Cocina[[#This Row],[Precio Unitario]]</f>
        <v>26</v>
      </c>
      <c r="L323" s="6">
        <f>Cocina[[#This Row],[Ganancia Neta]]/Cocina[[#This Row],[Ganancia Bruta]]</f>
        <v>0.42307692307692307</v>
      </c>
      <c r="M323" s="2">
        <f>Cocina[[#This Row],[Precio Unitario]]*Cocina[[#This Row],[Cantidad Ordenada]]</f>
        <v>52</v>
      </c>
      <c r="N323" s="3">
        <v>322</v>
      </c>
      <c r="O323" s="2">
        <f>SUMIF(A:A,Cocina[[#This Row],[Número de Orden2]],M:M)</f>
        <v>85</v>
      </c>
    </row>
    <row r="324" spans="1:15" x14ac:dyDescent="0.2">
      <c r="A324" s="3">
        <v>121</v>
      </c>
      <c r="B324" s="3">
        <v>5</v>
      </c>
      <c r="C324" s="4" t="s">
        <v>57</v>
      </c>
      <c r="D324" s="4" t="s">
        <v>1606</v>
      </c>
      <c r="E324" s="2">
        <v>15</v>
      </c>
      <c r="F324" s="2">
        <v>26</v>
      </c>
      <c r="G324" s="3">
        <v>2</v>
      </c>
      <c r="H324">
        <v>38</v>
      </c>
      <c r="I324" s="4" t="s">
        <v>132</v>
      </c>
      <c r="J324" s="2">
        <f>Cocina[[#This Row],[Precio Unitario]]-Cocina[[#This Row],[Costo Unitario]]</f>
        <v>11</v>
      </c>
      <c r="K324" s="2">
        <f>Cocina[[#This Row],[Precio Unitario]]</f>
        <v>26</v>
      </c>
      <c r="L324" s="6">
        <f>Cocina[[#This Row],[Ganancia Neta]]/Cocina[[#This Row],[Ganancia Bruta]]</f>
        <v>0.42307692307692307</v>
      </c>
      <c r="M324" s="2">
        <f>Cocina[[#This Row],[Precio Unitario]]*Cocina[[#This Row],[Cantidad Ordenada]]</f>
        <v>52</v>
      </c>
      <c r="N324" s="3">
        <v>323</v>
      </c>
      <c r="O324" s="2">
        <f>SUMIF(A:A,Cocina[[#This Row],[Número de Orden2]],M:M)</f>
        <v>208</v>
      </c>
    </row>
    <row r="325" spans="1:15" x14ac:dyDescent="0.2">
      <c r="A325" s="3">
        <v>122</v>
      </c>
      <c r="B325" s="3">
        <v>6</v>
      </c>
      <c r="C325" s="4" t="s">
        <v>19</v>
      </c>
      <c r="D325" s="4" t="s">
        <v>1598</v>
      </c>
      <c r="E325" s="2">
        <v>21</v>
      </c>
      <c r="F325" s="2">
        <v>35</v>
      </c>
      <c r="G325" s="3">
        <v>3</v>
      </c>
      <c r="H325">
        <v>32</v>
      </c>
      <c r="I325" s="4" t="s">
        <v>132</v>
      </c>
      <c r="J325" s="2">
        <f>Cocina[[#This Row],[Precio Unitario]]-Cocina[[#This Row],[Costo Unitario]]</f>
        <v>14</v>
      </c>
      <c r="K325" s="2">
        <f>Cocina[[#This Row],[Precio Unitario]]</f>
        <v>35</v>
      </c>
      <c r="L325" s="6">
        <f>Cocina[[#This Row],[Ganancia Neta]]/Cocina[[#This Row],[Ganancia Bruta]]</f>
        <v>0.4</v>
      </c>
      <c r="M325" s="2">
        <f>Cocina[[#This Row],[Precio Unitario]]*Cocina[[#This Row],[Cantidad Ordenada]]</f>
        <v>105</v>
      </c>
      <c r="N325" s="3">
        <v>324</v>
      </c>
      <c r="O325" s="2">
        <f>SUMIF(A:A,Cocina[[#This Row],[Número de Orden2]],M:M)</f>
        <v>137</v>
      </c>
    </row>
    <row r="326" spans="1:15" x14ac:dyDescent="0.2">
      <c r="A326" s="3">
        <v>123</v>
      </c>
      <c r="B326" s="3">
        <v>16</v>
      </c>
      <c r="C326" s="4" t="s">
        <v>60</v>
      </c>
      <c r="D326" s="4" t="s">
        <v>1588</v>
      </c>
      <c r="E326" s="2">
        <v>14</v>
      </c>
      <c r="F326" s="2">
        <v>24</v>
      </c>
      <c r="G326" s="3">
        <v>1</v>
      </c>
      <c r="H326">
        <v>33</v>
      </c>
      <c r="I326" s="4" t="s">
        <v>133</v>
      </c>
      <c r="J326" s="2">
        <f>Cocina[[#This Row],[Precio Unitario]]-Cocina[[#This Row],[Costo Unitario]]</f>
        <v>10</v>
      </c>
      <c r="K326" s="2">
        <f>Cocina[[#This Row],[Precio Unitario]]</f>
        <v>24</v>
      </c>
      <c r="L326" s="6">
        <f>Cocina[[#This Row],[Ganancia Neta]]/Cocina[[#This Row],[Ganancia Bruta]]</f>
        <v>0.41666666666666669</v>
      </c>
      <c r="M326" s="2">
        <f>Cocina[[#This Row],[Precio Unitario]]*Cocina[[#This Row],[Cantidad Ordenada]]</f>
        <v>24</v>
      </c>
      <c r="N326" s="3">
        <v>325</v>
      </c>
      <c r="O326" s="2">
        <f>SUMIF(A:A,Cocina[[#This Row],[Número de Orden2]],M:M)</f>
        <v>154</v>
      </c>
    </row>
    <row r="327" spans="1:15" x14ac:dyDescent="0.2">
      <c r="A327" s="3">
        <v>124</v>
      </c>
      <c r="B327" s="3">
        <v>16</v>
      </c>
      <c r="C327" s="4" t="s">
        <v>55</v>
      </c>
      <c r="D327" s="4" t="s">
        <v>1602</v>
      </c>
      <c r="E327" s="2">
        <v>12</v>
      </c>
      <c r="F327" s="2">
        <v>20</v>
      </c>
      <c r="G327" s="3">
        <v>2</v>
      </c>
      <c r="H327">
        <v>43</v>
      </c>
      <c r="I327" s="4" t="s">
        <v>132</v>
      </c>
      <c r="J327" s="2">
        <f>Cocina[[#This Row],[Precio Unitario]]-Cocina[[#This Row],[Costo Unitario]]</f>
        <v>8</v>
      </c>
      <c r="K327" s="2">
        <f>Cocina[[#This Row],[Precio Unitario]]</f>
        <v>20</v>
      </c>
      <c r="L327" s="6">
        <f>Cocina[[#This Row],[Ganancia Neta]]/Cocina[[#This Row],[Ganancia Bruta]]</f>
        <v>0.4</v>
      </c>
      <c r="M327" s="2">
        <f>Cocina[[#This Row],[Precio Unitario]]*Cocina[[#This Row],[Cantidad Ordenada]]</f>
        <v>40</v>
      </c>
      <c r="N327" s="3">
        <v>326</v>
      </c>
      <c r="O327" s="2">
        <f>SUMIF(A:A,Cocina[[#This Row],[Número de Orden2]],M:M)</f>
        <v>81</v>
      </c>
    </row>
    <row r="328" spans="1:15" x14ac:dyDescent="0.2">
      <c r="A328" s="3">
        <v>124</v>
      </c>
      <c r="B328" s="3">
        <v>16</v>
      </c>
      <c r="C328" s="4" t="s">
        <v>52</v>
      </c>
      <c r="D328" s="4" t="s">
        <v>1607</v>
      </c>
      <c r="E328" s="2">
        <v>15</v>
      </c>
      <c r="F328" s="2">
        <v>25</v>
      </c>
      <c r="G328" s="3">
        <v>1</v>
      </c>
      <c r="H328">
        <v>27</v>
      </c>
      <c r="I328" s="4" t="s">
        <v>133</v>
      </c>
      <c r="J328" s="2">
        <f>Cocina[[#This Row],[Precio Unitario]]-Cocina[[#This Row],[Costo Unitario]]</f>
        <v>10</v>
      </c>
      <c r="K328" s="2">
        <f>Cocina[[#This Row],[Precio Unitario]]</f>
        <v>25</v>
      </c>
      <c r="L328" s="6">
        <f>Cocina[[#This Row],[Ganancia Neta]]/Cocina[[#This Row],[Ganancia Bruta]]</f>
        <v>0.4</v>
      </c>
      <c r="M328" s="2">
        <f>Cocina[[#This Row],[Precio Unitario]]*Cocina[[#This Row],[Cantidad Ordenada]]</f>
        <v>25</v>
      </c>
      <c r="N328" s="3">
        <v>327</v>
      </c>
      <c r="O328" s="2">
        <f>SUMIF(A:A,Cocina[[#This Row],[Número de Orden2]],M:M)</f>
        <v>147</v>
      </c>
    </row>
    <row r="329" spans="1:15" x14ac:dyDescent="0.2">
      <c r="A329" s="3">
        <v>124</v>
      </c>
      <c r="B329" s="3">
        <v>16</v>
      </c>
      <c r="C329" s="4" t="s">
        <v>74</v>
      </c>
      <c r="D329" s="4" t="s">
        <v>1595</v>
      </c>
      <c r="E329" s="2">
        <v>20</v>
      </c>
      <c r="F329" s="2">
        <v>33</v>
      </c>
      <c r="G329" s="3">
        <v>3</v>
      </c>
      <c r="H329">
        <v>9</v>
      </c>
      <c r="I329" s="4" t="s">
        <v>133</v>
      </c>
      <c r="J329" s="2">
        <f>Cocina[[#This Row],[Precio Unitario]]-Cocina[[#This Row],[Costo Unitario]]</f>
        <v>13</v>
      </c>
      <c r="K329" s="2">
        <f>Cocina[[#This Row],[Precio Unitario]]</f>
        <v>33</v>
      </c>
      <c r="L329" s="6">
        <f>Cocina[[#This Row],[Ganancia Neta]]/Cocina[[#This Row],[Ganancia Bruta]]</f>
        <v>0.39393939393939392</v>
      </c>
      <c r="M329" s="2">
        <f>Cocina[[#This Row],[Precio Unitario]]*Cocina[[#This Row],[Cantidad Ordenada]]</f>
        <v>99</v>
      </c>
      <c r="N329" s="3">
        <v>328</v>
      </c>
      <c r="O329" s="2">
        <f>SUMIF(A:A,Cocina[[#This Row],[Número de Orden2]],M:M)</f>
        <v>35</v>
      </c>
    </row>
    <row r="330" spans="1:15" x14ac:dyDescent="0.2">
      <c r="A330" s="3">
        <v>124</v>
      </c>
      <c r="B330" s="3">
        <v>16</v>
      </c>
      <c r="C330" s="4" t="s">
        <v>26</v>
      </c>
      <c r="D330" s="4" t="s">
        <v>1594</v>
      </c>
      <c r="E330" s="2">
        <v>17</v>
      </c>
      <c r="F330" s="2">
        <v>29</v>
      </c>
      <c r="G330" s="3">
        <v>2</v>
      </c>
      <c r="H330">
        <v>59</v>
      </c>
      <c r="I330" s="4" t="s">
        <v>133</v>
      </c>
      <c r="J330" s="2">
        <f>Cocina[[#This Row],[Precio Unitario]]-Cocina[[#This Row],[Costo Unitario]]</f>
        <v>12</v>
      </c>
      <c r="K330" s="2">
        <f>Cocina[[#This Row],[Precio Unitario]]</f>
        <v>29</v>
      </c>
      <c r="L330" s="6">
        <f>Cocina[[#This Row],[Ganancia Neta]]/Cocina[[#This Row],[Ganancia Bruta]]</f>
        <v>0.41379310344827586</v>
      </c>
      <c r="M330" s="2">
        <f>Cocina[[#This Row],[Precio Unitario]]*Cocina[[#This Row],[Cantidad Ordenada]]</f>
        <v>58</v>
      </c>
      <c r="N330" s="3">
        <v>329</v>
      </c>
      <c r="O330" s="2">
        <f>SUMIF(A:A,Cocina[[#This Row],[Número de Orden2]],M:M)</f>
        <v>207</v>
      </c>
    </row>
    <row r="331" spans="1:15" x14ac:dyDescent="0.2">
      <c r="A331" s="3">
        <v>125</v>
      </c>
      <c r="B331" s="3">
        <v>14</v>
      </c>
      <c r="C331" s="4" t="s">
        <v>30</v>
      </c>
      <c r="D331" s="4" t="s">
        <v>1596</v>
      </c>
      <c r="E331" s="2">
        <v>16</v>
      </c>
      <c r="F331" s="2">
        <v>28</v>
      </c>
      <c r="G331" s="3">
        <v>2</v>
      </c>
      <c r="H331">
        <v>38</v>
      </c>
      <c r="I331" s="4" t="s">
        <v>133</v>
      </c>
      <c r="J331" s="2">
        <f>Cocina[[#This Row],[Precio Unitario]]-Cocina[[#This Row],[Costo Unitario]]</f>
        <v>12</v>
      </c>
      <c r="K331" s="2">
        <f>Cocina[[#This Row],[Precio Unitario]]</f>
        <v>28</v>
      </c>
      <c r="L331" s="6">
        <f>Cocina[[#This Row],[Ganancia Neta]]/Cocina[[#This Row],[Ganancia Bruta]]</f>
        <v>0.42857142857142855</v>
      </c>
      <c r="M331" s="2">
        <f>Cocina[[#This Row],[Precio Unitario]]*Cocina[[#This Row],[Cantidad Ordenada]]</f>
        <v>56</v>
      </c>
      <c r="N331" s="3">
        <v>330</v>
      </c>
      <c r="O331" s="2">
        <f>SUMIF(A:A,Cocina[[#This Row],[Número de Orden2]],M:M)</f>
        <v>217</v>
      </c>
    </row>
    <row r="332" spans="1:15" x14ac:dyDescent="0.2">
      <c r="A332" s="3">
        <v>125</v>
      </c>
      <c r="B332" s="3">
        <v>14</v>
      </c>
      <c r="C332" s="4" t="s">
        <v>37</v>
      </c>
      <c r="D332" s="4" t="s">
        <v>1601</v>
      </c>
      <c r="E332" s="2">
        <v>20</v>
      </c>
      <c r="F332" s="2">
        <v>34</v>
      </c>
      <c r="G332" s="3">
        <v>2</v>
      </c>
      <c r="H332">
        <v>15</v>
      </c>
      <c r="I332" s="4" t="s">
        <v>132</v>
      </c>
      <c r="J332" s="2">
        <f>Cocina[[#This Row],[Precio Unitario]]-Cocina[[#This Row],[Costo Unitario]]</f>
        <v>14</v>
      </c>
      <c r="K332" s="2">
        <f>Cocina[[#This Row],[Precio Unitario]]</f>
        <v>34</v>
      </c>
      <c r="L332" s="6">
        <f>Cocina[[#This Row],[Ganancia Neta]]/Cocina[[#This Row],[Ganancia Bruta]]</f>
        <v>0.41176470588235292</v>
      </c>
      <c r="M332" s="2">
        <f>Cocina[[#This Row],[Precio Unitario]]*Cocina[[#This Row],[Cantidad Ordenada]]</f>
        <v>68</v>
      </c>
      <c r="N332" s="3">
        <v>331</v>
      </c>
      <c r="O332" s="2">
        <f>SUMIF(A:A,Cocina[[#This Row],[Número de Orden2]],M:M)</f>
        <v>173</v>
      </c>
    </row>
    <row r="333" spans="1:15" x14ac:dyDescent="0.2">
      <c r="A333" s="3">
        <v>125</v>
      </c>
      <c r="B333" s="3">
        <v>14</v>
      </c>
      <c r="C333" s="4" t="s">
        <v>55</v>
      </c>
      <c r="D333" s="4" t="s">
        <v>1602</v>
      </c>
      <c r="E333" s="2">
        <v>12</v>
      </c>
      <c r="F333" s="2">
        <v>20</v>
      </c>
      <c r="G333" s="3">
        <v>3</v>
      </c>
      <c r="H333">
        <v>31</v>
      </c>
      <c r="I333" s="4" t="s">
        <v>132</v>
      </c>
      <c r="J333" s="2">
        <f>Cocina[[#This Row],[Precio Unitario]]-Cocina[[#This Row],[Costo Unitario]]</f>
        <v>8</v>
      </c>
      <c r="K333" s="2">
        <f>Cocina[[#This Row],[Precio Unitario]]</f>
        <v>20</v>
      </c>
      <c r="L333" s="6">
        <f>Cocina[[#This Row],[Ganancia Neta]]/Cocina[[#This Row],[Ganancia Bruta]]</f>
        <v>0.4</v>
      </c>
      <c r="M333" s="2">
        <f>Cocina[[#This Row],[Precio Unitario]]*Cocina[[#This Row],[Cantidad Ordenada]]</f>
        <v>60</v>
      </c>
      <c r="N333" s="3">
        <v>332</v>
      </c>
      <c r="O333" s="2">
        <f>SUMIF(A:A,Cocina[[#This Row],[Número de Orden2]],M:M)</f>
        <v>120</v>
      </c>
    </row>
    <row r="334" spans="1:15" x14ac:dyDescent="0.2">
      <c r="A334" s="3">
        <v>126</v>
      </c>
      <c r="B334" s="3">
        <v>18</v>
      </c>
      <c r="C334" s="4" t="s">
        <v>30</v>
      </c>
      <c r="D334" s="4" t="s">
        <v>1596</v>
      </c>
      <c r="E334" s="2">
        <v>16</v>
      </c>
      <c r="F334" s="2">
        <v>28</v>
      </c>
      <c r="G334" s="3">
        <v>1</v>
      </c>
      <c r="H334">
        <v>19</v>
      </c>
      <c r="I334" s="4" t="s">
        <v>133</v>
      </c>
      <c r="J334" s="2">
        <f>Cocina[[#This Row],[Precio Unitario]]-Cocina[[#This Row],[Costo Unitario]]</f>
        <v>12</v>
      </c>
      <c r="K334" s="2">
        <f>Cocina[[#This Row],[Precio Unitario]]</f>
        <v>28</v>
      </c>
      <c r="L334" s="6">
        <f>Cocina[[#This Row],[Ganancia Neta]]/Cocina[[#This Row],[Ganancia Bruta]]</f>
        <v>0.42857142857142855</v>
      </c>
      <c r="M334" s="2">
        <f>Cocina[[#This Row],[Precio Unitario]]*Cocina[[#This Row],[Cantidad Ordenada]]</f>
        <v>28</v>
      </c>
      <c r="N334" s="3">
        <v>333</v>
      </c>
      <c r="O334" s="2">
        <f>SUMIF(A:A,Cocina[[#This Row],[Número de Orden2]],M:M)</f>
        <v>72</v>
      </c>
    </row>
    <row r="335" spans="1:15" x14ac:dyDescent="0.2">
      <c r="A335" s="3">
        <v>126</v>
      </c>
      <c r="B335" s="3">
        <v>18</v>
      </c>
      <c r="C335" s="4" t="s">
        <v>19</v>
      </c>
      <c r="D335" s="4" t="s">
        <v>1598</v>
      </c>
      <c r="E335" s="2">
        <v>21</v>
      </c>
      <c r="F335" s="2">
        <v>35</v>
      </c>
      <c r="G335" s="3">
        <v>1</v>
      </c>
      <c r="H335">
        <v>40</v>
      </c>
      <c r="I335" s="4" t="s">
        <v>133</v>
      </c>
      <c r="J335" s="2">
        <f>Cocina[[#This Row],[Precio Unitario]]-Cocina[[#This Row],[Costo Unitario]]</f>
        <v>14</v>
      </c>
      <c r="K335" s="2">
        <f>Cocina[[#This Row],[Precio Unitario]]</f>
        <v>35</v>
      </c>
      <c r="L335" s="6">
        <f>Cocina[[#This Row],[Ganancia Neta]]/Cocina[[#This Row],[Ganancia Bruta]]</f>
        <v>0.4</v>
      </c>
      <c r="M335" s="2">
        <f>Cocina[[#This Row],[Precio Unitario]]*Cocina[[#This Row],[Cantidad Ordenada]]</f>
        <v>35</v>
      </c>
      <c r="N335" s="3">
        <v>334</v>
      </c>
      <c r="O335" s="2">
        <f>SUMIF(A:A,Cocina[[#This Row],[Número de Orden2]],M:M)</f>
        <v>173</v>
      </c>
    </row>
    <row r="336" spans="1:15" x14ac:dyDescent="0.2">
      <c r="A336" s="3">
        <v>126</v>
      </c>
      <c r="B336" s="3">
        <v>18</v>
      </c>
      <c r="C336" s="4" t="s">
        <v>60</v>
      </c>
      <c r="D336" s="4" t="s">
        <v>1588</v>
      </c>
      <c r="E336" s="2">
        <v>14</v>
      </c>
      <c r="F336" s="2">
        <v>24</v>
      </c>
      <c r="G336" s="3">
        <v>3</v>
      </c>
      <c r="H336">
        <v>27</v>
      </c>
      <c r="I336" s="4" t="s">
        <v>132</v>
      </c>
      <c r="J336" s="2">
        <f>Cocina[[#This Row],[Precio Unitario]]-Cocina[[#This Row],[Costo Unitario]]</f>
        <v>10</v>
      </c>
      <c r="K336" s="2">
        <f>Cocina[[#This Row],[Precio Unitario]]</f>
        <v>24</v>
      </c>
      <c r="L336" s="6">
        <f>Cocina[[#This Row],[Ganancia Neta]]/Cocina[[#This Row],[Ganancia Bruta]]</f>
        <v>0.41666666666666669</v>
      </c>
      <c r="M336" s="2">
        <f>Cocina[[#This Row],[Precio Unitario]]*Cocina[[#This Row],[Cantidad Ordenada]]</f>
        <v>72</v>
      </c>
      <c r="N336" s="3">
        <v>335</v>
      </c>
      <c r="O336" s="2">
        <f>SUMIF(A:A,Cocina[[#This Row],[Número de Orden2]],M:M)</f>
        <v>114</v>
      </c>
    </row>
    <row r="337" spans="1:15" x14ac:dyDescent="0.2">
      <c r="A337" s="3">
        <v>126</v>
      </c>
      <c r="B337" s="3">
        <v>18</v>
      </c>
      <c r="C337" s="4" t="s">
        <v>39</v>
      </c>
      <c r="D337" s="4" t="s">
        <v>1589</v>
      </c>
      <c r="E337" s="2">
        <v>18</v>
      </c>
      <c r="F337" s="2">
        <v>30</v>
      </c>
      <c r="G337" s="3">
        <v>1</v>
      </c>
      <c r="H337">
        <v>53</v>
      </c>
      <c r="I337" s="4" t="s">
        <v>132</v>
      </c>
      <c r="J337" s="2">
        <f>Cocina[[#This Row],[Precio Unitario]]-Cocina[[#This Row],[Costo Unitario]]</f>
        <v>12</v>
      </c>
      <c r="K337" s="2">
        <f>Cocina[[#This Row],[Precio Unitario]]</f>
        <v>30</v>
      </c>
      <c r="L337" s="6">
        <f>Cocina[[#This Row],[Ganancia Neta]]/Cocina[[#This Row],[Ganancia Bruta]]</f>
        <v>0.4</v>
      </c>
      <c r="M337" s="2">
        <f>Cocina[[#This Row],[Precio Unitario]]*Cocina[[#This Row],[Cantidad Ordenada]]</f>
        <v>30</v>
      </c>
      <c r="N337" s="3">
        <v>336</v>
      </c>
      <c r="O337" s="2">
        <f>SUMIF(A:A,Cocina[[#This Row],[Número de Orden2]],M:M)</f>
        <v>158</v>
      </c>
    </row>
    <row r="338" spans="1:15" x14ac:dyDescent="0.2">
      <c r="A338" s="3">
        <v>127</v>
      </c>
      <c r="B338" s="3">
        <v>6</v>
      </c>
      <c r="C338" s="4" t="s">
        <v>42</v>
      </c>
      <c r="D338" s="4" t="s">
        <v>1593</v>
      </c>
      <c r="E338" s="2">
        <v>22</v>
      </c>
      <c r="F338" s="2">
        <v>36</v>
      </c>
      <c r="G338" s="3">
        <v>2</v>
      </c>
      <c r="H338">
        <v>30</v>
      </c>
      <c r="I338" s="4" t="s">
        <v>133</v>
      </c>
      <c r="J338" s="2">
        <f>Cocina[[#This Row],[Precio Unitario]]-Cocina[[#This Row],[Costo Unitario]]</f>
        <v>14</v>
      </c>
      <c r="K338" s="2">
        <f>Cocina[[#This Row],[Precio Unitario]]</f>
        <v>36</v>
      </c>
      <c r="L338" s="6">
        <f>Cocina[[#This Row],[Ganancia Neta]]/Cocina[[#This Row],[Ganancia Bruta]]</f>
        <v>0.3888888888888889</v>
      </c>
      <c r="M338" s="2">
        <f>Cocina[[#This Row],[Precio Unitario]]*Cocina[[#This Row],[Cantidad Ordenada]]</f>
        <v>72</v>
      </c>
      <c r="N338" s="3">
        <v>337</v>
      </c>
      <c r="O338" s="2">
        <f>SUMIF(A:A,Cocina[[#This Row],[Número de Orden2]],M:M)</f>
        <v>100</v>
      </c>
    </row>
    <row r="339" spans="1:15" x14ac:dyDescent="0.2">
      <c r="A339" s="3">
        <v>128</v>
      </c>
      <c r="B339" s="3">
        <v>2</v>
      </c>
      <c r="C339" s="4" t="s">
        <v>52</v>
      </c>
      <c r="D339" s="4" t="s">
        <v>1607</v>
      </c>
      <c r="E339" s="2">
        <v>15</v>
      </c>
      <c r="F339" s="2">
        <v>25</v>
      </c>
      <c r="G339" s="3">
        <v>3</v>
      </c>
      <c r="H339">
        <v>53</v>
      </c>
      <c r="I339" s="4" t="s">
        <v>132</v>
      </c>
      <c r="J339" s="2">
        <f>Cocina[[#This Row],[Precio Unitario]]-Cocina[[#This Row],[Costo Unitario]]</f>
        <v>10</v>
      </c>
      <c r="K339" s="2">
        <f>Cocina[[#This Row],[Precio Unitario]]</f>
        <v>25</v>
      </c>
      <c r="L339" s="6">
        <f>Cocina[[#This Row],[Ganancia Neta]]/Cocina[[#This Row],[Ganancia Bruta]]</f>
        <v>0.4</v>
      </c>
      <c r="M339" s="2">
        <f>Cocina[[#This Row],[Precio Unitario]]*Cocina[[#This Row],[Cantidad Ordenada]]</f>
        <v>75</v>
      </c>
      <c r="N339" s="3">
        <v>338</v>
      </c>
      <c r="O339" s="2">
        <f>SUMIF(A:A,Cocina[[#This Row],[Número de Orden2]],M:M)</f>
        <v>279</v>
      </c>
    </row>
    <row r="340" spans="1:15" x14ac:dyDescent="0.2">
      <c r="A340" s="3">
        <v>128</v>
      </c>
      <c r="B340" s="3">
        <v>2</v>
      </c>
      <c r="C340" s="4" t="s">
        <v>43</v>
      </c>
      <c r="D340" s="4" t="s">
        <v>1605</v>
      </c>
      <c r="E340" s="2">
        <v>10</v>
      </c>
      <c r="F340" s="2">
        <v>18</v>
      </c>
      <c r="G340" s="3">
        <v>3</v>
      </c>
      <c r="H340">
        <v>50</v>
      </c>
      <c r="I340" s="4" t="s">
        <v>133</v>
      </c>
      <c r="J340" s="2">
        <f>Cocina[[#This Row],[Precio Unitario]]-Cocina[[#This Row],[Costo Unitario]]</f>
        <v>8</v>
      </c>
      <c r="K340" s="2">
        <f>Cocina[[#This Row],[Precio Unitario]]</f>
        <v>18</v>
      </c>
      <c r="L340" s="6">
        <f>Cocina[[#This Row],[Ganancia Neta]]/Cocina[[#This Row],[Ganancia Bruta]]</f>
        <v>0.44444444444444442</v>
      </c>
      <c r="M340" s="2">
        <f>Cocina[[#This Row],[Precio Unitario]]*Cocina[[#This Row],[Cantidad Ordenada]]</f>
        <v>54</v>
      </c>
      <c r="N340" s="3">
        <v>339</v>
      </c>
      <c r="O340" s="2">
        <f>SUMIF(A:A,Cocina[[#This Row],[Número de Orden2]],M:M)</f>
        <v>104</v>
      </c>
    </row>
    <row r="341" spans="1:15" x14ac:dyDescent="0.2">
      <c r="A341" s="3">
        <v>128</v>
      </c>
      <c r="B341" s="3">
        <v>2</v>
      </c>
      <c r="C341" s="4" t="s">
        <v>60</v>
      </c>
      <c r="D341" s="4" t="s">
        <v>1588</v>
      </c>
      <c r="E341" s="2">
        <v>14</v>
      </c>
      <c r="F341" s="2">
        <v>24</v>
      </c>
      <c r="G341" s="3">
        <v>2</v>
      </c>
      <c r="H341">
        <v>35</v>
      </c>
      <c r="I341" s="4" t="s">
        <v>133</v>
      </c>
      <c r="J341" s="2">
        <f>Cocina[[#This Row],[Precio Unitario]]-Cocina[[#This Row],[Costo Unitario]]</f>
        <v>10</v>
      </c>
      <c r="K341" s="2">
        <f>Cocina[[#This Row],[Precio Unitario]]</f>
        <v>24</v>
      </c>
      <c r="L341" s="6">
        <f>Cocina[[#This Row],[Ganancia Neta]]/Cocina[[#This Row],[Ganancia Bruta]]</f>
        <v>0.41666666666666669</v>
      </c>
      <c r="M341" s="2">
        <f>Cocina[[#This Row],[Precio Unitario]]*Cocina[[#This Row],[Cantidad Ordenada]]</f>
        <v>48</v>
      </c>
      <c r="N341" s="3">
        <v>340</v>
      </c>
      <c r="O341" s="2">
        <f>SUMIF(A:A,Cocina[[#This Row],[Número de Orden2]],M:M)</f>
        <v>164</v>
      </c>
    </row>
    <row r="342" spans="1:15" x14ac:dyDescent="0.2">
      <c r="A342" s="3">
        <v>128</v>
      </c>
      <c r="B342" s="3">
        <v>2</v>
      </c>
      <c r="C342" s="4" t="s">
        <v>50</v>
      </c>
      <c r="D342" s="4" t="s">
        <v>1590</v>
      </c>
      <c r="E342" s="2">
        <v>19</v>
      </c>
      <c r="F342" s="2">
        <v>31</v>
      </c>
      <c r="G342" s="3">
        <v>2</v>
      </c>
      <c r="H342">
        <v>34</v>
      </c>
      <c r="I342" s="4" t="s">
        <v>133</v>
      </c>
      <c r="J342" s="2">
        <f>Cocina[[#This Row],[Precio Unitario]]-Cocina[[#This Row],[Costo Unitario]]</f>
        <v>12</v>
      </c>
      <c r="K342" s="2">
        <f>Cocina[[#This Row],[Precio Unitario]]</f>
        <v>31</v>
      </c>
      <c r="L342" s="6">
        <f>Cocina[[#This Row],[Ganancia Neta]]/Cocina[[#This Row],[Ganancia Bruta]]</f>
        <v>0.38709677419354838</v>
      </c>
      <c r="M342" s="2">
        <f>Cocina[[#This Row],[Precio Unitario]]*Cocina[[#This Row],[Cantidad Ordenada]]</f>
        <v>62</v>
      </c>
      <c r="N342" s="3">
        <v>341</v>
      </c>
      <c r="O342" s="2">
        <f>SUMIF(A:A,Cocina[[#This Row],[Número de Orden2]],M:M)</f>
        <v>177</v>
      </c>
    </row>
    <row r="343" spans="1:15" x14ac:dyDescent="0.2">
      <c r="A343" s="3">
        <v>129</v>
      </c>
      <c r="B343" s="3">
        <v>16</v>
      </c>
      <c r="C343" s="4" t="s">
        <v>48</v>
      </c>
      <c r="D343" s="4" t="s">
        <v>1597</v>
      </c>
      <c r="E343" s="2">
        <v>11</v>
      </c>
      <c r="F343" s="2">
        <v>19</v>
      </c>
      <c r="G343" s="3">
        <v>3</v>
      </c>
      <c r="H343">
        <v>6</v>
      </c>
      <c r="I343" s="4" t="s">
        <v>133</v>
      </c>
      <c r="J343" s="2">
        <f>Cocina[[#This Row],[Precio Unitario]]-Cocina[[#This Row],[Costo Unitario]]</f>
        <v>8</v>
      </c>
      <c r="K343" s="2">
        <f>Cocina[[#This Row],[Precio Unitario]]</f>
        <v>19</v>
      </c>
      <c r="L343" s="6">
        <f>Cocina[[#This Row],[Ganancia Neta]]/Cocina[[#This Row],[Ganancia Bruta]]</f>
        <v>0.42105263157894735</v>
      </c>
      <c r="M343" s="2">
        <f>Cocina[[#This Row],[Precio Unitario]]*Cocina[[#This Row],[Cantidad Ordenada]]</f>
        <v>57</v>
      </c>
      <c r="N343" s="3">
        <v>342</v>
      </c>
      <c r="O343" s="2">
        <f>SUMIF(A:A,Cocina[[#This Row],[Número de Orden2]],M:M)</f>
        <v>102</v>
      </c>
    </row>
    <row r="344" spans="1:15" x14ac:dyDescent="0.2">
      <c r="A344" s="3">
        <v>129</v>
      </c>
      <c r="B344" s="3">
        <v>16</v>
      </c>
      <c r="C344" s="4" t="s">
        <v>55</v>
      </c>
      <c r="D344" s="4" t="s">
        <v>1602</v>
      </c>
      <c r="E344" s="2">
        <v>12</v>
      </c>
      <c r="F344" s="2">
        <v>20</v>
      </c>
      <c r="G344" s="3">
        <v>1</v>
      </c>
      <c r="H344">
        <v>24</v>
      </c>
      <c r="I344" s="4" t="s">
        <v>132</v>
      </c>
      <c r="J344" s="2">
        <f>Cocina[[#This Row],[Precio Unitario]]-Cocina[[#This Row],[Costo Unitario]]</f>
        <v>8</v>
      </c>
      <c r="K344" s="2">
        <f>Cocina[[#This Row],[Precio Unitario]]</f>
        <v>20</v>
      </c>
      <c r="L344" s="6">
        <f>Cocina[[#This Row],[Ganancia Neta]]/Cocina[[#This Row],[Ganancia Bruta]]</f>
        <v>0.4</v>
      </c>
      <c r="M344" s="2">
        <f>Cocina[[#This Row],[Precio Unitario]]*Cocina[[#This Row],[Cantidad Ordenada]]</f>
        <v>20</v>
      </c>
      <c r="N344" s="3">
        <v>343</v>
      </c>
      <c r="O344" s="2">
        <f>SUMIF(A:A,Cocina[[#This Row],[Número de Orden2]],M:M)</f>
        <v>137</v>
      </c>
    </row>
    <row r="345" spans="1:15" x14ac:dyDescent="0.2">
      <c r="A345" s="3">
        <v>129</v>
      </c>
      <c r="B345" s="3">
        <v>16</v>
      </c>
      <c r="C345" s="4" t="s">
        <v>26</v>
      </c>
      <c r="D345" s="4" t="s">
        <v>1594</v>
      </c>
      <c r="E345" s="2">
        <v>17</v>
      </c>
      <c r="F345" s="2">
        <v>29</v>
      </c>
      <c r="G345" s="3">
        <v>1</v>
      </c>
      <c r="H345">
        <v>50</v>
      </c>
      <c r="I345" s="4" t="s">
        <v>132</v>
      </c>
      <c r="J345" s="2">
        <f>Cocina[[#This Row],[Precio Unitario]]-Cocina[[#This Row],[Costo Unitario]]</f>
        <v>12</v>
      </c>
      <c r="K345" s="2">
        <f>Cocina[[#This Row],[Precio Unitario]]</f>
        <v>29</v>
      </c>
      <c r="L345" s="6">
        <f>Cocina[[#This Row],[Ganancia Neta]]/Cocina[[#This Row],[Ganancia Bruta]]</f>
        <v>0.41379310344827586</v>
      </c>
      <c r="M345" s="2">
        <f>Cocina[[#This Row],[Precio Unitario]]*Cocina[[#This Row],[Cantidad Ordenada]]</f>
        <v>29</v>
      </c>
      <c r="N345" s="3">
        <v>344</v>
      </c>
      <c r="O345" s="2">
        <f>SUMIF(A:A,Cocina[[#This Row],[Número de Orden2]],M:M)</f>
        <v>183</v>
      </c>
    </row>
    <row r="346" spans="1:15" x14ac:dyDescent="0.2">
      <c r="A346" s="3">
        <v>130</v>
      </c>
      <c r="B346" s="3">
        <v>10</v>
      </c>
      <c r="C346" s="4" t="s">
        <v>19</v>
      </c>
      <c r="D346" s="4" t="s">
        <v>1598</v>
      </c>
      <c r="E346" s="2">
        <v>21</v>
      </c>
      <c r="F346" s="2">
        <v>35</v>
      </c>
      <c r="G346" s="3">
        <v>1</v>
      </c>
      <c r="H346">
        <v>25</v>
      </c>
      <c r="I346" s="4" t="s">
        <v>133</v>
      </c>
      <c r="J346" s="2">
        <f>Cocina[[#This Row],[Precio Unitario]]-Cocina[[#This Row],[Costo Unitario]]</f>
        <v>14</v>
      </c>
      <c r="K346" s="2">
        <f>Cocina[[#This Row],[Precio Unitario]]</f>
        <v>35</v>
      </c>
      <c r="L346" s="6">
        <f>Cocina[[#This Row],[Ganancia Neta]]/Cocina[[#This Row],[Ganancia Bruta]]</f>
        <v>0.4</v>
      </c>
      <c r="M346" s="2">
        <f>Cocina[[#This Row],[Precio Unitario]]*Cocina[[#This Row],[Cantidad Ordenada]]</f>
        <v>35</v>
      </c>
      <c r="N346" s="3">
        <v>345</v>
      </c>
      <c r="O346" s="2">
        <f>SUMIF(A:A,Cocina[[#This Row],[Número de Orden2]],M:M)</f>
        <v>38</v>
      </c>
    </row>
    <row r="347" spans="1:15" x14ac:dyDescent="0.2">
      <c r="A347" s="3">
        <v>131</v>
      </c>
      <c r="B347" s="3">
        <v>7</v>
      </c>
      <c r="C347" s="4" t="s">
        <v>34</v>
      </c>
      <c r="D347" s="4" t="s">
        <v>1592</v>
      </c>
      <c r="E347" s="2">
        <v>25</v>
      </c>
      <c r="F347" s="2">
        <v>40</v>
      </c>
      <c r="G347" s="3">
        <v>1</v>
      </c>
      <c r="H347">
        <v>43</v>
      </c>
      <c r="I347" s="4" t="s">
        <v>133</v>
      </c>
      <c r="J347" s="2">
        <f>Cocina[[#This Row],[Precio Unitario]]-Cocina[[#This Row],[Costo Unitario]]</f>
        <v>15</v>
      </c>
      <c r="K347" s="2">
        <f>Cocina[[#This Row],[Precio Unitario]]</f>
        <v>40</v>
      </c>
      <c r="L347" s="6">
        <f>Cocina[[#This Row],[Ganancia Neta]]/Cocina[[#This Row],[Ganancia Bruta]]</f>
        <v>0.375</v>
      </c>
      <c r="M347" s="2">
        <f>Cocina[[#This Row],[Precio Unitario]]*Cocina[[#This Row],[Cantidad Ordenada]]</f>
        <v>40</v>
      </c>
      <c r="N347" s="3">
        <v>346</v>
      </c>
      <c r="O347" s="2">
        <f>SUMIF(A:A,Cocina[[#This Row],[Número de Orden2]],M:M)</f>
        <v>72</v>
      </c>
    </row>
    <row r="348" spans="1:15" x14ac:dyDescent="0.2">
      <c r="A348" s="3">
        <v>131</v>
      </c>
      <c r="B348" s="3">
        <v>7</v>
      </c>
      <c r="C348" s="4" t="s">
        <v>43</v>
      </c>
      <c r="D348" s="4" t="s">
        <v>1605</v>
      </c>
      <c r="E348" s="2">
        <v>10</v>
      </c>
      <c r="F348" s="2">
        <v>18</v>
      </c>
      <c r="G348" s="3">
        <v>3</v>
      </c>
      <c r="H348">
        <v>20</v>
      </c>
      <c r="I348" s="4" t="s">
        <v>132</v>
      </c>
      <c r="J348" s="2">
        <f>Cocina[[#This Row],[Precio Unitario]]-Cocina[[#This Row],[Costo Unitario]]</f>
        <v>8</v>
      </c>
      <c r="K348" s="2">
        <f>Cocina[[#This Row],[Precio Unitario]]</f>
        <v>18</v>
      </c>
      <c r="L348" s="6">
        <f>Cocina[[#This Row],[Ganancia Neta]]/Cocina[[#This Row],[Ganancia Bruta]]</f>
        <v>0.44444444444444442</v>
      </c>
      <c r="M348" s="2">
        <f>Cocina[[#This Row],[Precio Unitario]]*Cocina[[#This Row],[Cantidad Ordenada]]</f>
        <v>54</v>
      </c>
      <c r="N348" s="3">
        <v>347</v>
      </c>
      <c r="O348" s="2">
        <f>SUMIF(A:A,Cocina[[#This Row],[Número de Orden2]],M:M)</f>
        <v>70</v>
      </c>
    </row>
    <row r="349" spans="1:15" x14ac:dyDescent="0.2">
      <c r="A349" s="3">
        <v>131</v>
      </c>
      <c r="B349" s="3">
        <v>7</v>
      </c>
      <c r="C349" s="4" t="s">
        <v>41</v>
      </c>
      <c r="D349" s="4" t="s">
        <v>1604</v>
      </c>
      <c r="E349" s="2">
        <v>13</v>
      </c>
      <c r="F349" s="2">
        <v>21</v>
      </c>
      <c r="G349" s="3">
        <v>3</v>
      </c>
      <c r="H349">
        <v>57</v>
      </c>
      <c r="I349" s="4" t="s">
        <v>133</v>
      </c>
      <c r="J349" s="2">
        <f>Cocina[[#This Row],[Precio Unitario]]-Cocina[[#This Row],[Costo Unitario]]</f>
        <v>8</v>
      </c>
      <c r="K349" s="2">
        <f>Cocina[[#This Row],[Precio Unitario]]</f>
        <v>21</v>
      </c>
      <c r="L349" s="6">
        <f>Cocina[[#This Row],[Ganancia Neta]]/Cocina[[#This Row],[Ganancia Bruta]]</f>
        <v>0.38095238095238093</v>
      </c>
      <c r="M349" s="2">
        <f>Cocina[[#This Row],[Precio Unitario]]*Cocina[[#This Row],[Cantidad Ordenada]]</f>
        <v>63</v>
      </c>
      <c r="N349" s="3">
        <v>348</v>
      </c>
      <c r="O349" s="2">
        <f>SUMIF(A:A,Cocina[[#This Row],[Número de Orden2]],M:M)</f>
        <v>86</v>
      </c>
    </row>
    <row r="350" spans="1:15" x14ac:dyDescent="0.2">
      <c r="A350" s="3">
        <v>132</v>
      </c>
      <c r="B350" s="3">
        <v>9</v>
      </c>
      <c r="C350" s="4" t="s">
        <v>63</v>
      </c>
      <c r="D350" s="4" t="s">
        <v>1603</v>
      </c>
      <c r="E350" s="2">
        <v>14</v>
      </c>
      <c r="F350" s="2">
        <v>23</v>
      </c>
      <c r="G350" s="3">
        <v>1</v>
      </c>
      <c r="H350">
        <v>6</v>
      </c>
      <c r="I350" s="4" t="s">
        <v>133</v>
      </c>
      <c r="J350" s="2">
        <f>Cocina[[#This Row],[Precio Unitario]]-Cocina[[#This Row],[Costo Unitario]]</f>
        <v>9</v>
      </c>
      <c r="K350" s="2">
        <f>Cocina[[#This Row],[Precio Unitario]]</f>
        <v>23</v>
      </c>
      <c r="L350" s="6">
        <f>Cocina[[#This Row],[Ganancia Neta]]/Cocina[[#This Row],[Ganancia Bruta]]</f>
        <v>0.39130434782608697</v>
      </c>
      <c r="M350" s="2">
        <f>Cocina[[#This Row],[Precio Unitario]]*Cocina[[#This Row],[Cantidad Ordenada]]</f>
        <v>23</v>
      </c>
      <c r="N350" s="3">
        <v>349</v>
      </c>
      <c r="O350" s="2">
        <f>SUMIF(A:A,Cocina[[#This Row],[Número de Orden2]],M:M)</f>
        <v>152</v>
      </c>
    </row>
    <row r="351" spans="1:15" x14ac:dyDescent="0.2">
      <c r="A351" s="3">
        <v>132</v>
      </c>
      <c r="B351" s="3">
        <v>9</v>
      </c>
      <c r="C351" s="4" t="s">
        <v>42</v>
      </c>
      <c r="D351" s="4" t="s">
        <v>1593</v>
      </c>
      <c r="E351" s="2">
        <v>22</v>
      </c>
      <c r="F351" s="2">
        <v>36</v>
      </c>
      <c r="G351" s="3">
        <v>1</v>
      </c>
      <c r="H351">
        <v>18</v>
      </c>
      <c r="I351" s="4" t="s">
        <v>132</v>
      </c>
      <c r="J351" s="2">
        <f>Cocina[[#This Row],[Precio Unitario]]-Cocina[[#This Row],[Costo Unitario]]</f>
        <v>14</v>
      </c>
      <c r="K351" s="2">
        <f>Cocina[[#This Row],[Precio Unitario]]</f>
        <v>36</v>
      </c>
      <c r="L351" s="6">
        <f>Cocina[[#This Row],[Ganancia Neta]]/Cocina[[#This Row],[Ganancia Bruta]]</f>
        <v>0.3888888888888889</v>
      </c>
      <c r="M351" s="2">
        <f>Cocina[[#This Row],[Precio Unitario]]*Cocina[[#This Row],[Cantidad Ordenada]]</f>
        <v>36</v>
      </c>
      <c r="N351" s="3">
        <v>350</v>
      </c>
      <c r="O351" s="2">
        <f>SUMIF(A:A,Cocina[[#This Row],[Número de Orden2]],M:M)</f>
        <v>143</v>
      </c>
    </row>
    <row r="352" spans="1:15" x14ac:dyDescent="0.2">
      <c r="A352" s="3">
        <v>132</v>
      </c>
      <c r="B352" s="3">
        <v>9</v>
      </c>
      <c r="C352" s="4" t="s">
        <v>41</v>
      </c>
      <c r="D352" s="4" t="s">
        <v>1604</v>
      </c>
      <c r="E352" s="2">
        <v>13</v>
      </c>
      <c r="F352" s="2">
        <v>21</v>
      </c>
      <c r="G352" s="3">
        <v>2</v>
      </c>
      <c r="H352">
        <v>53</v>
      </c>
      <c r="I352" s="4" t="s">
        <v>132</v>
      </c>
      <c r="J352" s="2">
        <f>Cocina[[#This Row],[Precio Unitario]]-Cocina[[#This Row],[Costo Unitario]]</f>
        <v>8</v>
      </c>
      <c r="K352" s="2">
        <f>Cocina[[#This Row],[Precio Unitario]]</f>
        <v>21</v>
      </c>
      <c r="L352" s="6">
        <f>Cocina[[#This Row],[Ganancia Neta]]/Cocina[[#This Row],[Ganancia Bruta]]</f>
        <v>0.38095238095238093</v>
      </c>
      <c r="M352" s="2">
        <f>Cocina[[#This Row],[Precio Unitario]]*Cocina[[#This Row],[Cantidad Ordenada]]</f>
        <v>42</v>
      </c>
      <c r="N352" s="3">
        <v>351</v>
      </c>
      <c r="O352" s="2">
        <f>SUMIF(A:A,Cocina[[#This Row],[Número de Orden2]],M:M)</f>
        <v>201</v>
      </c>
    </row>
    <row r="353" spans="1:15" x14ac:dyDescent="0.2">
      <c r="A353" s="3">
        <v>132</v>
      </c>
      <c r="B353" s="3">
        <v>9</v>
      </c>
      <c r="C353" s="4" t="s">
        <v>19</v>
      </c>
      <c r="D353" s="4" t="s">
        <v>1598</v>
      </c>
      <c r="E353" s="2">
        <v>21</v>
      </c>
      <c r="F353" s="2">
        <v>35</v>
      </c>
      <c r="G353" s="3">
        <v>3</v>
      </c>
      <c r="H353">
        <v>25</v>
      </c>
      <c r="I353" s="4" t="s">
        <v>133</v>
      </c>
      <c r="J353" s="2">
        <f>Cocina[[#This Row],[Precio Unitario]]-Cocina[[#This Row],[Costo Unitario]]</f>
        <v>14</v>
      </c>
      <c r="K353" s="2">
        <f>Cocina[[#This Row],[Precio Unitario]]</f>
        <v>35</v>
      </c>
      <c r="L353" s="6">
        <f>Cocina[[#This Row],[Ganancia Neta]]/Cocina[[#This Row],[Ganancia Bruta]]</f>
        <v>0.4</v>
      </c>
      <c r="M353" s="2">
        <f>Cocina[[#This Row],[Precio Unitario]]*Cocina[[#This Row],[Cantidad Ordenada]]</f>
        <v>105</v>
      </c>
      <c r="N353" s="3">
        <v>352</v>
      </c>
      <c r="O353" s="2">
        <f>SUMIF(A:A,Cocina[[#This Row],[Número de Orden2]],M:M)</f>
        <v>99</v>
      </c>
    </row>
    <row r="354" spans="1:15" x14ac:dyDescent="0.2">
      <c r="A354" s="3">
        <v>133</v>
      </c>
      <c r="B354" s="3">
        <v>20</v>
      </c>
      <c r="C354" s="4" t="s">
        <v>70</v>
      </c>
      <c r="D354" s="4" t="s">
        <v>1599</v>
      </c>
      <c r="E354" s="2">
        <v>19</v>
      </c>
      <c r="F354" s="2">
        <v>32</v>
      </c>
      <c r="G354" s="3">
        <v>1</v>
      </c>
      <c r="H354">
        <v>5</v>
      </c>
      <c r="I354" s="4" t="s">
        <v>132</v>
      </c>
      <c r="J354" s="2">
        <f>Cocina[[#This Row],[Precio Unitario]]-Cocina[[#This Row],[Costo Unitario]]</f>
        <v>13</v>
      </c>
      <c r="K354" s="2">
        <f>Cocina[[#This Row],[Precio Unitario]]</f>
        <v>32</v>
      </c>
      <c r="L354" s="6">
        <f>Cocina[[#This Row],[Ganancia Neta]]/Cocina[[#This Row],[Ganancia Bruta]]</f>
        <v>0.40625</v>
      </c>
      <c r="M354" s="2">
        <f>Cocina[[#This Row],[Precio Unitario]]*Cocina[[#This Row],[Cantidad Ordenada]]</f>
        <v>32</v>
      </c>
      <c r="N354" s="3">
        <v>353</v>
      </c>
      <c r="O354" s="2">
        <f>SUMIF(A:A,Cocina[[#This Row],[Número de Orden2]],M:M)</f>
        <v>212</v>
      </c>
    </row>
    <row r="355" spans="1:15" x14ac:dyDescent="0.2">
      <c r="A355" s="3">
        <v>133</v>
      </c>
      <c r="B355" s="3">
        <v>20</v>
      </c>
      <c r="C355" s="4" t="s">
        <v>37</v>
      </c>
      <c r="D355" s="4" t="s">
        <v>1601</v>
      </c>
      <c r="E355" s="2">
        <v>20</v>
      </c>
      <c r="F355" s="2">
        <v>34</v>
      </c>
      <c r="G355" s="3">
        <v>1</v>
      </c>
      <c r="H355">
        <v>45</v>
      </c>
      <c r="I355" s="4" t="s">
        <v>133</v>
      </c>
      <c r="J355" s="2">
        <f>Cocina[[#This Row],[Precio Unitario]]-Cocina[[#This Row],[Costo Unitario]]</f>
        <v>14</v>
      </c>
      <c r="K355" s="2">
        <f>Cocina[[#This Row],[Precio Unitario]]</f>
        <v>34</v>
      </c>
      <c r="L355" s="6">
        <f>Cocina[[#This Row],[Ganancia Neta]]/Cocina[[#This Row],[Ganancia Bruta]]</f>
        <v>0.41176470588235292</v>
      </c>
      <c r="M355" s="2">
        <f>Cocina[[#This Row],[Precio Unitario]]*Cocina[[#This Row],[Cantidad Ordenada]]</f>
        <v>34</v>
      </c>
      <c r="N355" s="3">
        <v>354</v>
      </c>
      <c r="O355" s="2">
        <f>SUMIF(A:A,Cocina[[#This Row],[Número de Orden2]],M:M)</f>
        <v>181</v>
      </c>
    </row>
    <row r="356" spans="1:15" x14ac:dyDescent="0.2">
      <c r="A356" s="3">
        <v>133</v>
      </c>
      <c r="B356" s="3">
        <v>20</v>
      </c>
      <c r="C356" s="4" t="s">
        <v>50</v>
      </c>
      <c r="D356" s="4" t="s">
        <v>1590</v>
      </c>
      <c r="E356" s="2">
        <v>19</v>
      </c>
      <c r="F356" s="2">
        <v>31</v>
      </c>
      <c r="G356" s="3">
        <v>2</v>
      </c>
      <c r="H356">
        <v>46</v>
      </c>
      <c r="I356" s="4" t="s">
        <v>132</v>
      </c>
      <c r="J356" s="2">
        <f>Cocina[[#This Row],[Precio Unitario]]-Cocina[[#This Row],[Costo Unitario]]</f>
        <v>12</v>
      </c>
      <c r="K356" s="2">
        <f>Cocina[[#This Row],[Precio Unitario]]</f>
        <v>31</v>
      </c>
      <c r="L356" s="6">
        <f>Cocina[[#This Row],[Ganancia Neta]]/Cocina[[#This Row],[Ganancia Bruta]]</f>
        <v>0.38709677419354838</v>
      </c>
      <c r="M356" s="2">
        <f>Cocina[[#This Row],[Precio Unitario]]*Cocina[[#This Row],[Cantidad Ordenada]]</f>
        <v>62</v>
      </c>
      <c r="N356" s="3">
        <v>355</v>
      </c>
      <c r="O356" s="2">
        <f>SUMIF(A:A,Cocina[[#This Row],[Número de Orden2]],M:M)</f>
        <v>26</v>
      </c>
    </row>
    <row r="357" spans="1:15" x14ac:dyDescent="0.2">
      <c r="A357" s="3">
        <v>133</v>
      </c>
      <c r="B357" s="3">
        <v>20</v>
      </c>
      <c r="C357" s="4" t="s">
        <v>43</v>
      </c>
      <c r="D357" s="4" t="s">
        <v>1605</v>
      </c>
      <c r="E357" s="2">
        <v>10</v>
      </c>
      <c r="F357" s="2">
        <v>18</v>
      </c>
      <c r="G357" s="3">
        <v>3</v>
      </c>
      <c r="H357">
        <v>11</v>
      </c>
      <c r="I357" s="4" t="s">
        <v>132</v>
      </c>
      <c r="J357" s="2">
        <f>Cocina[[#This Row],[Precio Unitario]]-Cocina[[#This Row],[Costo Unitario]]</f>
        <v>8</v>
      </c>
      <c r="K357" s="2">
        <f>Cocina[[#This Row],[Precio Unitario]]</f>
        <v>18</v>
      </c>
      <c r="L357" s="6">
        <f>Cocina[[#This Row],[Ganancia Neta]]/Cocina[[#This Row],[Ganancia Bruta]]</f>
        <v>0.44444444444444442</v>
      </c>
      <c r="M357" s="2">
        <f>Cocina[[#This Row],[Precio Unitario]]*Cocina[[#This Row],[Cantidad Ordenada]]</f>
        <v>54</v>
      </c>
      <c r="N357" s="3">
        <v>356</v>
      </c>
      <c r="O357" s="2">
        <f>SUMIF(A:A,Cocina[[#This Row],[Número de Orden2]],M:M)</f>
        <v>36</v>
      </c>
    </row>
    <row r="358" spans="1:15" x14ac:dyDescent="0.2">
      <c r="A358" s="3">
        <v>134</v>
      </c>
      <c r="B358" s="3">
        <v>3</v>
      </c>
      <c r="C358" s="4" t="s">
        <v>60</v>
      </c>
      <c r="D358" s="4" t="s">
        <v>1588</v>
      </c>
      <c r="E358" s="2">
        <v>14</v>
      </c>
      <c r="F358" s="2">
        <v>24</v>
      </c>
      <c r="G358" s="3">
        <v>1</v>
      </c>
      <c r="H358">
        <v>19</v>
      </c>
      <c r="I358" s="4" t="s">
        <v>132</v>
      </c>
      <c r="J358" s="2">
        <f>Cocina[[#This Row],[Precio Unitario]]-Cocina[[#This Row],[Costo Unitario]]</f>
        <v>10</v>
      </c>
      <c r="K358" s="2">
        <f>Cocina[[#This Row],[Precio Unitario]]</f>
        <v>24</v>
      </c>
      <c r="L358" s="6">
        <f>Cocina[[#This Row],[Ganancia Neta]]/Cocina[[#This Row],[Ganancia Bruta]]</f>
        <v>0.41666666666666669</v>
      </c>
      <c r="M358" s="2">
        <f>Cocina[[#This Row],[Precio Unitario]]*Cocina[[#This Row],[Cantidad Ordenada]]</f>
        <v>24</v>
      </c>
      <c r="N358" s="3">
        <v>357</v>
      </c>
      <c r="O358" s="2">
        <f>SUMIF(A:A,Cocina[[#This Row],[Número de Orden2]],M:M)</f>
        <v>168</v>
      </c>
    </row>
    <row r="359" spans="1:15" x14ac:dyDescent="0.2">
      <c r="A359" s="3">
        <v>134</v>
      </c>
      <c r="B359" s="3">
        <v>3</v>
      </c>
      <c r="C359" s="4" t="s">
        <v>70</v>
      </c>
      <c r="D359" s="4" t="s">
        <v>1599</v>
      </c>
      <c r="E359" s="2">
        <v>19</v>
      </c>
      <c r="F359" s="2">
        <v>32</v>
      </c>
      <c r="G359" s="3">
        <v>3</v>
      </c>
      <c r="H359">
        <v>29</v>
      </c>
      <c r="I359" s="4" t="s">
        <v>132</v>
      </c>
      <c r="J359" s="2">
        <f>Cocina[[#This Row],[Precio Unitario]]-Cocina[[#This Row],[Costo Unitario]]</f>
        <v>13</v>
      </c>
      <c r="K359" s="2">
        <f>Cocina[[#This Row],[Precio Unitario]]</f>
        <v>32</v>
      </c>
      <c r="L359" s="6">
        <f>Cocina[[#This Row],[Ganancia Neta]]/Cocina[[#This Row],[Ganancia Bruta]]</f>
        <v>0.40625</v>
      </c>
      <c r="M359" s="2">
        <f>Cocina[[#This Row],[Precio Unitario]]*Cocina[[#This Row],[Cantidad Ordenada]]</f>
        <v>96</v>
      </c>
      <c r="N359" s="3">
        <v>358</v>
      </c>
      <c r="O359" s="2">
        <f>SUMIF(A:A,Cocina[[#This Row],[Número de Orden2]],M:M)</f>
        <v>166</v>
      </c>
    </row>
    <row r="360" spans="1:15" x14ac:dyDescent="0.2">
      <c r="A360" s="3">
        <v>135</v>
      </c>
      <c r="B360" s="3">
        <v>11</v>
      </c>
      <c r="C360" s="4" t="s">
        <v>50</v>
      </c>
      <c r="D360" s="4" t="s">
        <v>1590</v>
      </c>
      <c r="E360" s="2">
        <v>19</v>
      </c>
      <c r="F360" s="2">
        <v>31</v>
      </c>
      <c r="G360" s="3">
        <v>3</v>
      </c>
      <c r="H360">
        <v>17</v>
      </c>
      <c r="I360" s="4" t="s">
        <v>132</v>
      </c>
      <c r="J360" s="2">
        <f>Cocina[[#This Row],[Precio Unitario]]-Cocina[[#This Row],[Costo Unitario]]</f>
        <v>12</v>
      </c>
      <c r="K360" s="2">
        <f>Cocina[[#This Row],[Precio Unitario]]</f>
        <v>31</v>
      </c>
      <c r="L360" s="6">
        <f>Cocina[[#This Row],[Ganancia Neta]]/Cocina[[#This Row],[Ganancia Bruta]]</f>
        <v>0.38709677419354838</v>
      </c>
      <c r="M360" s="2">
        <f>Cocina[[#This Row],[Precio Unitario]]*Cocina[[#This Row],[Cantidad Ordenada]]</f>
        <v>93</v>
      </c>
      <c r="N360" s="3">
        <v>359</v>
      </c>
      <c r="O360" s="2">
        <f>SUMIF(A:A,Cocina[[#This Row],[Número de Orden2]],M:M)</f>
        <v>190</v>
      </c>
    </row>
    <row r="361" spans="1:15" x14ac:dyDescent="0.2">
      <c r="A361" s="3">
        <v>135</v>
      </c>
      <c r="B361" s="3">
        <v>11</v>
      </c>
      <c r="C361" s="4" t="s">
        <v>34</v>
      </c>
      <c r="D361" s="4" t="s">
        <v>1592</v>
      </c>
      <c r="E361" s="2">
        <v>25</v>
      </c>
      <c r="F361" s="2">
        <v>40</v>
      </c>
      <c r="G361" s="3">
        <v>2</v>
      </c>
      <c r="H361">
        <v>42</v>
      </c>
      <c r="I361" s="4" t="s">
        <v>132</v>
      </c>
      <c r="J361" s="2">
        <f>Cocina[[#This Row],[Precio Unitario]]-Cocina[[#This Row],[Costo Unitario]]</f>
        <v>15</v>
      </c>
      <c r="K361" s="2">
        <f>Cocina[[#This Row],[Precio Unitario]]</f>
        <v>40</v>
      </c>
      <c r="L361" s="6">
        <f>Cocina[[#This Row],[Ganancia Neta]]/Cocina[[#This Row],[Ganancia Bruta]]</f>
        <v>0.375</v>
      </c>
      <c r="M361" s="2">
        <f>Cocina[[#This Row],[Precio Unitario]]*Cocina[[#This Row],[Cantidad Ordenada]]</f>
        <v>80</v>
      </c>
      <c r="N361" s="3">
        <v>360</v>
      </c>
      <c r="O361" s="2">
        <f>SUMIF(A:A,Cocina[[#This Row],[Número de Orden2]],M:M)</f>
        <v>233</v>
      </c>
    </row>
    <row r="362" spans="1:15" x14ac:dyDescent="0.2">
      <c r="A362" s="3">
        <v>135</v>
      </c>
      <c r="B362" s="3">
        <v>11</v>
      </c>
      <c r="C362" s="4" t="s">
        <v>26</v>
      </c>
      <c r="D362" s="4" t="s">
        <v>1594</v>
      </c>
      <c r="E362" s="2">
        <v>17</v>
      </c>
      <c r="F362" s="2">
        <v>29</v>
      </c>
      <c r="G362" s="3">
        <v>3</v>
      </c>
      <c r="H362">
        <v>29</v>
      </c>
      <c r="I362" s="4" t="s">
        <v>133</v>
      </c>
      <c r="J362" s="2">
        <f>Cocina[[#This Row],[Precio Unitario]]-Cocina[[#This Row],[Costo Unitario]]</f>
        <v>12</v>
      </c>
      <c r="K362" s="2">
        <f>Cocina[[#This Row],[Precio Unitario]]</f>
        <v>29</v>
      </c>
      <c r="L362" s="6">
        <f>Cocina[[#This Row],[Ganancia Neta]]/Cocina[[#This Row],[Ganancia Bruta]]</f>
        <v>0.41379310344827586</v>
      </c>
      <c r="M362" s="2">
        <f>Cocina[[#This Row],[Precio Unitario]]*Cocina[[#This Row],[Cantidad Ordenada]]</f>
        <v>87</v>
      </c>
      <c r="N362" s="3">
        <v>361</v>
      </c>
      <c r="O362" s="2">
        <f>SUMIF(A:A,Cocina[[#This Row],[Número de Orden2]],M:M)</f>
        <v>101</v>
      </c>
    </row>
    <row r="363" spans="1:15" x14ac:dyDescent="0.2">
      <c r="A363" s="3">
        <v>136</v>
      </c>
      <c r="B363" s="3">
        <v>6</v>
      </c>
      <c r="C363" s="4" t="s">
        <v>34</v>
      </c>
      <c r="D363" s="4" t="s">
        <v>1592</v>
      </c>
      <c r="E363" s="2">
        <v>25</v>
      </c>
      <c r="F363" s="2">
        <v>40</v>
      </c>
      <c r="G363" s="3">
        <v>2</v>
      </c>
      <c r="H363">
        <v>13</v>
      </c>
      <c r="I363" s="4" t="s">
        <v>133</v>
      </c>
      <c r="J363" s="2">
        <f>Cocina[[#This Row],[Precio Unitario]]-Cocina[[#This Row],[Costo Unitario]]</f>
        <v>15</v>
      </c>
      <c r="K363" s="2">
        <f>Cocina[[#This Row],[Precio Unitario]]</f>
        <v>40</v>
      </c>
      <c r="L363" s="6">
        <f>Cocina[[#This Row],[Ganancia Neta]]/Cocina[[#This Row],[Ganancia Bruta]]</f>
        <v>0.375</v>
      </c>
      <c r="M363" s="2">
        <f>Cocina[[#This Row],[Precio Unitario]]*Cocina[[#This Row],[Cantidad Ordenada]]</f>
        <v>80</v>
      </c>
      <c r="N363" s="3">
        <v>362</v>
      </c>
      <c r="O363" s="2">
        <f>SUMIF(A:A,Cocina[[#This Row],[Número de Orden2]],M:M)</f>
        <v>62</v>
      </c>
    </row>
    <row r="364" spans="1:15" x14ac:dyDescent="0.2">
      <c r="A364" s="3">
        <v>137</v>
      </c>
      <c r="B364" s="3">
        <v>13</v>
      </c>
      <c r="C364" s="4" t="s">
        <v>41</v>
      </c>
      <c r="D364" s="4" t="s">
        <v>1604</v>
      </c>
      <c r="E364" s="2">
        <v>13</v>
      </c>
      <c r="F364" s="2">
        <v>21</v>
      </c>
      <c r="G364" s="3">
        <v>3</v>
      </c>
      <c r="H364">
        <v>41</v>
      </c>
      <c r="I364" s="4" t="s">
        <v>133</v>
      </c>
      <c r="J364" s="2">
        <f>Cocina[[#This Row],[Precio Unitario]]-Cocina[[#This Row],[Costo Unitario]]</f>
        <v>8</v>
      </c>
      <c r="K364" s="2">
        <f>Cocina[[#This Row],[Precio Unitario]]</f>
        <v>21</v>
      </c>
      <c r="L364" s="6">
        <f>Cocina[[#This Row],[Ganancia Neta]]/Cocina[[#This Row],[Ganancia Bruta]]</f>
        <v>0.38095238095238093</v>
      </c>
      <c r="M364" s="2">
        <f>Cocina[[#This Row],[Precio Unitario]]*Cocina[[#This Row],[Cantidad Ordenada]]</f>
        <v>63</v>
      </c>
      <c r="N364" s="3">
        <v>363</v>
      </c>
      <c r="O364" s="2">
        <f>SUMIF(A:A,Cocina[[#This Row],[Número de Orden2]],M:M)</f>
        <v>240</v>
      </c>
    </row>
    <row r="365" spans="1:15" x14ac:dyDescent="0.2">
      <c r="A365" s="3">
        <v>138</v>
      </c>
      <c r="B365" s="3">
        <v>6</v>
      </c>
      <c r="C365" s="4" t="s">
        <v>50</v>
      </c>
      <c r="D365" s="4" t="s">
        <v>1590</v>
      </c>
      <c r="E365" s="2">
        <v>19</v>
      </c>
      <c r="F365" s="2">
        <v>31</v>
      </c>
      <c r="G365" s="3">
        <v>2</v>
      </c>
      <c r="H365">
        <v>40</v>
      </c>
      <c r="I365" s="4" t="s">
        <v>132</v>
      </c>
      <c r="J365" s="2">
        <f>Cocina[[#This Row],[Precio Unitario]]-Cocina[[#This Row],[Costo Unitario]]</f>
        <v>12</v>
      </c>
      <c r="K365" s="2">
        <f>Cocina[[#This Row],[Precio Unitario]]</f>
        <v>31</v>
      </c>
      <c r="L365" s="6">
        <f>Cocina[[#This Row],[Ganancia Neta]]/Cocina[[#This Row],[Ganancia Bruta]]</f>
        <v>0.38709677419354838</v>
      </c>
      <c r="M365" s="2">
        <f>Cocina[[#This Row],[Precio Unitario]]*Cocina[[#This Row],[Cantidad Ordenada]]</f>
        <v>62</v>
      </c>
      <c r="N365" s="3">
        <v>364</v>
      </c>
      <c r="O365" s="2">
        <f>SUMIF(A:A,Cocina[[#This Row],[Número de Orden2]],M:M)</f>
        <v>157</v>
      </c>
    </row>
    <row r="366" spans="1:15" x14ac:dyDescent="0.2">
      <c r="A366" s="3">
        <v>138</v>
      </c>
      <c r="B366" s="3">
        <v>6</v>
      </c>
      <c r="C366" s="4" t="s">
        <v>48</v>
      </c>
      <c r="D366" s="4" t="s">
        <v>1597</v>
      </c>
      <c r="E366" s="2">
        <v>11</v>
      </c>
      <c r="F366" s="2">
        <v>19</v>
      </c>
      <c r="G366" s="3">
        <v>2</v>
      </c>
      <c r="H366">
        <v>6</v>
      </c>
      <c r="I366" s="4" t="s">
        <v>132</v>
      </c>
      <c r="J366" s="2">
        <f>Cocina[[#This Row],[Precio Unitario]]-Cocina[[#This Row],[Costo Unitario]]</f>
        <v>8</v>
      </c>
      <c r="K366" s="2">
        <f>Cocina[[#This Row],[Precio Unitario]]</f>
        <v>19</v>
      </c>
      <c r="L366" s="6">
        <f>Cocina[[#This Row],[Ganancia Neta]]/Cocina[[#This Row],[Ganancia Bruta]]</f>
        <v>0.42105263157894735</v>
      </c>
      <c r="M366" s="2">
        <f>Cocina[[#This Row],[Precio Unitario]]*Cocina[[#This Row],[Cantidad Ordenada]]</f>
        <v>38</v>
      </c>
      <c r="N366" s="3">
        <v>365</v>
      </c>
      <c r="O366" s="2">
        <f>SUMIF(A:A,Cocina[[#This Row],[Número de Orden2]],M:M)</f>
        <v>108</v>
      </c>
    </row>
    <row r="367" spans="1:15" x14ac:dyDescent="0.2">
      <c r="A367" s="3">
        <v>138</v>
      </c>
      <c r="B367" s="3">
        <v>6</v>
      </c>
      <c r="C367" s="4" t="s">
        <v>57</v>
      </c>
      <c r="D367" s="4" t="s">
        <v>1606</v>
      </c>
      <c r="E367" s="2">
        <v>15</v>
      </c>
      <c r="F367" s="2">
        <v>26</v>
      </c>
      <c r="G367" s="3">
        <v>3</v>
      </c>
      <c r="H367">
        <v>7</v>
      </c>
      <c r="I367" s="4" t="s">
        <v>133</v>
      </c>
      <c r="J367" s="2">
        <f>Cocina[[#This Row],[Precio Unitario]]-Cocina[[#This Row],[Costo Unitario]]</f>
        <v>11</v>
      </c>
      <c r="K367" s="2">
        <f>Cocina[[#This Row],[Precio Unitario]]</f>
        <v>26</v>
      </c>
      <c r="L367" s="6">
        <f>Cocina[[#This Row],[Ganancia Neta]]/Cocina[[#This Row],[Ganancia Bruta]]</f>
        <v>0.42307692307692307</v>
      </c>
      <c r="M367" s="2">
        <f>Cocina[[#This Row],[Precio Unitario]]*Cocina[[#This Row],[Cantidad Ordenada]]</f>
        <v>78</v>
      </c>
      <c r="N367" s="3">
        <v>366</v>
      </c>
      <c r="O367" s="2">
        <f>SUMIF(A:A,Cocina[[#This Row],[Número de Orden2]],M:M)</f>
        <v>239</v>
      </c>
    </row>
    <row r="368" spans="1:15" x14ac:dyDescent="0.2">
      <c r="A368" s="3">
        <v>138</v>
      </c>
      <c r="B368" s="3">
        <v>6</v>
      </c>
      <c r="C368" s="4" t="s">
        <v>39</v>
      </c>
      <c r="D368" s="4" t="s">
        <v>1589</v>
      </c>
      <c r="E368" s="2">
        <v>18</v>
      </c>
      <c r="F368" s="2">
        <v>30</v>
      </c>
      <c r="G368" s="3">
        <v>2</v>
      </c>
      <c r="H368">
        <v>44</v>
      </c>
      <c r="I368" s="4" t="s">
        <v>133</v>
      </c>
      <c r="J368" s="2">
        <f>Cocina[[#This Row],[Precio Unitario]]-Cocina[[#This Row],[Costo Unitario]]</f>
        <v>12</v>
      </c>
      <c r="K368" s="2">
        <f>Cocina[[#This Row],[Precio Unitario]]</f>
        <v>30</v>
      </c>
      <c r="L368" s="6">
        <f>Cocina[[#This Row],[Ganancia Neta]]/Cocina[[#This Row],[Ganancia Bruta]]</f>
        <v>0.4</v>
      </c>
      <c r="M368" s="2">
        <f>Cocina[[#This Row],[Precio Unitario]]*Cocina[[#This Row],[Cantidad Ordenada]]</f>
        <v>60</v>
      </c>
      <c r="N368" s="3">
        <v>367</v>
      </c>
      <c r="O368" s="2">
        <f>SUMIF(A:A,Cocina[[#This Row],[Número de Orden2]],M:M)</f>
        <v>101</v>
      </c>
    </row>
    <row r="369" spans="1:15" x14ac:dyDescent="0.2">
      <c r="A369" s="3">
        <v>139</v>
      </c>
      <c r="B369" s="3">
        <v>16</v>
      </c>
      <c r="C369" s="4" t="s">
        <v>19</v>
      </c>
      <c r="D369" s="4" t="s">
        <v>1598</v>
      </c>
      <c r="E369" s="2">
        <v>21</v>
      </c>
      <c r="F369" s="2">
        <v>35</v>
      </c>
      <c r="G369" s="3">
        <v>1</v>
      </c>
      <c r="H369">
        <v>26</v>
      </c>
      <c r="I369" s="4" t="s">
        <v>132</v>
      </c>
      <c r="J369" s="2">
        <f>Cocina[[#This Row],[Precio Unitario]]-Cocina[[#This Row],[Costo Unitario]]</f>
        <v>14</v>
      </c>
      <c r="K369" s="2">
        <f>Cocina[[#This Row],[Precio Unitario]]</f>
        <v>35</v>
      </c>
      <c r="L369" s="6">
        <f>Cocina[[#This Row],[Ganancia Neta]]/Cocina[[#This Row],[Ganancia Bruta]]</f>
        <v>0.4</v>
      </c>
      <c r="M369" s="2">
        <f>Cocina[[#This Row],[Precio Unitario]]*Cocina[[#This Row],[Cantidad Ordenada]]</f>
        <v>35</v>
      </c>
      <c r="N369" s="3">
        <v>368</v>
      </c>
      <c r="O369" s="2">
        <f>SUMIF(A:A,Cocina[[#This Row],[Número de Orden2]],M:M)</f>
        <v>123</v>
      </c>
    </row>
    <row r="370" spans="1:15" x14ac:dyDescent="0.2">
      <c r="A370" s="3">
        <v>140</v>
      </c>
      <c r="B370" s="3">
        <v>11</v>
      </c>
      <c r="C370" s="4" t="s">
        <v>52</v>
      </c>
      <c r="D370" s="4" t="s">
        <v>1607</v>
      </c>
      <c r="E370" s="2">
        <v>15</v>
      </c>
      <c r="F370" s="2">
        <v>25</v>
      </c>
      <c r="G370" s="3">
        <v>2</v>
      </c>
      <c r="H370">
        <v>35</v>
      </c>
      <c r="I370" s="4" t="s">
        <v>132</v>
      </c>
      <c r="J370" s="2">
        <f>Cocina[[#This Row],[Precio Unitario]]-Cocina[[#This Row],[Costo Unitario]]</f>
        <v>10</v>
      </c>
      <c r="K370" s="2">
        <f>Cocina[[#This Row],[Precio Unitario]]</f>
        <v>25</v>
      </c>
      <c r="L370" s="6">
        <f>Cocina[[#This Row],[Ganancia Neta]]/Cocina[[#This Row],[Ganancia Bruta]]</f>
        <v>0.4</v>
      </c>
      <c r="M370" s="2">
        <f>Cocina[[#This Row],[Precio Unitario]]*Cocina[[#This Row],[Cantidad Ordenada]]</f>
        <v>50</v>
      </c>
      <c r="N370" s="3">
        <v>369</v>
      </c>
      <c r="O370" s="2">
        <f>SUMIF(A:A,Cocina[[#This Row],[Número de Orden2]],M:M)</f>
        <v>242</v>
      </c>
    </row>
    <row r="371" spans="1:15" x14ac:dyDescent="0.2">
      <c r="A371" s="3">
        <v>140</v>
      </c>
      <c r="B371" s="3">
        <v>11</v>
      </c>
      <c r="C371" s="4" t="s">
        <v>19</v>
      </c>
      <c r="D371" s="4" t="s">
        <v>1598</v>
      </c>
      <c r="E371" s="2">
        <v>21</v>
      </c>
      <c r="F371" s="2">
        <v>35</v>
      </c>
      <c r="G371" s="3">
        <v>3</v>
      </c>
      <c r="H371">
        <v>35</v>
      </c>
      <c r="I371" s="4" t="s">
        <v>133</v>
      </c>
      <c r="J371" s="2">
        <f>Cocina[[#This Row],[Precio Unitario]]-Cocina[[#This Row],[Costo Unitario]]</f>
        <v>14</v>
      </c>
      <c r="K371" s="2">
        <f>Cocina[[#This Row],[Precio Unitario]]</f>
        <v>35</v>
      </c>
      <c r="L371" s="6">
        <f>Cocina[[#This Row],[Ganancia Neta]]/Cocina[[#This Row],[Ganancia Bruta]]</f>
        <v>0.4</v>
      </c>
      <c r="M371" s="2">
        <f>Cocina[[#This Row],[Precio Unitario]]*Cocina[[#This Row],[Cantidad Ordenada]]</f>
        <v>105</v>
      </c>
      <c r="N371" s="3">
        <v>370</v>
      </c>
      <c r="O371" s="2">
        <f>SUMIF(A:A,Cocina[[#This Row],[Número de Orden2]],M:M)</f>
        <v>72</v>
      </c>
    </row>
    <row r="372" spans="1:15" x14ac:dyDescent="0.2">
      <c r="A372" s="3">
        <v>140</v>
      </c>
      <c r="B372" s="3">
        <v>11</v>
      </c>
      <c r="C372" s="4" t="s">
        <v>43</v>
      </c>
      <c r="D372" s="4" t="s">
        <v>1605</v>
      </c>
      <c r="E372" s="2">
        <v>10</v>
      </c>
      <c r="F372" s="2">
        <v>18</v>
      </c>
      <c r="G372" s="3">
        <v>2</v>
      </c>
      <c r="H372">
        <v>48</v>
      </c>
      <c r="I372" s="4" t="s">
        <v>133</v>
      </c>
      <c r="J372" s="2">
        <f>Cocina[[#This Row],[Precio Unitario]]-Cocina[[#This Row],[Costo Unitario]]</f>
        <v>8</v>
      </c>
      <c r="K372" s="2">
        <f>Cocina[[#This Row],[Precio Unitario]]</f>
        <v>18</v>
      </c>
      <c r="L372" s="6">
        <f>Cocina[[#This Row],[Ganancia Neta]]/Cocina[[#This Row],[Ganancia Bruta]]</f>
        <v>0.44444444444444442</v>
      </c>
      <c r="M372" s="2">
        <f>Cocina[[#This Row],[Precio Unitario]]*Cocina[[#This Row],[Cantidad Ordenada]]</f>
        <v>36</v>
      </c>
      <c r="N372" s="3">
        <v>371</v>
      </c>
      <c r="O372" s="2">
        <f>SUMIF(A:A,Cocina[[#This Row],[Número de Orden2]],M:M)</f>
        <v>200</v>
      </c>
    </row>
    <row r="373" spans="1:15" x14ac:dyDescent="0.2">
      <c r="A373" s="3">
        <v>141</v>
      </c>
      <c r="B373" s="3">
        <v>4</v>
      </c>
      <c r="C373" s="4" t="s">
        <v>41</v>
      </c>
      <c r="D373" s="4" t="s">
        <v>1604</v>
      </c>
      <c r="E373" s="2">
        <v>13</v>
      </c>
      <c r="F373" s="2">
        <v>21</v>
      </c>
      <c r="G373" s="3">
        <v>1</v>
      </c>
      <c r="H373">
        <v>28</v>
      </c>
      <c r="I373" s="4" t="s">
        <v>133</v>
      </c>
      <c r="J373" s="2">
        <f>Cocina[[#This Row],[Precio Unitario]]-Cocina[[#This Row],[Costo Unitario]]</f>
        <v>8</v>
      </c>
      <c r="K373" s="2">
        <f>Cocina[[#This Row],[Precio Unitario]]</f>
        <v>21</v>
      </c>
      <c r="L373" s="6">
        <f>Cocina[[#This Row],[Ganancia Neta]]/Cocina[[#This Row],[Ganancia Bruta]]</f>
        <v>0.38095238095238093</v>
      </c>
      <c r="M373" s="2">
        <f>Cocina[[#This Row],[Precio Unitario]]*Cocina[[#This Row],[Cantidad Ordenada]]</f>
        <v>21</v>
      </c>
      <c r="N373" s="3">
        <v>372</v>
      </c>
      <c r="O373" s="2">
        <f>SUMIF(A:A,Cocina[[#This Row],[Número de Orden2]],M:M)</f>
        <v>36</v>
      </c>
    </row>
    <row r="374" spans="1:15" x14ac:dyDescent="0.2">
      <c r="A374" s="3">
        <v>142</v>
      </c>
      <c r="B374" s="3">
        <v>14</v>
      </c>
      <c r="C374" s="4" t="s">
        <v>60</v>
      </c>
      <c r="D374" s="4" t="s">
        <v>1588</v>
      </c>
      <c r="E374" s="2">
        <v>14</v>
      </c>
      <c r="F374" s="2">
        <v>24</v>
      </c>
      <c r="G374" s="3">
        <v>3</v>
      </c>
      <c r="H374">
        <v>37</v>
      </c>
      <c r="I374" s="4" t="s">
        <v>132</v>
      </c>
      <c r="J374" s="2">
        <f>Cocina[[#This Row],[Precio Unitario]]-Cocina[[#This Row],[Costo Unitario]]</f>
        <v>10</v>
      </c>
      <c r="K374" s="2">
        <f>Cocina[[#This Row],[Precio Unitario]]</f>
        <v>24</v>
      </c>
      <c r="L374" s="6">
        <f>Cocina[[#This Row],[Ganancia Neta]]/Cocina[[#This Row],[Ganancia Bruta]]</f>
        <v>0.41666666666666669</v>
      </c>
      <c r="M374" s="2">
        <f>Cocina[[#This Row],[Precio Unitario]]*Cocina[[#This Row],[Cantidad Ordenada]]</f>
        <v>72</v>
      </c>
      <c r="N374" s="3">
        <v>373</v>
      </c>
      <c r="O374" s="2">
        <f>SUMIF(A:A,Cocina[[#This Row],[Número de Orden2]],M:M)</f>
        <v>160</v>
      </c>
    </row>
    <row r="375" spans="1:15" x14ac:dyDescent="0.2">
      <c r="A375" s="3">
        <v>142</v>
      </c>
      <c r="B375" s="3">
        <v>14</v>
      </c>
      <c r="C375" s="4" t="s">
        <v>63</v>
      </c>
      <c r="D375" s="4" t="s">
        <v>1603</v>
      </c>
      <c r="E375" s="2">
        <v>14</v>
      </c>
      <c r="F375" s="2">
        <v>23</v>
      </c>
      <c r="G375" s="3">
        <v>3</v>
      </c>
      <c r="H375">
        <v>11</v>
      </c>
      <c r="I375" s="4" t="s">
        <v>133</v>
      </c>
      <c r="J375" s="2">
        <f>Cocina[[#This Row],[Precio Unitario]]-Cocina[[#This Row],[Costo Unitario]]</f>
        <v>9</v>
      </c>
      <c r="K375" s="2">
        <f>Cocina[[#This Row],[Precio Unitario]]</f>
        <v>23</v>
      </c>
      <c r="L375" s="6">
        <f>Cocina[[#This Row],[Ganancia Neta]]/Cocina[[#This Row],[Ganancia Bruta]]</f>
        <v>0.39130434782608697</v>
      </c>
      <c r="M375" s="2">
        <f>Cocina[[#This Row],[Precio Unitario]]*Cocina[[#This Row],[Cantidad Ordenada]]</f>
        <v>69</v>
      </c>
      <c r="N375" s="3">
        <v>374</v>
      </c>
      <c r="O375" s="2">
        <f>SUMIF(A:A,Cocina[[#This Row],[Número de Orden2]],M:M)</f>
        <v>35</v>
      </c>
    </row>
    <row r="376" spans="1:15" x14ac:dyDescent="0.2">
      <c r="A376" s="3">
        <v>142</v>
      </c>
      <c r="B376" s="3">
        <v>14</v>
      </c>
      <c r="C376" s="4" t="s">
        <v>34</v>
      </c>
      <c r="D376" s="4" t="s">
        <v>1592</v>
      </c>
      <c r="E376" s="2">
        <v>25</v>
      </c>
      <c r="F376" s="2">
        <v>40</v>
      </c>
      <c r="G376" s="3">
        <v>1</v>
      </c>
      <c r="H376">
        <v>22</v>
      </c>
      <c r="I376" s="4" t="s">
        <v>132</v>
      </c>
      <c r="J376" s="2">
        <f>Cocina[[#This Row],[Precio Unitario]]-Cocina[[#This Row],[Costo Unitario]]</f>
        <v>15</v>
      </c>
      <c r="K376" s="2">
        <f>Cocina[[#This Row],[Precio Unitario]]</f>
        <v>40</v>
      </c>
      <c r="L376" s="6">
        <f>Cocina[[#This Row],[Ganancia Neta]]/Cocina[[#This Row],[Ganancia Bruta]]</f>
        <v>0.375</v>
      </c>
      <c r="M376" s="2">
        <f>Cocina[[#This Row],[Precio Unitario]]*Cocina[[#This Row],[Cantidad Ordenada]]</f>
        <v>40</v>
      </c>
      <c r="N376" s="3">
        <v>375</v>
      </c>
      <c r="O376" s="2">
        <f>SUMIF(A:A,Cocina[[#This Row],[Número de Orden2]],M:M)</f>
        <v>93</v>
      </c>
    </row>
    <row r="377" spans="1:15" x14ac:dyDescent="0.2">
      <c r="A377" s="3">
        <v>143</v>
      </c>
      <c r="B377" s="3">
        <v>9</v>
      </c>
      <c r="C377" s="4" t="s">
        <v>52</v>
      </c>
      <c r="D377" s="4" t="s">
        <v>1607</v>
      </c>
      <c r="E377" s="2">
        <v>15</v>
      </c>
      <c r="F377" s="2">
        <v>25</v>
      </c>
      <c r="G377" s="3">
        <v>2</v>
      </c>
      <c r="H377">
        <v>16</v>
      </c>
      <c r="I377" s="4" t="s">
        <v>133</v>
      </c>
      <c r="J377" s="2">
        <f>Cocina[[#This Row],[Precio Unitario]]-Cocina[[#This Row],[Costo Unitario]]</f>
        <v>10</v>
      </c>
      <c r="K377" s="2">
        <f>Cocina[[#This Row],[Precio Unitario]]</f>
        <v>25</v>
      </c>
      <c r="L377" s="6">
        <f>Cocina[[#This Row],[Ganancia Neta]]/Cocina[[#This Row],[Ganancia Bruta]]</f>
        <v>0.4</v>
      </c>
      <c r="M377" s="2">
        <f>Cocina[[#This Row],[Precio Unitario]]*Cocina[[#This Row],[Cantidad Ordenada]]</f>
        <v>50</v>
      </c>
      <c r="N377" s="3">
        <v>376</v>
      </c>
      <c r="O377" s="2">
        <f>SUMIF(A:A,Cocina[[#This Row],[Número de Orden2]],M:M)</f>
        <v>46</v>
      </c>
    </row>
    <row r="378" spans="1:15" x14ac:dyDescent="0.2">
      <c r="A378" s="3">
        <v>144</v>
      </c>
      <c r="B378" s="3">
        <v>18</v>
      </c>
      <c r="C378" s="4" t="s">
        <v>42</v>
      </c>
      <c r="D378" s="4" t="s">
        <v>1593</v>
      </c>
      <c r="E378" s="2">
        <v>22</v>
      </c>
      <c r="F378" s="2">
        <v>36</v>
      </c>
      <c r="G378" s="3">
        <v>1</v>
      </c>
      <c r="H378">
        <v>27</v>
      </c>
      <c r="I378" s="4" t="s">
        <v>133</v>
      </c>
      <c r="J378" s="2">
        <f>Cocina[[#This Row],[Precio Unitario]]-Cocina[[#This Row],[Costo Unitario]]</f>
        <v>14</v>
      </c>
      <c r="K378" s="2">
        <f>Cocina[[#This Row],[Precio Unitario]]</f>
        <v>36</v>
      </c>
      <c r="L378" s="6">
        <f>Cocina[[#This Row],[Ganancia Neta]]/Cocina[[#This Row],[Ganancia Bruta]]</f>
        <v>0.3888888888888889</v>
      </c>
      <c r="M378" s="2">
        <f>Cocina[[#This Row],[Precio Unitario]]*Cocina[[#This Row],[Cantidad Ordenada]]</f>
        <v>36</v>
      </c>
      <c r="N378" s="3">
        <v>377</v>
      </c>
      <c r="O378" s="2">
        <f>SUMIF(A:A,Cocina[[#This Row],[Número de Orden2]],M:M)</f>
        <v>100</v>
      </c>
    </row>
    <row r="379" spans="1:15" x14ac:dyDescent="0.2">
      <c r="A379" s="3">
        <v>144</v>
      </c>
      <c r="B379" s="3">
        <v>18</v>
      </c>
      <c r="C379" s="4" t="s">
        <v>48</v>
      </c>
      <c r="D379" s="4" t="s">
        <v>1597</v>
      </c>
      <c r="E379" s="2">
        <v>11</v>
      </c>
      <c r="F379" s="2">
        <v>19</v>
      </c>
      <c r="G379" s="3">
        <v>3</v>
      </c>
      <c r="H379">
        <v>51</v>
      </c>
      <c r="I379" s="4" t="s">
        <v>132</v>
      </c>
      <c r="J379" s="2">
        <f>Cocina[[#This Row],[Precio Unitario]]-Cocina[[#This Row],[Costo Unitario]]</f>
        <v>8</v>
      </c>
      <c r="K379" s="2">
        <f>Cocina[[#This Row],[Precio Unitario]]</f>
        <v>19</v>
      </c>
      <c r="L379" s="6">
        <f>Cocina[[#This Row],[Ganancia Neta]]/Cocina[[#This Row],[Ganancia Bruta]]</f>
        <v>0.42105263157894735</v>
      </c>
      <c r="M379" s="2">
        <f>Cocina[[#This Row],[Precio Unitario]]*Cocina[[#This Row],[Cantidad Ordenada]]</f>
        <v>57</v>
      </c>
      <c r="N379" s="3">
        <v>378</v>
      </c>
      <c r="O379" s="2">
        <f>SUMIF(A:A,Cocina[[#This Row],[Número de Orden2]],M:M)</f>
        <v>49</v>
      </c>
    </row>
    <row r="380" spans="1:15" x14ac:dyDescent="0.2">
      <c r="A380" s="3">
        <v>144</v>
      </c>
      <c r="B380" s="3">
        <v>18</v>
      </c>
      <c r="C380" s="4" t="s">
        <v>26</v>
      </c>
      <c r="D380" s="4" t="s">
        <v>1594</v>
      </c>
      <c r="E380" s="2">
        <v>17</v>
      </c>
      <c r="F380" s="2">
        <v>29</v>
      </c>
      <c r="G380" s="3">
        <v>2</v>
      </c>
      <c r="H380">
        <v>38</v>
      </c>
      <c r="I380" s="4" t="s">
        <v>132</v>
      </c>
      <c r="J380" s="2">
        <f>Cocina[[#This Row],[Precio Unitario]]-Cocina[[#This Row],[Costo Unitario]]</f>
        <v>12</v>
      </c>
      <c r="K380" s="2">
        <f>Cocina[[#This Row],[Precio Unitario]]</f>
        <v>29</v>
      </c>
      <c r="L380" s="6">
        <f>Cocina[[#This Row],[Ganancia Neta]]/Cocina[[#This Row],[Ganancia Bruta]]</f>
        <v>0.41379310344827586</v>
      </c>
      <c r="M380" s="2">
        <f>Cocina[[#This Row],[Precio Unitario]]*Cocina[[#This Row],[Cantidad Ordenada]]</f>
        <v>58</v>
      </c>
      <c r="N380" s="3">
        <v>379</v>
      </c>
      <c r="O380" s="2">
        <f>SUMIF(A:A,Cocina[[#This Row],[Número de Orden2]],M:M)</f>
        <v>70</v>
      </c>
    </row>
    <row r="381" spans="1:15" x14ac:dyDescent="0.2">
      <c r="A381" s="3">
        <v>144</v>
      </c>
      <c r="B381" s="3">
        <v>18</v>
      </c>
      <c r="C381" s="4" t="s">
        <v>37</v>
      </c>
      <c r="D381" s="4" t="s">
        <v>1601</v>
      </c>
      <c r="E381" s="2">
        <v>20</v>
      </c>
      <c r="F381" s="2">
        <v>34</v>
      </c>
      <c r="G381" s="3">
        <v>1</v>
      </c>
      <c r="H381">
        <v>34</v>
      </c>
      <c r="I381" s="4" t="s">
        <v>133</v>
      </c>
      <c r="J381" s="2">
        <f>Cocina[[#This Row],[Precio Unitario]]-Cocina[[#This Row],[Costo Unitario]]</f>
        <v>14</v>
      </c>
      <c r="K381" s="2">
        <f>Cocina[[#This Row],[Precio Unitario]]</f>
        <v>34</v>
      </c>
      <c r="L381" s="6">
        <f>Cocina[[#This Row],[Ganancia Neta]]/Cocina[[#This Row],[Ganancia Bruta]]</f>
        <v>0.41176470588235292</v>
      </c>
      <c r="M381" s="2">
        <f>Cocina[[#This Row],[Precio Unitario]]*Cocina[[#This Row],[Cantidad Ordenada]]</f>
        <v>34</v>
      </c>
      <c r="N381" s="3">
        <v>380</v>
      </c>
      <c r="O381" s="2">
        <f>SUMIF(A:A,Cocina[[#This Row],[Número de Orden2]],M:M)</f>
        <v>137</v>
      </c>
    </row>
    <row r="382" spans="1:15" x14ac:dyDescent="0.2">
      <c r="A382" s="3">
        <v>145</v>
      </c>
      <c r="B382" s="3">
        <v>2</v>
      </c>
      <c r="C382" s="4" t="s">
        <v>65</v>
      </c>
      <c r="D382" s="4" t="s">
        <v>1600</v>
      </c>
      <c r="E382" s="2">
        <v>13</v>
      </c>
      <c r="F382" s="2">
        <v>22</v>
      </c>
      <c r="G382" s="3">
        <v>3</v>
      </c>
      <c r="H382">
        <v>59</v>
      </c>
      <c r="I382" s="4" t="s">
        <v>132</v>
      </c>
      <c r="J382" s="2">
        <f>Cocina[[#This Row],[Precio Unitario]]-Cocina[[#This Row],[Costo Unitario]]</f>
        <v>9</v>
      </c>
      <c r="K382" s="2">
        <f>Cocina[[#This Row],[Precio Unitario]]</f>
        <v>22</v>
      </c>
      <c r="L382" s="6">
        <f>Cocina[[#This Row],[Ganancia Neta]]/Cocina[[#This Row],[Ganancia Bruta]]</f>
        <v>0.40909090909090912</v>
      </c>
      <c r="M382" s="2">
        <f>Cocina[[#This Row],[Precio Unitario]]*Cocina[[#This Row],[Cantidad Ordenada]]</f>
        <v>66</v>
      </c>
      <c r="N382" s="3">
        <v>381</v>
      </c>
      <c r="O382" s="2">
        <f>SUMIF(A:A,Cocina[[#This Row],[Número de Orden2]],M:M)</f>
        <v>144</v>
      </c>
    </row>
    <row r="383" spans="1:15" x14ac:dyDescent="0.2">
      <c r="A383" s="3">
        <v>145</v>
      </c>
      <c r="B383" s="3">
        <v>2</v>
      </c>
      <c r="C383" s="4" t="s">
        <v>39</v>
      </c>
      <c r="D383" s="4" t="s">
        <v>1589</v>
      </c>
      <c r="E383" s="2">
        <v>18</v>
      </c>
      <c r="F383" s="2">
        <v>30</v>
      </c>
      <c r="G383" s="3">
        <v>2</v>
      </c>
      <c r="H383">
        <v>47</v>
      </c>
      <c r="I383" s="4" t="s">
        <v>133</v>
      </c>
      <c r="J383" s="2">
        <f>Cocina[[#This Row],[Precio Unitario]]-Cocina[[#This Row],[Costo Unitario]]</f>
        <v>12</v>
      </c>
      <c r="K383" s="2">
        <f>Cocina[[#This Row],[Precio Unitario]]</f>
        <v>30</v>
      </c>
      <c r="L383" s="6">
        <f>Cocina[[#This Row],[Ganancia Neta]]/Cocina[[#This Row],[Ganancia Bruta]]</f>
        <v>0.4</v>
      </c>
      <c r="M383" s="2">
        <f>Cocina[[#This Row],[Precio Unitario]]*Cocina[[#This Row],[Cantidad Ordenada]]</f>
        <v>60</v>
      </c>
      <c r="N383" s="3">
        <v>382</v>
      </c>
      <c r="O383" s="2">
        <f>SUMIF(A:A,Cocina[[#This Row],[Número de Orden2]],M:M)</f>
        <v>87</v>
      </c>
    </row>
    <row r="384" spans="1:15" x14ac:dyDescent="0.2">
      <c r="A384" s="3">
        <v>146</v>
      </c>
      <c r="B384" s="3">
        <v>8</v>
      </c>
      <c r="C384" s="4" t="s">
        <v>50</v>
      </c>
      <c r="D384" s="4" t="s">
        <v>1590</v>
      </c>
      <c r="E384" s="2">
        <v>19</v>
      </c>
      <c r="F384" s="2">
        <v>31</v>
      </c>
      <c r="G384" s="3">
        <v>2</v>
      </c>
      <c r="H384">
        <v>47</v>
      </c>
      <c r="I384" s="4" t="s">
        <v>133</v>
      </c>
      <c r="J384" s="2">
        <f>Cocina[[#This Row],[Precio Unitario]]-Cocina[[#This Row],[Costo Unitario]]</f>
        <v>12</v>
      </c>
      <c r="K384" s="2">
        <f>Cocina[[#This Row],[Precio Unitario]]</f>
        <v>31</v>
      </c>
      <c r="L384" s="6">
        <f>Cocina[[#This Row],[Ganancia Neta]]/Cocina[[#This Row],[Ganancia Bruta]]</f>
        <v>0.38709677419354838</v>
      </c>
      <c r="M384" s="2">
        <f>Cocina[[#This Row],[Precio Unitario]]*Cocina[[#This Row],[Cantidad Ordenada]]</f>
        <v>62</v>
      </c>
      <c r="N384" s="3">
        <v>383</v>
      </c>
      <c r="O384" s="2">
        <f>SUMIF(A:A,Cocina[[#This Row],[Número de Orden2]],M:M)</f>
        <v>108</v>
      </c>
    </row>
    <row r="385" spans="1:15" x14ac:dyDescent="0.2">
      <c r="A385" s="3">
        <v>147</v>
      </c>
      <c r="B385" s="3">
        <v>5</v>
      </c>
      <c r="C385" s="4" t="s">
        <v>34</v>
      </c>
      <c r="D385" s="4" t="s">
        <v>1592</v>
      </c>
      <c r="E385" s="2">
        <v>25</v>
      </c>
      <c r="F385" s="2">
        <v>40</v>
      </c>
      <c r="G385" s="3">
        <v>1</v>
      </c>
      <c r="H385">
        <v>13</v>
      </c>
      <c r="I385" s="4" t="s">
        <v>133</v>
      </c>
      <c r="J385" s="2">
        <f>Cocina[[#This Row],[Precio Unitario]]-Cocina[[#This Row],[Costo Unitario]]</f>
        <v>15</v>
      </c>
      <c r="K385" s="2">
        <f>Cocina[[#This Row],[Precio Unitario]]</f>
        <v>40</v>
      </c>
      <c r="L385" s="6">
        <f>Cocina[[#This Row],[Ganancia Neta]]/Cocina[[#This Row],[Ganancia Bruta]]</f>
        <v>0.375</v>
      </c>
      <c r="M385" s="2">
        <f>Cocina[[#This Row],[Precio Unitario]]*Cocina[[#This Row],[Cantidad Ordenada]]</f>
        <v>40</v>
      </c>
      <c r="N385" s="3">
        <v>384</v>
      </c>
      <c r="O385" s="2">
        <f>SUMIF(A:A,Cocina[[#This Row],[Número de Orden2]],M:M)</f>
        <v>120</v>
      </c>
    </row>
    <row r="386" spans="1:15" x14ac:dyDescent="0.2">
      <c r="A386" s="3">
        <v>147</v>
      </c>
      <c r="B386" s="3">
        <v>5</v>
      </c>
      <c r="C386" s="4" t="s">
        <v>65</v>
      </c>
      <c r="D386" s="4" t="s">
        <v>1600</v>
      </c>
      <c r="E386" s="2">
        <v>13</v>
      </c>
      <c r="F386" s="2">
        <v>22</v>
      </c>
      <c r="G386" s="3">
        <v>2</v>
      </c>
      <c r="H386">
        <v>20</v>
      </c>
      <c r="I386" s="4" t="s">
        <v>132</v>
      </c>
      <c r="J386" s="2">
        <f>Cocina[[#This Row],[Precio Unitario]]-Cocina[[#This Row],[Costo Unitario]]</f>
        <v>9</v>
      </c>
      <c r="K386" s="2">
        <f>Cocina[[#This Row],[Precio Unitario]]</f>
        <v>22</v>
      </c>
      <c r="L386" s="6">
        <f>Cocina[[#This Row],[Ganancia Neta]]/Cocina[[#This Row],[Ganancia Bruta]]</f>
        <v>0.40909090909090912</v>
      </c>
      <c r="M386" s="2">
        <f>Cocina[[#This Row],[Precio Unitario]]*Cocina[[#This Row],[Cantidad Ordenada]]</f>
        <v>44</v>
      </c>
      <c r="N386" s="3">
        <v>385</v>
      </c>
      <c r="O386" s="2">
        <f>SUMIF(A:A,Cocina[[#This Row],[Número de Orden2]],M:M)</f>
        <v>60</v>
      </c>
    </row>
    <row r="387" spans="1:15" x14ac:dyDescent="0.2">
      <c r="A387" s="3">
        <v>148</v>
      </c>
      <c r="B387" s="3">
        <v>10</v>
      </c>
      <c r="C387" s="4" t="s">
        <v>26</v>
      </c>
      <c r="D387" s="4" t="s">
        <v>1594</v>
      </c>
      <c r="E387" s="2">
        <v>17</v>
      </c>
      <c r="F387" s="2">
        <v>29</v>
      </c>
      <c r="G387" s="3">
        <v>2</v>
      </c>
      <c r="H387">
        <v>31</v>
      </c>
      <c r="I387" s="4" t="s">
        <v>132</v>
      </c>
      <c r="J387" s="2">
        <f>Cocina[[#This Row],[Precio Unitario]]-Cocina[[#This Row],[Costo Unitario]]</f>
        <v>12</v>
      </c>
      <c r="K387" s="2">
        <f>Cocina[[#This Row],[Precio Unitario]]</f>
        <v>29</v>
      </c>
      <c r="L387" s="6">
        <f>Cocina[[#This Row],[Ganancia Neta]]/Cocina[[#This Row],[Ganancia Bruta]]</f>
        <v>0.41379310344827586</v>
      </c>
      <c r="M387" s="2">
        <f>Cocina[[#This Row],[Precio Unitario]]*Cocina[[#This Row],[Cantidad Ordenada]]</f>
        <v>58</v>
      </c>
      <c r="N387" s="3">
        <v>386</v>
      </c>
      <c r="O387" s="2">
        <f>SUMIF(A:A,Cocina[[#This Row],[Número de Orden2]],M:M)</f>
        <v>99</v>
      </c>
    </row>
    <row r="388" spans="1:15" x14ac:dyDescent="0.2">
      <c r="A388" s="3">
        <v>148</v>
      </c>
      <c r="B388" s="3">
        <v>10</v>
      </c>
      <c r="C388" s="4" t="s">
        <v>37</v>
      </c>
      <c r="D388" s="4" t="s">
        <v>1601</v>
      </c>
      <c r="E388" s="2">
        <v>20</v>
      </c>
      <c r="F388" s="2">
        <v>34</v>
      </c>
      <c r="G388" s="3">
        <v>2</v>
      </c>
      <c r="H388">
        <v>57</v>
      </c>
      <c r="I388" s="4" t="s">
        <v>132</v>
      </c>
      <c r="J388" s="2">
        <f>Cocina[[#This Row],[Precio Unitario]]-Cocina[[#This Row],[Costo Unitario]]</f>
        <v>14</v>
      </c>
      <c r="K388" s="2">
        <f>Cocina[[#This Row],[Precio Unitario]]</f>
        <v>34</v>
      </c>
      <c r="L388" s="6">
        <f>Cocina[[#This Row],[Ganancia Neta]]/Cocina[[#This Row],[Ganancia Bruta]]</f>
        <v>0.41176470588235292</v>
      </c>
      <c r="M388" s="2">
        <f>Cocina[[#This Row],[Precio Unitario]]*Cocina[[#This Row],[Cantidad Ordenada]]</f>
        <v>68</v>
      </c>
      <c r="N388" s="3">
        <v>387</v>
      </c>
      <c r="O388" s="2">
        <f>SUMIF(A:A,Cocina[[#This Row],[Número de Orden2]],M:M)</f>
        <v>93</v>
      </c>
    </row>
    <row r="389" spans="1:15" x14ac:dyDescent="0.2">
      <c r="A389" s="3">
        <v>148</v>
      </c>
      <c r="B389" s="3">
        <v>10</v>
      </c>
      <c r="C389" s="4" t="s">
        <v>55</v>
      </c>
      <c r="D389" s="4" t="s">
        <v>1602</v>
      </c>
      <c r="E389" s="2">
        <v>12</v>
      </c>
      <c r="F389" s="2">
        <v>20</v>
      </c>
      <c r="G389" s="3">
        <v>3</v>
      </c>
      <c r="H389">
        <v>46</v>
      </c>
      <c r="I389" s="4" t="s">
        <v>132</v>
      </c>
      <c r="J389" s="2">
        <f>Cocina[[#This Row],[Precio Unitario]]-Cocina[[#This Row],[Costo Unitario]]</f>
        <v>8</v>
      </c>
      <c r="K389" s="2">
        <f>Cocina[[#This Row],[Precio Unitario]]</f>
        <v>20</v>
      </c>
      <c r="L389" s="6">
        <f>Cocina[[#This Row],[Ganancia Neta]]/Cocina[[#This Row],[Ganancia Bruta]]</f>
        <v>0.4</v>
      </c>
      <c r="M389" s="2">
        <f>Cocina[[#This Row],[Precio Unitario]]*Cocina[[#This Row],[Cantidad Ordenada]]</f>
        <v>60</v>
      </c>
      <c r="N389" s="3">
        <v>388</v>
      </c>
      <c r="O389" s="2">
        <f>SUMIF(A:A,Cocina[[#This Row],[Número de Orden2]],M:M)</f>
        <v>291</v>
      </c>
    </row>
    <row r="390" spans="1:15" x14ac:dyDescent="0.2">
      <c r="A390" s="3">
        <v>148</v>
      </c>
      <c r="B390" s="3">
        <v>10</v>
      </c>
      <c r="C390" s="4" t="s">
        <v>57</v>
      </c>
      <c r="D390" s="4" t="s">
        <v>1606</v>
      </c>
      <c r="E390" s="2">
        <v>15</v>
      </c>
      <c r="F390" s="2">
        <v>26</v>
      </c>
      <c r="G390" s="3">
        <v>1</v>
      </c>
      <c r="H390">
        <v>25</v>
      </c>
      <c r="I390" s="4" t="s">
        <v>132</v>
      </c>
      <c r="J390" s="2">
        <f>Cocina[[#This Row],[Precio Unitario]]-Cocina[[#This Row],[Costo Unitario]]</f>
        <v>11</v>
      </c>
      <c r="K390" s="2">
        <f>Cocina[[#This Row],[Precio Unitario]]</f>
        <v>26</v>
      </c>
      <c r="L390" s="6">
        <f>Cocina[[#This Row],[Ganancia Neta]]/Cocina[[#This Row],[Ganancia Bruta]]</f>
        <v>0.42307692307692307</v>
      </c>
      <c r="M390" s="2">
        <f>Cocina[[#This Row],[Precio Unitario]]*Cocina[[#This Row],[Cantidad Ordenada]]</f>
        <v>26</v>
      </c>
      <c r="N390" s="3">
        <v>389</v>
      </c>
      <c r="O390" s="2">
        <f>SUMIF(A:A,Cocina[[#This Row],[Número de Orden2]],M:M)</f>
        <v>33</v>
      </c>
    </row>
    <row r="391" spans="1:15" x14ac:dyDescent="0.2">
      <c r="A391" s="3">
        <v>149</v>
      </c>
      <c r="B391" s="3">
        <v>18</v>
      </c>
      <c r="C391" s="4" t="s">
        <v>37</v>
      </c>
      <c r="D391" s="4" t="s">
        <v>1601</v>
      </c>
      <c r="E391" s="2">
        <v>20</v>
      </c>
      <c r="F391" s="2">
        <v>34</v>
      </c>
      <c r="G391" s="3">
        <v>3</v>
      </c>
      <c r="H391">
        <v>28</v>
      </c>
      <c r="I391" s="4" t="s">
        <v>133</v>
      </c>
      <c r="J391" s="2">
        <f>Cocina[[#This Row],[Precio Unitario]]-Cocina[[#This Row],[Costo Unitario]]</f>
        <v>14</v>
      </c>
      <c r="K391" s="2">
        <f>Cocina[[#This Row],[Precio Unitario]]</f>
        <v>34</v>
      </c>
      <c r="L391" s="6">
        <f>Cocina[[#This Row],[Ganancia Neta]]/Cocina[[#This Row],[Ganancia Bruta]]</f>
        <v>0.41176470588235292</v>
      </c>
      <c r="M391" s="2">
        <f>Cocina[[#This Row],[Precio Unitario]]*Cocina[[#This Row],[Cantidad Ordenada]]</f>
        <v>102</v>
      </c>
      <c r="N391" s="3">
        <v>390</v>
      </c>
      <c r="O391" s="2">
        <f>SUMIF(A:A,Cocina[[#This Row],[Número de Orden2]],M:M)</f>
        <v>143</v>
      </c>
    </row>
    <row r="392" spans="1:15" x14ac:dyDescent="0.2">
      <c r="A392" s="3">
        <v>149</v>
      </c>
      <c r="B392" s="3">
        <v>18</v>
      </c>
      <c r="C392" s="4" t="s">
        <v>39</v>
      </c>
      <c r="D392" s="4" t="s">
        <v>1589</v>
      </c>
      <c r="E392" s="2">
        <v>18</v>
      </c>
      <c r="F392" s="2">
        <v>30</v>
      </c>
      <c r="G392" s="3">
        <v>1</v>
      </c>
      <c r="H392">
        <v>38</v>
      </c>
      <c r="I392" s="4" t="s">
        <v>133</v>
      </c>
      <c r="J392" s="2">
        <f>Cocina[[#This Row],[Precio Unitario]]-Cocina[[#This Row],[Costo Unitario]]</f>
        <v>12</v>
      </c>
      <c r="K392" s="2">
        <f>Cocina[[#This Row],[Precio Unitario]]</f>
        <v>30</v>
      </c>
      <c r="L392" s="6">
        <f>Cocina[[#This Row],[Ganancia Neta]]/Cocina[[#This Row],[Ganancia Bruta]]</f>
        <v>0.4</v>
      </c>
      <c r="M392" s="2">
        <f>Cocina[[#This Row],[Precio Unitario]]*Cocina[[#This Row],[Cantidad Ordenada]]</f>
        <v>30</v>
      </c>
      <c r="N392" s="3">
        <v>391</v>
      </c>
      <c r="O392" s="2">
        <f>SUMIF(A:A,Cocina[[#This Row],[Número de Orden2]],M:M)</f>
        <v>22</v>
      </c>
    </row>
    <row r="393" spans="1:15" x14ac:dyDescent="0.2">
      <c r="A393" s="3">
        <v>149</v>
      </c>
      <c r="B393" s="3">
        <v>18</v>
      </c>
      <c r="C393" s="4" t="s">
        <v>43</v>
      </c>
      <c r="D393" s="4" t="s">
        <v>1605</v>
      </c>
      <c r="E393" s="2">
        <v>10</v>
      </c>
      <c r="F393" s="2">
        <v>18</v>
      </c>
      <c r="G393" s="3">
        <v>2</v>
      </c>
      <c r="H393">
        <v>25</v>
      </c>
      <c r="I393" s="4" t="s">
        <v>132</v>
      </c>
      <c r="J393" s="2">
        <f>Cocina[[#This Row],[Precio Unitario]]-Cocina[[#This Row],[Costo Unitario]]</f>
        <v>8</v>
      </c>
      <c r="K393" s="2">
        <f>Cocina[[#This Row],[Precio Unitario]]</f>
        <v>18</v>
      </c>
      <c r="L393" s="6">
        <f>Cocina[[#This Row],[Ganancia Neta]]/Cocina[[#This Row],[Ganancia Bruta]]</f>
        <v>0.44444444444444442</v>
      </c>
      <c r="M393" s="2">
        <f>Cocina[[#This Row],[Precio Unitario]]*Cocina[[#This Row],[Cantidad Ordenada]]</f>
        <v>36</v>
      </c>
      <c r="N393" s="3">
        <v>392</v>
      </c>
      <c r="O393" s="2">
        <f>SUMIF(A:A,Cocina[[#This Row],[Número de Orden2]],M:M)</f>
        <v>120</v>
      </c>
    </row>
    <row r="394" spans="1:15" x14ac:dyDescent="0.2">
      <c r="A394" s="3">
        <v>149</v>
      </c>
      <c r="B394" s="3">
        <v>18</v>
      </c>
      <c r="C394" s="4" t="s">
        <v>26</v>
      </c>
      <c r="D394" s="4" t="s">
        <v>1594</v>
      </c>
      <c r="E394" s="2">
        <v>17</v>
      </c>
      <c r="F394" s="2">
        <v>29</v>
      </c>
      <c r="G394" s="3">
        <v>2</v>
      </c>
      <c r="H394">
        <v>48</v>
      </c>
      <c r="I394" s="4" t="s">
        <v>133</v>
      </c>
      <c r="J394" s="2">
        <f>Cocina[[#This Row],[Precio Unitario]]-Cocina[[#This Row],[Costo Unitario]]</f>
        <v>12</v>
      </c>
      <c r="K394" s="2">
        <f>Cocina[[#This Row],[Precio Unitario]]</f>
        <v>29</v>
      </c>
      <c r="L394" s="6">
        <f>Cocina[[#This Row],[Ganancia Neta]]/Cocina[[#This Row],[Ganancia Bruta]]</f>
        <v>0.41379310344827586</v>
      </c>
      <c r="M394" s="2">
        <f>Cocina[[#This Row],[Precio Unitario]]*Cocina[[#This Row],[Cantidad Ordenada]]</f>
        <v>58</v>
      </c>
      <c r="N394" s="3">
        <v>393</v>
      </c>
      <c r="O394" s="2">
        <f>SUMIF(A:A,Cocina[[#This Row],[Número de Orden2]],M:M)</f>
        <v>208</v>
      </c>
    </row>
    <row r="395" spans="1:15" x14ac:dyDescent="0.2">
      <c r="A395" s="3">
        <v>150</v>
      </c>
      <c r="B395" s="3">
        <v>18</v>
      </c>
      <c r="C395" s="4" t="s">
        <v>65</v>
      </c>
      <c r="D395" s="4" t="s">
        <v>1600</v>
      </c>
      <c r="E395" s="2">
        <v>13</v>
      </c>
      <c r="F395" s="2">
        <v>22</v>
      </c>
      <c r="G395" s="3">
        <v>2</v>
      </c>
      <c r="H395">
        <v>19</v>
      </c>
      <c r="I395" s="4" t="s">
        <v>132</v>
      </c>
      <c r="J395" s="2">
        <f>Cocina[[#This Row],[Precio Unitario]]-Cocina[[#This Row],[Costo Unitario]]</f>
        <v>9</v>
      </c>
      <c r="K395" s="2">
        <f>Cocina[[#This Row],[Precio Unitario]]</f>
        <v>22</v>
      </c>
      <c r="L395" s="6">
        <f>Cocina[[#This Row],[Ganancia Neta]]/Cocina[[#This Row],[Ganancia Bruta]]</f>
        <v>0.40909090909090912</v>
      </c>
      <c r="M395" s="2">
        <f>Cocina[[#This Row],[Precio Unitario]]*Cocina[[#This Row],[Cantidad Ordenada]]</f>
        <v>44</v>
      </c>
      <c r="N395" s="3">
        <v>394</v>
      </c>
      <c r="O395" s="2">
        <f>SUMIF(A:A,Cocina[[#This Row],[Número de Orden2]],M:M)</f>
        <v>77</v>
      </c>
    </row>
    <row r="396" spans="1:15" x14ac:dyDescent="0.2">
      <c r="A396" s="3">
        <v>150</v>
      </c>
      <c r="B396" s="3">
        <v>18</v>
      </c>
      <c r="C396" s="4" t="s">
        <v>74</v>
      </c>
      <c r="D396" s="4" t="s">
        <v>1595</v>
      </c>
      <c r="E396" s="2">
        <v>20</v>
      </c>
      <c r="F396" s="2">
        <v>33</v>
      </c>
      <c r="G396" s="3">
        <v>2</v>
      </c>
      <c r="H396">
        <v>57</v>
      </c>
      <c r="I396" s="4" t="s">
        <v>133</v>
      </c>
      <c r="J396" s="2">
        <f>Cocina[[#This Row],[Precio Unitario]]-Cocina[[#This Row],[Costo Unitario]]</f>
        <v>13</v>
      </c>
      <c r="K396" s="2">
        <f>Cocina[[#This Row],[Precio Unitario]]</f>
        <v>33</v>
      </c>
      <c r="L396" s="6">
        <f>Cocina[[#This Row],[Ganancia Neta]]/Cocina[[#This Row],[Ganancia Bruta]]</f>
        <v>0.39393939393939392</v>
      </c>
      <c r="M396" s="2">
        <f>Cocina[[#This Row],[Precio Unitario]]*Cocina[[#This Row],[Cantidad Ordenada]]</f>
        <v>66</v>
      </c>
      <c r="N396" s="3">
        <v>395</v>
      </c>
      <c r="O396" s="2">
        <f>SUMIF(A:A,Cocina[[#This Row],[Número de Orden2]],M:M)</f>
        <v>38</v>
      </c>
    </row>
    <row r="397" spans="1:15" x14ac:dyDescent="0.2">
      <c r="A397" s="3">
        <v>150</v>
      </c>
      <c r="B397" s="3">
        <v>18</v>
      </c>
      <c r="C397" s="4" t="s">
        <v>55</v>
      </c>
      <c r="D397" s="4" t="s">
        <v>1602</v>
      </c>
      <c r="E397" s="2">
        <v>12</v>
      </c>
      <c r="F397" s="2">
        <v>20</v>
      </c>
      <c r="G397" s="3">
        <v>2</v>
      </c>
      <c r="H397">
        <v>30</v>
      </c>
      <c r="I397" s="4" t="s">
        <v>133</v>
      </c>
      <c r="J397" s="2">
        <f>Cocina[[#This Row],[Precio Unitario]]-Cocina[[#This Row],[Costo Unitario]]</f>
        <v>8</v>
      </c>
      <c r="K397" s="2">
        <f>Cocina[[#This Row],[Precio Unitario]]</f>
        <v>20</v>
      </c>
      <c r="L397" s="6">
        <f>Cocina[[#This Row],[Ganancia Neta]]/Cocina[[#This Row],[Ganancia Bruta]]</f>
        <v>0.4</v>
      </c>
      <c r="M397" s="2">
        <f>Cocina[[#This Row],[Precio Unitario]]*Cocina[[#This Row],[Cantidad Ordenada]]</f>
        <v>40</v>
      </c>
      <c r="N397" s="3">
        <v>396</v>
      </c>
      <c r="O397" s="2">
        <f>SUMIF(A:A,Cocina[[#This Row],[Número de Orden2]],M:M)</f>
        <v>83</v>
      </c>
    </row>
    <row r="398" spans="1:15" x14ac:dyDescent="0.2">
      <c r="A398" s="3">
        <v>151</v>
      </c>
      <c r="B398" s="3">
        <v>6</v>
      </c>
      <c r="C398" s="4" t="s">
        <v>63</v>
      </c>
      <c r="D398" s="4" t="s">
        <v>1603</v>
      </c>
      <c r="E398" s="2">
        <v>14</v>
      </c>
      <c r="F398" s="2">
        <v>23</v>
      </c>
      <c r="G398" s="3">
        <v>3</v>
      </c>
      <c r="H398">
        <v>13</v>
      </c>
      <c r="I398" s="4" t="s">
        <v>132</v>
      </c>
      <c r="J398" s="2">
        <f>Cocina[[#This Row],[Precio Unitario]]-Cocina[[#This Row],[Costo Unitario]]</f>
        <v>9</v>
      </c>
      <c r="K398" s="2">
        <f>Cocina[[#This Row],[Precio Unitario]]</f>
        <v>23</v>
      </c>
      <c r="L398" s="6">
        <f>Cocina[[#This Row],[Ganancia Neta]]/Cocina[[#This Row],[Ganancia Bruta]]</f>
        <v>0.39130434782608697</v>
      </c>
      <c r="M398" s="2">
        <f>Cocina[[#This Row],[Precio Unitario]]*Cocina[[#This Row],[Cantidad Ordenada]]</f>
        <v>69</v>
      </c>
      <c r="N398" s="3">
        <v>397</v>
      </c>
      <c r="O398" s="2">
        <f>SUMIF(A:A,Cocina[[#This Row],[Número de Orden2]],M:M)</f>
        <v>147</v>
      </c>
    </row>
    <row r="399" spans="1:15" x14ac:dyDescent="0.2">
      <c r="A399" s="3">
        <v>151</v>
      </c>
      <c r="B399" s="3">
        <v>6</v>
      </c>
      <c r="C399" s="4" t="s">
        <v>41</v>
      </c>
      <c r="D399" s="4" t="s">
        <v>1604</v>
      </c>
      <c r="E399" s="2">
        <v>13</v>
      </c>
      <c r="F399" s="2">
        <v>21</v>
      </c>
      <c r="G399" s="3">
        <v>3</v>
      </c>
      <c r="H399">
        <v>6</v>
      </c>
      <c r="I399" s="4" t="s">
        <v>132</v>
      </c>
      <c r="J399" s="2">
        <f>Cocina[[#This Row],[Precio Unitario]]-Cocina[[#This Row],[Costo Unitario]]</f>
        <v>8</v>
      </c>
      <c r="K399" s="2">
        <f>Cocina[[#This Row],[Precio Unitario]]</f>
        <v>21</v>
      </c>
      <c r="L399" s="6">
        <f>Cocina[[#This Row],[Ganancia Neta]]/Cocina[[#This Row],[Ganancia Bruta]]</f>
        <v>0.38095238095238093</v>
      </c>
      <c r="M399" s="2">
        <f>Cocina[[#This Row],[Precio Unitario]]*Cocina[[#This Row],[Cantidad Ordenada]]</f>
        <v>63</v>
      </c>
      <c r="N399" s="3">
        <v>398</v>
      </c>
      <c r="O399" s="2">
        <f>SUMIF(A:A,Cocina[[#This Row],[Número de Orden2]],M:M)</f>
        <v>122</v>
      </c>
    </row>
    <row r="400" spans="1:15" x14ac:dyDescent="0.2">
      <c r="A400" s="3">
        <v>152</v>
      </c>
      <c r="B400" s="3">
        <v>5</v>
      </c>
      <c r="C400" s="4" t="s">
        <v>30</v>
      </c>
      <c r="D400" s="4" t="s">
        <v>1596</v>
      </c>
      <c r="E400" s="2">
        <v>16</v>
      </c>
      <c r="F400" s="2">
        <v>28</v>
      </c>
      <c r="G400" s="3">
        <v>2</v>
      </c>
      <c r="H400">
        <v>12</v>
      </c>
      <c r="I400" s="4" t="s">
        <v>132</v>
      </c>
      <c r="J400" s="2">
        <f>Cocina[[#This Row],[Precio Unitario]]-Cocina[[#This Row],[Costo Unitario]]</f>
        <v>12</v>
      </c>
      <c r="K400" s="2">
        <f>Cocina[[#This Row],[Precio Unitario]]</f>
        <v>28</v>
      </c>
      <c r="L400" s="6">
        <f>Cocina[[#This Row],[Ganancia Neta]]/Cocina[[#This Row],[Ganancia Bruta]]</f>
        <v>0.42857142857142855</v>
      </c>
      <c r="M400" s="2">
        <f>Cocina[[#This Row],[Precio Unitario]]*Cocina[[#This Row],[Cantidad Ordenada]]</f>
        <v>56</v>
      </c>
      <c r="N400" s="3">
        <v>399</v>
      </c>
      <c r="O400" s="2">
        <f>SUMIF(A:A,Cocina[[#This Row],[Número de Orden2]],M:M)</f>
        <v>207</v>
      </c>
    </row>
    <row r="401" spans="1:15" x14ac:dyDescent="0.2">
      <c r="A401" s="3">
        <v>153</v>
      </c>
      <c r="B401" s="3">
        <v>10</v>
      </c>
      <c r="C401" s="4" t="s">
        <v>74</v>
      </c>
      <c r="D401" s="4" t="s">
        <v>1595</v>
      </c>
      <c r="E401" s="2">
        <v>20</v>
      </c>
      <c r="F401" s="2">
        <v>33</v>
      </c>
      <c r="G401" s="3">
        <v>3</v>
      </c>
      <c r="H401">
        <v>10</v>
      </c>
      <c r="I401" s="4" t="s">
        <v>133</v>
      </c>
      <c r="J401" s="2">
        <f>Cocina[[#This Row],[Precio Unitario]]-Cocina[[#This Row],[Costo Unitario]]</f>
        <v>13</v>
      </c>
      <c r="K401" s="2">
        <f>Cocina[[#This Row],[Precio Unitario]]</f>
        <v>33</v>
      </c>
      <c r="L401" s="6">
        <f>Cocina[[#This Row],[Ganancia Neta]]/Cocina[[#This Row],[Ganancia Bruta]]</f>
        <v>0.39393939393939392</v>
      </c>
      <c r="M401" s="2">
        <f>Cocina[[#This Row],[Precio Unitario]]*Cocina[[#This Row],[Cantidad Ordenada]]</f>
        <v>99</v>
      </c>
      <c r="N401" s="3">
        <v>400</v>
      </c>
      <c r="O401" s="2">
        <f>SUMIF(A:A,Cocina[[#This Row],[Número de Orden2]],M:M)</f>
        <v>198</v>
      </c>
    </row>
    <row r="402" spans="1:15" x14ac:dyDescent="0.2">
      <c r="A402" s="3">
        <v>153</v>
      </c>
      <c r="B402" s="3">
        <v>10</v>
      </c>
      <c r="C402" s="4" t="s">
        <v>60</v>
      </c>
      <c r="D402" s="4" t="s">
        <v>1588</v>
      </c>
      <c r="E402" s="2">
        <v>14</v>
      </c>
      <c r="F402" s="2">
        <v>24</v>
      </c>
      <c r="G402" s="3">
        <v>1</v>
      </c>
      <c r="H402">
        <v>53</v>
      </c>
      <c r="I402" s="4" t="s">
        <v>133</v>
      </c>
      <c r="J402" s="2">
        <f>Cocina[[#This Row],[Precio Unitario]]-Cocina[[#This Row],[Costo Unitario]]</f>
        <v>10</v>
      </c>
      <c r="K402" s="2">
        <f>Cocina[[#This Row],[Precio Unitario]]</f>
        <v>24</v>
      </c>
      <c r="L402" s="6">
        <f>Cocina[[#This Row],[Ganancia Neta]]/Cocina[[#This Row],[Ganancia Bruta]]</f>
        <v>0.41666666666666669</v>
      </c>
      <c r="M402" s="2">
        <f>Cocina[[#This Row],[Precio Unitario]]*Cocina[[#This Row],[Cantidad Ordenada]]</f>
        <v>24</v>
      </c>
      <c r="N402" s="3">
        <v>401</v>
      </c>
      <c r="O402" s="2">
        <f>SUMIF(A:A,Cocina[[#This Row],[Número de Orden2]],M:M)</f>
        <v>42</v>
      </c>
    </row>
    <row r="403" spans="1:15" x14ac:dyDescent="0.2">
      <c r="A403" s="3">
        <v>153</v>
      </c>
      <c r="B403" s="3">
        <v>10</v>
      </c>
      <c r="C403" s="4" t="s">
        <v>34</v>
      </c>
      <c r="D403" s="4" t="s">
        <v>1592</v>
      </c>
      <c r="E403" s="2">
        <v>25</v>
      </c>
      <c r="F403" s="2">
        <v>40</v>
      </c>
      <c r="G403" s="3">
        <v>2</v>
      </c>
      <c r="H403">
        <v>26</v>
      </c>
      <c r="I403" s="4" t="s">
        <v>132</v>
      </c>
      <c r="J403" s="2">
        <f>Cocina[[#This Row],[Precio Unitario]]-Cocina[[#This Row],[Costo Unitario]]</f>
        <v>15</v>
      </c>
      <c r="K403" s="2">
        <f>Cocina[[#This Row],[Precio Unitario]]</f>
        <v>40</v>
      </c>
      <c r="L403" s="6">
        <f>Cocina[[#This Row],[Ganancia Neta]]/Cocina[[#This Row],[Ganancia Bruta]]</f>
        <v>0.375</v>
      </c>
      <c r="M403" s="2">
        <f>Cocina[[#This Row],[Precio Unitario]]*Cocina[[#This Row],[Cantidad Ordenada]]</f>
        <v>80</v>
      </c>
      <c r="N403" s="3">
        <v>402</v>
      </c>
      <c r="O403" s="2">
        <f>SUMIF(A:A,Cocina[[#This Row],[Número de Orden2]],M:M)</f>
        <v>151</v>
      </c>
    </row>
    <row r="404" spans="1:15" x14ac:dyDescent="0.2">
      <c r="A404" s="3">
        <v>154</v>
      </c>
      <c r="B404" s="3">
        <v>11</v>
      </c>
      <c r="C404" s="4" t="s">
        <v>42</v>
      </c>
      <c r="D404" s="4" t="s">
        <v>1593</v>
      </c>
      <c r="E404" s="2">
        <v>22</v>
      </c>
      <c r="F404" s="2">
        <v>36</v>
      </c>
      <c r="G404" s="3">
        <v>3</v>
      </c>
      <c r="H404">
        <v>52</v>
      </c>
      <c r="I404" s="4" t="s">
        <v>132</v>
      </c>
      <c r="J404" s="2">
        <f>Cocina[[#This Row],[Precio Unitario]]-Cocina[[#This Row],[Costo Unitario]]</f>
        <v>14</v>
      </c>
      <c r="K404" s="2">
        <f>Cocina[[#This Row],[Precio Unitario]]</f>
        <v>36</v>
      </c>
      <c r="L404" s="6">
        <f>Cocina[[#This Row],[Ganancia Neta]]/Cocina[[#This Row],[Ganancia Bruta]]</f>
        <v>0.3888888888888889</v>
      </c>
      <c r="M404" s="2">
        <f>Cocina[[#This Row],[Precio Unitario]]*Cocina[[#This Row],[Cantidad Ordenada]]</f>
        <v>108</v>
      </c>
      <c r="N404" s="3">
        <v>403</v>
      </c>
      <c r="O404" s="2">
        <f>SUMIF(A:A,Cocina[[#This Row],[Número de Orden2]],M:M)</f>
        <v>190</v>
      </c>
    </row>
    <row r="405" spans="1:15" x14ac:dyDescent="0.2">
      <c r="A405" s="3">
        <v>154</v>
      </c>
      <c r="B405" s="3">
        <v>11</v>
      </c>
      <c r="C405" s="4" t="s">
        <v>43</v>
      </c>
      <c r="D405" s="4" t="s">
        <v>1605</v>
      </c>
      <c r="E405" s="2">
        <v>10</v>
      </c>
      <c r="F405" s="2">
        <v>18</v>
      </c>
      <c r="G405" s="3">
        <v>2</v>
      </c>
      <c r="H405">
        <v>30</v>
      </c>
      <c r="I405" s="4" t="s">
        <v>132</v>
      </c>
      <c r="J405" s="2">
        <f>Cocina[[#This Row],[Precio Unitario]]-Cocina[[#This Row],[Costo Unitario]]</f>
        <v>8</v>
      </c>
      <c r="K405" s="2">
        <f>Cocina[[#This Row],[Precio Unitario]]</f>
        <v>18</v>
      </c>
      <c r="L405" s="6">
        <f>Cocina[[#This Row],[Ganancia Neta]]/Cocina[[#This Row],[Ganancia Bruta]]</f>
        <v>0.44444444444444442</v>
      </c>
      <c r="M405" s="2">
        <f>Cocina[[#This Row],[Precio Unitario]]*Cocina[[#This Row],[Cantidad Ordenada]]</f>
        <v>36</v>
      </c>
      <c r="N405" s="3">
        <v>404</v>
      </c>
      <c r="O405" s="2">
        <f>SUMIF(A:A,Cocina[[#This Row],[Número de Orden2]],M:M)</f>
        <v>182</v>
      </c>
    </row>
    <row r="406" spans="1:15" x14ac:dyDescent="0.2">
      <c r="A406" s="3">
        <v>155</v>
      </c>
      <c r="B406" s="3">
        <v>7</v>
      </c>
      <c r="C406" s="4" t="s">
        <v>46</v>
      </c>
      <c r="D406" s="4" t="s">
        <v>1591</v>
      </c>
      <c r="E406" s="2">
        <v>16</v>
      </c>
      <c r="F406" s="2">
        <v>27</v>
      </c>
      <c r="G406" s="3">
        <v>2</v>
      </c>
      <c r="H406">
        <v>24</v>
      </c>
      <c r="I406" s="4" t="s">
        <v>133</v>
      </c>
      <c r="J406" s="2">
        <f>Cocina[[#This Row],[Precio Unitario]]-Cocina[[#This Row],[Costo Unitario]]</f>
        <v>11</v>
      </c>
      <c r="K406" s="2">
        <f>Cocina[[#This Row],[Precio Unitario]]</f>
        <v>27</v>
      </c>
      <c r="L406" s="6">
        <f>Cocina[[#This Row],[Ganancia Neta]]/Cocina[[#This Row],[Ganancia Bruta]]</f>
        <v>0.40740740740740738</v>
      </c>
      <c r="M406" s="2">
        <f>Cocina[[#This Row],[Precio Unitario]]*Cocina[[#This Row],[Cantidad Ordenada]]</f>
        <v>54</v>
      </c>
      <c r="N406" s="3">
        <v>405</v>
      </c>
      <c r="O406" s="2">
        <f>SUMIF(A:A,Cocina[[#This Row],[Número de Orden2]],M:M)</f>
        <v>106</v>
      </c>
    </row>
    <row r="407" spans="1:15" x14ac:dyDescent="0.2">
      <c r="A407" s="3">
        <v>155</v>
      </c>
      <c r="B407" s="3">
        <v>7</v>
      </c>
      <c r="C407" s="4" t="s">
        <v>50</v>
      </c>
      <c r="D407" s="4" t="s">
        <v>1590</v>
      </c>
      <c r="E407" s="2">
        <v>19</v>
      </c>
      <c r="F407" s="2">
        <v>31</v>
      </c>
      <c r="G407" s="3">
        <v>2</v>
      </c>
      <c r="H407">
        <v>43</v>
      </c>
      <c r="I407" s="4" t="s">
        <v>132</v>
      </c>
      <c r="J407" s="2">
        <f>Cocina[[#This Row],[Precio Unitario]]-Cocina[[#This Row],[Costo Unitario]]</f>
        <v>12</v>
      </c>
      <c r="K407" s="2">
        <f>Cocina[[#This Row],[Precio Unitario]]</f>
        <v>31</v>
      </c>
      <c r="L407" s="6">
        <f>Cocina[[#This Row],[Ganancia Neta]]/Cocina[[#This Row],[Ganancia Bruta]]</f>
        <v>0.38709677419354838</v>
      </c>
      <c r="M407" s="2">
        <f>Cocina[[#This Row],[Precio Unitario]]*Cocina[[#This Row],[Cantidad Ordenada]]</f>
        <v>62</v>
      </c>
      <c r="N407" s="3">
        <v>406</v>
      </c>
      <c r="O407" s="2">
        <f>SUMIF(A:A,Cocina[[#This Row],[Número de Orden2]],M:M)</f>
        <v>155</v>
      </c>
    </row>
    <row r="408" spans="1:15" x14ac:dyDescent="0.2">
      <c r="A408" s="3">
        <v>155</v>
      </c>
      <c r="B408" s="3">
        <v>7</v>
      </c>
      <c r="C408" s="4" t="s">
        <v>55</v>
      </c>
      <c r="D408" s="4" t="s">
        <v>1602</v>
      </c>
      <c r="E408" s="2">
        <v>12</v>
      </c>
      <c r="F408" s="2">
        <v>20</v>
      </c>
      <c r="G408" s="3">
        <v>1</v>
      </c>
      <c r="H408">
        <v>33</v>
      </c>
      <c r="I408" s="4" t="s">
        <v>133</v>
      </c>
      <c r="J408" s="2">
        <f>Cocina[[#This Row],[Precio Unitario]]-Cocina[[#This Row],[Costo Unitario]]</f>
        <v>8</v>
      </c>
      <c r="K408" s="2">
        <f>Cocina[[#This Row],[Precio Unitario]]</f>
        <v>20</v>
      </c>
      <c r="L408" s="6">
        <f>Cocina[[#This Row],[Ganancia Neta]]/Cocina[[#This Row],[Ganancia Bruta]]</f>
        <v>0.4</v>
      </c>
      <c r="M408" s="2">
        <f>Cocina[[#This Row],[Precio Unitario]]*Cocina[[#This Row],[Cantidad Ordenada]]</f>
        <v>20</v>
      </c>
      <c r="N408" s="3">
        <v>407</v>
      </c>
      <c r="O408" s="2">
        <f>SUMIF(A:A,Cocina[[#This Row],[Número de Orden2]],M:M)</f>
        <v>95</v>
      </c>
    </row>
    <row r="409" spans="1:15" x14ac:dyDescent="0.2">
      <c r="A409" s="3">
        <v>156</v>
      </c>
      <c r="B409" s="3">
        <v>6</v>
      </c>
      <c r="C409" s="4" t="s">
        <v>30</v>
      </c>
      <c r="D409" s="4" t="s">
        <v>1596</v>
      </c>
      <c r="E409" s="2">
        <v>16</v>
      </c>
      <c r="F409" s="2">
        <v>28</v>
      </c>
      <c r="G409" s="3">
        <v>2</v>
      </c>
      <c r="H409">
        <v>6</v>
      </c>
      <c r="I409" s="4" t="s">
        <v>132</v>
      </c>
      <c r="J409" s="2">
        <f>Cocina[[#This Row],[Precio Unitario]]-Cocina[[#This Row],[Costo Unitario]]</f>
        <v>12</v>
      </c>
      <c r="K409" s="2">
        <f>Cocina[[#This Row],[Precio Unitario]]</f>
        <v>28</v>
      </c>
      <c r="L409" s="6">
        <f>Cocina[[#This Row],[Ganancia Neta]]/Cocina[[#This Row],[Ganancia Bruta]]</f>
        <v>0.42857142857142855</v>
      </c>
      <c r="M409" s="2">
        <f>Cocina[[#This Row],[Precio Unitario]]*Cocina[[#This Row],[Cantidad Ordenada]]</f>
        <v>56</v>
      </c>
      <c r="N409" s="3">
        <v>408</v>
      </c>
      <c r="O409" s="2">
        <f>SUMIF(A:A,Cocina[[#This Row],[Número de Orden2]],M:M)</f>
        <v>131</v>
      </c>
    </row>
    <row r="410" spans="1:15" x14ac:dyDescent="0.2">
      <c r="A410" s="3">
        <v>157</v>
      </c>
      <c r="B410" s="3">
        <v>13</v>
      </c>
      <c r="C410" s="4" t="s">
        <v>52</v>
      </c>
      <c r="D410" s="4" t="s">
        <v>1607</v>
      </c>
      <c r="E410" s="2">
        <v>15</v>
      </c>
      <c r="F410" s="2">
        <v>25</v>
      </c>
      <c r="G410" s="3">
        <v>3</v>
      </c>
      <c r="H410">
        <v>48</v>
      </c>
      <c r="I410" s="4" t="s">
        <v>133</v>
      </c>
      <c r="J410" s="2">
        <f>Cocina[[#This Row],[Precio Unitario]]-Cocina[[#This Row],[Costo Unitario]]</f>
        <v>10</v>
      </c>
      <c r="K410" s="2">
        <f>Cocina[[#This Row],[Precio Unitario]]</f>
        <v>25</v>
      </c>
      <c r="L410" s="6">
        <f>Cocina[[#This Row],[Ganancia Neta]]/Cocina[[#This Row],[Ganancia Bruta]]</f>
        <v>0.4</v>
      </c>
      <c r="M410" s="2">
        <f>Cocina[[#This Row],[Precio Unitario]]*Cocina[[#This Row],[Cantidad Ordenada]]</f>
        <v>75</v>
      </c>
      <c r="N410" s="3">
        <v>409</v>
      </c>
      <c r="O410" s="2">
        <f>SUMIF(A:A,Cocina[[#This Row],[Número de Orden2]],M:M)</f>
        <v>203</v>
      </c>
    </row>
    <row r="411" spans="1:15" x14ac:dyDescent="0.2">
      <c r="A411" s="3">
        <v>157</v>
      </c>
      <c r="B411" s="3">
        <v>13</v>
      </c>
      <c r="C411" s="4" t="s">
        <v>30</v>
      </c>
      <c r="D411" s="4" t="s">
        <v>1596</v>
      </c>
      <c r="E411" s="2">
        <v>16</v>
      </c>
      <c r="F411" s="2">
        <v>28</v>
      </c>
      <c r="G411" s="3">
        <v>1</v>
      </c>
      <c r="H411">
        <v>54</v>
      </c>
      <c r="I411" s="4" t="s">
        <v>133</v>
      </c>
      <c r="J411" s="2">
        <f>Cocina[[#This Row],[Precio Unitario]]-Cocina[[#This Row],[Costo Unitario]]</f>
        <v>12</v>
      </c>
      <c r="K411" s="2">
        <f>Cocina[[#This Row],[Precio Unitario]]</f>
        <v>28</v>
      </c>
      <c r="L411" s="6">
        <f>Cocina[[#This Row],[Ganancia Neta]]/Cocina[[#This Row],[Ganancia Bruta]]</f>
        <v>0.42857142857142855</v>
      </c>
      <c r="M411" s="2">
        <f>Cocina[[#This Row],[Precio Unitario]]*Cocina[[#This Row],[Cantidad Ordenada]]</f>
        <v>28</v>
      </c>
      <c r="N411" s="3">
        <v>410</v>
      </c>
      <c r="O411" s="2">
        <f>SUMIF(A:A,Cocina[[#This Row],[Número de Orden2]],M:M)</f>
        <v>56</v>
      </c>
    </row>
    <row r="412" spans="1:15" x14ac:dyDescent="0.2">
      <c r="A412" s="3">
        <v>157</v>
      </c>
      <c r="B412" s="3">
        <v>13</v>
      </c>
      <c r="C412" s="4" t="s">
        <v>39</v>
      </c>
      <c r="D412" s="4" t="s">
        <v>1589</v>
      </c>
      <c r="E412" s="2">
        <v>18</v>
      </c>
      <c r="F412" s="2">
        <v>30</v>
      </c>
      <c r="G412" s="3">
        <v>2</v>
      </c>
      <c r="H412">
        <v>27</v>
      </c>
      <c r="I412" s="4" t="s">
        <v>132</v>
      </c>
      <c r="J412" s="2">
        <f>Cocina[[#This Row],[Precio Unitario]]-Cocina[[#This Row],[Costo Unitario]]</f>
        <v>12</v>
      </c>
      <c r="K412" s="2">
        <f>Cocina[[#This Row],[Precio Unitario]]</f>
        <v>30</v>
      </c>
      <c r="L412" s="6">
        <f>Cocina[[#This Row],[Ganancia Neta]]/Cocina[[#This Row],[Ganancia Bruta]]</f>
        <v>0.4</v>
      </c>
      <c r="M412" s="2">
        <f>Cocina[[#This Row],[Precio Unitario]]*Cocina[[#This Row],[Cantidad Ordenada]]</f>
        <v>60</v>
      </c>
      <c r="N412" s="3">
        <v>411</v>
      </c>
      <c r="O412" s="2">
        <f>SUMIF(A:A,Cocina[[#This Row],[Número de Orden2]],M:M)</f>
        <v>219</v>
      </c>
    </row>
    <row r="413" spans="1:15" x14ac:dyDescent="0.2">
      <c r="A413" s="3">
        <v>157</v>
      </c>
      <c r="B413" s="3">
        <v>13</v>
      </c>
      <c r="C413" s="4" t="s">
        <v>42</v>
      </c>
      <c r="D413" s="4" t="s">
        <v>1593</v>
      </c>
      <c r="E413" s="2">
        <v>22</v>
      </c>
      <c r="F413" s="2">
        <v>36</v>
      </c>
      <c r="G413" s="3">
        <v>3</v>
      </c>
      <c r="H413">
        <v>21</v>
      </c>
      <c r="I413" s="4" t="s">
        <v>132</v>
      </c>
      <c r="J413" s="2">
        <f>Cocina[[#This Row],[Precio Unitario]]-Cocina[[#This Row],[Costo Unitario]]</f>
        <v>14</v>
      </c>
      <c r="K413" s="2">
        <f>Cocina[[#This Row],[Precio Unitario]]</f>
        <v>36</v>
      </c>
      <c r="L413" s="6">
        <f>Cocina[[#This Row],[Ganancia Neta]]/Cocina[[#This Row],[Ganancia Bruta]]</f>
        <v>0.3888888888888889</v>
      </c>
      <c r="M413" s="2">
        <f>Cocina[[#This Row],[Precio Unitario]]*Cocina[[#This Row],[Cantidad Ordenada]]</f>
        <v>108</v>
      </c>
      <c r="N413" s="3">
        <v>412</v>
      </c>
      <c r="O413" s="2">
        <f>SUMIF(A:A,Cocina[[#This Row],[Número de Orden2]],M:M)</f>
        <v>93</v>
      </c>
    </row>
    <row r="414" spans="1:15" x14ac:dyDescent="0.2">
      <c r="A414" s="3">
        <v>158</v>
      </c>
      <c r="B414" s="3">
        <v>5</v>
      </c>
      <c r="C414" s="4" t="s">
        <v>48</v>
      </c>
      <c r="D414" s="4" t="s">
        <v>1597</v>
      </c>
      <c r="E414" s="2">
        <v>11</v>
      </c>
      <c r="F414" s="2">
        <v>19</v>
      </c>
      <c r="G414" s="3">
        <v>1</v>
      </c>
      <c r="H414">
        <v>57</v>
      </c>
      <c r="I414" s="4" t="s">
        <v>132</v>
      </c>
      <c r="J414" s="2">
        <f>Cocina[[#This Row],[Precio Unitario]]-Cocina[[#This Row],[Costo Unitario]]</f>
        <v>8</v>
      </c>
      <c r="K414" s="2">
        <f>Cocina[[#This Row],[Precio Unitario]]</f>
        <v>19</v>
      </c>
      <c r="L414" s="6">
        <f>Cocina[[#This Row],[Ganancia Neta]]/Cocina[[#This Row],[Ganancia Bruta]]</f>
        <v>0.42105263157894735</v>
      </c>
      <c r="M414" s="2">
        <f>Cocina[[#This Row],[Precio Unitario]]*Cocina[[#This Row],[Cantidad Ordenada]]</f>
        <v>19</v>
      </c>
      <c r="N414" s="3">
        <v>413</v>
      </c>
      <c r="O414" s="2">
        <f>SUMIF(A:A,Cocina[[#This Row],[Número de Orden2]],M:M)</f>
        <v>35</v>
      </c>
    </row>
    <row r="415" spans="1:15" x14ac:dyDescent="0.2">
      <c r="A415" s="3">
        <v>158</v>
      </c>
      <c r="B415" s="3">
        <v>5</v>
      </c>
      <c r="C415" s="4" t="s">
        <v>57</v>
      </c>
      <c r="D415" s="4" t="s">
        <v>1606</v>
      </c>
      <c r="E415" s="2">
        <v>15</v>
      </c>
      <c r="F415" s="2">
        <v>26</v>
      </c>
      <c r="G415" s="3">
        <v>3</v>
      </c>
      <c r="H415">
        <v>55</v>
      </c>
      <c r="I415" s="4" t="s">
        <v>132</v>
      </c>
      <c r="J415" s="2">
        <f>Cocina[[#This Row],[Precio Unitario]]-Cocina[[#This Row],[Costo Unitario]]</f>
        <v>11</v>
      </c>
      <c r="K415" s="2">
        <f>Cocina[[#This Row],[Precio Unitario]]</f>
        <v>26</v>
      </c>
      <c r="L415" s="6">
        <f>Cocina[[#This Row],[Ganancia Neta]]/Cocina[[#This Row],[Ganancia Bruta]]</f>
        <v>0.42307692307692307</v>
      </c>
      <c r="M415" s="2">
        <f>Cocina[[#This Row],[Precio Unitario]]*Cocina[[#This Row],[Cantidad Ordenada]]</f>
        <v>78</v>
      </c>
      <c r="N415" s="3">
        <v>414</v>
      </c>
      <c r="O415" s="2">
        <f>SUMIF(A:A,Cocina[[#This Row],[Número de Orden2]],M:M)</f>
        <v>33</v>
      </c>
    </row>
    <row r="416" spans="1:15" x14ac:dyDescent="0.2">
      <c r="A416" s="3">
        <v>158</v>
      </c>
      <c r="B416" s="3">
        <v>5</v>
      </c>
      <c r="C416" s="4" t="s">
        <v>42</v>
      </c>
      <c r="D416" s="4" t="s">
        <v>1593</v>
      </c>
      <c r="E416" s="2">
        <v>22</v>
      </c>
      <c r="F416" s="2">
        <v>36</v>
      </c>
      <c r="G416" s="3">
        <v>3</v>
      </c>
      <c r="H416">
        <v>7</v>
      </c>
      <c r="I416" s="4" t="s">
        <v>132</v>
      </c>
      <c r="J416" s="2">
        <f>Cocina[[#This Row],[Precio Unitario]]-Cocina[[#This Row],[Costo Unitario]]</f>
        <v>14</v>
      </c>
      <c r="K416" s="2">
        <f>Cocina[[#This Row],[Precio Unitario]]</f>
        <v>36</v>
      </c>
      <c r="L416" s="6">
        <f>Cocina[[#This Row],[Ganancia Neta]]/Cocina[[#This Row],[Ganancia Bruta]]</f>
        <v>0.3888888888888889</v>
      </c>
      <c r="M416" s="2">
        <f>Cocina[[#This Row],[Precio Unitario]]*Cocina[[#This Row],[Cantidad Ordenada]]</f>
        <v>108</v>
      </c>
      <c r="N416" s="3">
        <v>415</v>
      </c>
      <c r="O416" s="2">
        <f>SUMIF(A:A,Cocina[[#This Row],[Número de Orden2]],M:M)</f>
        <v>158</v>
      </c>
    </row>
    <row r="417" spans="1:15" x14ac:dyDescent="0.2">
      <c r="A417" s="3">
        <v>158</v>
      </c>
      <c r="B417" s="3">
        <v>5</v>
      </c>
      <c r="C417" s="4" t="s">
        <v>19</v>
      </c>
      <c r="D417" s="4" t="s">
        <v>1598</v>
      </c>
      <c r="E417" s="2">
        <v>21</v>
      </c>
      <c r="F417" s="2">
        <v>35</v>
      </c>
      <c r="G417" s="3">
        <v>3</v>
      </c>
      <c r="H417">
        <v>16</v>
      </c>
      <c r="I417" s="4" t="s">
        <v>133</v>
      </c>
      <c r="J417" s="2">
        <f>Cocina[[#This Row],[Precio Unitario]]-Cocina[[#This Row],[Costo Unitario]]</f>
        <v>14</v>
      </c>
      <c r="K417" s="2">
        <f>Cocina[[#This Row],[Precio Unitario]]</f>
        <v>35</v>
      </c>
      <c r="L417" s="6">
        <f>Cocina[[#This Row],[Ganancia Neta]]/Cocina[[#This Row],[Ganancia Bruta]]</f>
        <v>0.4</v>
      </c>
      <c r="M417" s="2">
        <f>Cocina[[#This Row],[Precio Unitario]]*Cocina[[#This Row],[Cantidad Ordenada]]</f>
        <v>105</v>
      </c>
      <c r="N417" s="3">
        <v>416</v>
      </c>
      <c r="O417" s="2">
        <f>SUMIF(A:A,Cocina[[#This Row],[Número de Orden2]],M:M)</f>
        <v>25</v>
      </c>
    </row>
    <row r="418" spans="1:15" x14ac:dyDescent="0.2">
      <c r="A418" s="3">
        <v>159</v>
      </c>
      <c r="B418" s="3">
        <v>16</v>
      </c>
      <c r="C418" s="4" t="s">
        <v>26</v>
      </c>
      <c r="D418" s="4" t="s">
        <v>1594</v>
      </c>
      <c r="E418" s="2">
        <v>17</v>
      </c>
      <c r="F418" s="2">
        <v>29</v>
      </c>
      <c r="G418" s="3">
        <v>3</v>
      </c>
      <c r="H418">
        <v>23</v>
      </c>
      <c r="I418" s="4" t="s">
        <v>133</v>
      </c>
      <c r="J418" s="2">
        <f>Cocina[[#This Row],[Precio Unitario]]-Cocina[[#This Row],[Costo Unitario]]</f>
        <v>12</v>
      </c>
      <c r="K418" s="2">
        <f>Cocina[[#This Row],[Precio Unitario]]</f>
        <v>29</v>
      </c>
      <c r="L418" s="6">
        <f>Cocina[[#This Row],[Ganancia Neta]]/Cocina[[#This Row],[Ganancia Bruta]]</f>
        <v>0.41379310344827586</v>
      </c>
      <c r="M418" s="2">
        <f>Cocina[[#This Row],[Precio Unitario]]*Cocina[[#This Row],[Cantidad Ordenada]]</f>
        <v>87</v>
      </c>
      <c r="N418" s="3">
        <v>417</v>
      </c>
      <c r="O418" s="2">
        <f>SUMIF(A:A,Cocina[[#This Row],[Número de Orden2]],M:M)</f>
        <v>142</v>
      </c>
    </row>
    <row r="419" spans="1:15" x14ac:dyDescent="0.2">
      <c r="A419" s="3">
        <v>159</v>
      </c>
      <c r="B419" s="3">
        <v>16</v>
      </c>
      <c r="C419" s="4" t="s">
        <v>50</v>
      </c>
      <c r="D419" s="4" t="s">
        <v>1590</v>
      </c>
      <c r="E419" s="2">
        <v>19</v>
      </c>
      <c r="F419" s="2">
        <v>31</v>
      </c>
      <c r="G419" s="3">
        <v>1</v>
      </c>
      <c r="H419">
        <v>5</v>
      </c>
      <c r="I419" s="4" t="s">
        <v>132</v>
      </c>
      <c r="J419" s="2">
        <f>Cocina[[#This Row],[Precio Unitario]]-Cocina[[#This Row],[Costo Unitario]]</f>
        <v>12</v>
      </c>
      <c r="K419" s="2">
        <f>Cocina[[#This Row],[Precio Unitario]]</f>
        <v>31</v>
      </c>
      <c r="L419" s="6">
        <f>Cocina[[#This Row],[Ganancia Neta]]/Cocina[[#This Row],[Ganancia Bruta]]</f>
        <v>0.38709677419354838</v>
      </c>
      <c r="M419" s="2">
        <f>Cocina[[#This Row],[Precio Unitario]]*Cocina[[#This Row],[Cantidad Ordenada]]</f>
        <v>31</v>
      </c>
      <c r="N419" s="3">
        <v>418</v>
      </c>
      <c r="O419" s="2">
        <f>SUMIF(A:A,Cocina[[#This Row],[Número de Orden2]],M:M)</f>
        <v>118</v>
      </c>
    </row>
    <row r="420" spans="1:15" x14ac:dyDescent="0.2">
      <c r="A420" s="3">
        <v>159</v>
      </c>
      <c r="B420" s="3">
        <v>16</v>
      </c>
      <c r="C420" s="4" t="s">
        <v>43</v>
      </c>
      <c r="D420" s="4" t="s">
        <v>1605</v>
      </c>
      <c r="E420" s="2">
        <v>10</v>
      </c>
      <c r="F420" s="2">
        <v>18</v>
      </c>
      <c r="G420" s="3">
        <v>2</v>
      </c>
      <c r="H420">
        <v>6</v>
      </c>
      <c r="I420" s="4" t="s">
        <v>132</v>
      </c>
      <c r="J420" s="2">
        <f>Cocina[[#This Row],[Precio Unitario]]-Cocina[[#This Row],[Costo Unitario]]</f>
        <v>8</v>
      </c>
      <c r="K420" s="2">
        <f>Cocina[[#This Row],[Precio Unitario]]</f>
        <v>18</v>
      </c>
      <c r="L420" s="6">
        <f>Cocina[[#This Row],[Ganancia Neta]]/Cocina[[#This Row],[Ganancia Bruta]]</f>
        <v>0.44444444444444442</v>
      </c>
      <c r="M420" s="2">
        <f>Cocina[[#This Row],[Precio Unitario]]*Cocina[[#This Row],[Cantidad Ordenada]]</f>
        <v>36</v>
      </c>
      <c r="N420" s="3">
        <v>419</v>
      </c>
      <c r="O420" s="2">
        <f>SUMIF(A:A,Cocina[[#This Row],[Número de Orden2]],M:M)</f>
        <v>67</v>
      </c>
    </row>
    <row r="421" spans="1:15" x14ac:dyDescent="0.2">
      <c r="A421" s="3">
        <v>159</v>
      </c>
      <c r="B421" s="3">
        <v>16</v>
      </c>
      <c r="C421" s="4" t="s">
        <v>74</v>
      </c>
      <c r="D421" s="4" t="s">
        <v>1595</v>
      </c>
      <c r="E421" s="2">
        <v>20</v>
      </c>
      <c r="F421" s="2">
        <v>33</v>
      </c>
      <c r="G421" s="3">
        <v>3</v>
      </c>
      <c r="H421">
        <v>40</v>
      </c>
      <c r="I421" s="4" t="s">
        <v>132</v>
      </c>
      <c r="J421" s="2">
        <f>Cocina[[#This Row],[Precio Unitario]]-Cocina[[#This Row],[Costo Unitario]]</f>
        <v>13</v>
      </c>
      <c r="K421" s="2">
        <f>Cocina[[#This Row],[Precio Unitario]]</f>
        <v>33</v>
      </c>
      <c r="L421" s="6">
        <f>Cocina[[#This Row],[Ganancia Neta]]/Cocina[[#This Row],[Ganancia Bruta]]</f>
        <v>0.39393939393939392</v>
      </c>
      <c r="M421" s="2">
        <f>Cocina[[#This Row],[Precio Unitario]]*Cocina[[#This Row],[Cantidad Ordenada]]</f>
        <v>99</v>
      </c>
      <c r="N421" s="3">
        <v>420</v>
      </c>
      <c r="O421" s="2">
        <f>SUMIF(A:A,Cocina[[#This Row],[Número de Orden2]],M:M)</f>
        <v>242</v>
      </c>
    </row>
    <row r="422" spans="1:15" x14ac:dyDescent="0.2">
      <c r="A422" s="3">
        <v>160</v>
      </c>
      <c r="B422" s="3">
        <v>19</v>
      </c>
      <c r="C422" s="4" t="s">
        <v>42</v>
      </c>
      <c r="D422" s="4" t="s">
        <v>1593</v>
      </c>
      <c r="E422" s="2">
        <v>22</v>
      </c>
      <c r="F422" s="2">
        <v>36</v>
      </c>
      <c r="G422" s="3">
        <v>3</v>
      </c>
      <c r="H422">
        <v>20</v>
      </c>
      <c r="I422" s="4" t="s">
        <v>132</v>
      </c>
      <c r="J422" s="2">
        <f>Cocina[[#This Row],[Precio Unitario]]-Cocina[[#This Row],[Costo Unitario]]</f>
        <v>14</v>
      </c>
      <c r="K422" s="2">
        <f>Cocina[[#This Row],[Precio Unitario]]</f>
        <v>36</v>
      </c>
      <c r="L422" s="6">
        <f>Cocina[[#This Row],[Ganancia Neta]]/Cocina[[#This Row],[Ganancia Bruta]]</f>
        <v>0.3888888888888889</v>
      </c>
      <c r="M422" s="2">
        <f>Cocina[[#This Row],[Precio Unitario]]*Cocina[[#This Row],[Cantidad Ordenada]]</f>
        <v>108</v>
      </c>
      <c r="N422" s="3">
        <v>421</v>
      </c>
      <c r="O422" s="2">
        <f>SUMIF(A:A,Cocina[[#This Row],[Número de Orden2]],M:M)</f>
        <v>85</v>
      </c>
    </row>
    <row r="423" spans="1:15" x14ac:dyDescent="0.2">
      <c r="A423" s="3">
        <v>160</v>
      </c>
      <c r="B423" s="3">
        <v>19</v>
      </c>
      <c r="C423" s="4" t="s">
        <v>60</v>
      </c>
      <c r="D423" s="4" t="s">
        <v>1588</v>
      </c>
      <c r="E423" s="2">
        <v>14</v>
      </c>
      <c r="F423" s="2">
        <v>24</v>
      </c>
      <c r="G423" s="3">
        <v>2</v>
      </c>
      <c r="H423">
        <v>47</v>
      </c>
      <c r="I423" s="4" t="s">
        <v>132</v>
      </c>
      <c r="J423" s="2">
        <f>Cocina[[#This Row],[Precio Unitario]]-Cocina[[#This Row],[Costo Unitario]]</f>
        <v>10</v>
      </c>
      <c r="K423" s="2">
        <f>Cocina[[#This Row],[Precio Unitario]]</f>
        <v>24</v>
      </c>
      <c r="L423" s="6">
        <f>Cocina[[#This Row],[Ganancia Neta]]/Cocina[[#This Row],[Ganancia Bruta]]</f>
        <v>0.41666666666666669</v>
      </c>
      <c r="M423" s="2">
        <f>Cocina[[#This Row],[Precio Unitario]]*Cocina[[#This Row],[Cantidad Ordenada]]</f>
        <v>48</v>
      </c>
      <c r="N423" s="3">
        <v>422</v>
      </c>
      <c r="O423" s="2">
        <f>SUMIF(A:A,Cocina[[#This Row],[Número de Orden2]],M:M)</f>
        <v>88</v>
      </c>
    </row>
    <row r="424" spans="1:15" x14ac:dyDescent="0.2">
      <c r="A424" s="3">
        <v>161</v>
      </c>
      <c r="B424" s="3">
        <v>13</v>
      </c>
      <c r="C424" s="4" t="s">
        <v>30</v>
      </c>
      <c r="D424" s="4" t="s">
        <v>1596</v>
      </c>
      <c r="E424" s="2">
        <v>16</v>
      </c>
      <c r="F424" s="2">
        <v>28</v>
      </c>
      <c r="G424" s="3">
        <v>3</v>
      </c>
      <c r="H424">
        <v>57</v>
      </c>
      <c r="I424" s="4" t="s">
        <v>132</v>
      </c>
      <c r="J424" s="2">
        <f>Cocina[[#This Row],[Precio Unitario]]-Cocina[[#This Row],[Costo Unitario]]</f>
        <v>12</v>
      </c>
      <c r="K424" s="2">
        <f>Cocina[[#This Row],[Precio Unitario]]</f>
        <v>28</v>
      </c>
      <c r="L424" s="6">
        <f>Cocina[[#This Row],[Ganancia Neta]]/Cocina[[#This Row],[Ganancia Bruta]]</f>
        <v>0.42857142857142855</v>
      </c>
      <c r="M424" s="2">
        <f>Cocina[[#This Row],[Precio Unitario]]*Cocina[[#This Row],[Cantidad Ordenada]]</f>
        <v>84</v>
      </c>
      <c r="N424" s="3">
        <v>423</v>
      </c>
      <c r="O424" s="2">
        <f>SUMIF(A:A,Cocina[[#This Row],[Número de Orden2]],M:M)</f>
        <v>152</v>
      </c>
    </row>
    <row r="425" spans="1:15" x14ac:dyDescent="0.2">
      <c r="A425" s="3">
        <v>162</v>
      </c>
      <c r="B425" s="3">
        <v>14</v>
      </c>
      <c r="C425" s="4" t="s">
        <v>60</v>
      </c>
      <c r="D425" s="4" t="s">
        <v>1588</v>
      </c>
      <c r="E425" s="2">
        <v>14</v>
      </c>
      <c r="F425" s="2">
        <v>24</v>
      </c>
      <c r="G425" s="3">
        <v>3</v>
      </c>
      <c r="H425">
        <v>25</v>
      </c>
      <c r="I425" s="4" t="s">
        <v>132</v>
      </c>
      <c r="J425" s="2">
        <f>Cocina[[#This Row],[Precio Unitario]]-Cocina[[#This Row],[Costo Unitario]]</f>
        <v>10</v>
      </c>
      <c r="K425" s="2">
        <f>Cocina[[#This Row],[Precio Unitario]]</f>
        <v>24</v>
      </c>
      <c r="L425" s="6">
        <f>Cocina[[#This Row],[Ganancia Neta]]/Cocina[[#This Row],[Ganancia Bruta]]</f>
        <v>0.41666666666666669</v>
      </c>
      <c r="M425" s="2">
        <f>Cocina[[#This Row],[Precio Unitario]]*Cocina[[#This Row],[Cantidad Ordenada]]</f>
        <v>72</v>
      </c>
      <c r="N425" s="3">
        <v>424</v>
      </c>
      <c r="O425" s="2">
        <f>SUMIF(A:A,Cocina[[#This Row],[Número de Orden2]],M:M)</f>
        <v>147</v>
      </c>
    </row>
    <row r="426" spans="1:15" x14ac:dyDescent="0.2">
      <c r="A426" s="3">
        <v>163</v>
      </c>
      <c r="B426" s="3">
        <v>6</v>
      </c>
      <c r="C426" s="4" t="s">
        <v>50</v>
      </c>
      <c r="D426" s="4" t="s">
        <v>1590</v>
      </c>
      <c r="E426" s="2">
        <v>19</v>
      </c>
      <c r="F426" s="2">
        <v>31</v>
      </c>
      <c r="G426" s="3">
        <v>3</v>
      </c>
      <c r="H426">
        <v>8</v>
      </c>
      <c r="I426" s="4" t="s">
        <v>133</v>
      </c>
      <c r="J426" s="2">
        <f>Cocina[[#This Row],[Precio Unitario]]-Cocina[[#This Row],[Costo Unitario]]</f>
        <v>12</v>
      </c>
      <c r="K426" s="2">
        <f>Cocina[[#This Row],[Precio Unitario]]</f>
        <v>31</v>
      </c>
      <c r="L426" s="6">
        <f>Cocina[[#This Row],[Ganancia Neta]]/Cocina[[#This Row],[Ganancia Bruta]]</f>
        <v>0.38709677419354838</v>
      </c>
      <c r="M426" s="2">
        <f>Cocina[[#This Row],[Precio Unitario]]*Cocina[[#This Row],[Cantidad Ordenada]]</f>
        <v>93</v>
      </c>
      <c r="N426" s="3">
        <v>425</v>
      </c>
      <c r="O426" s="2">
        <f>SUMIF(A:A,Cocina[[#This Row],[Número de Orden2]],M:M)</f>
        <v>19</v>
      </c>
    </row>
    <row r="427" spans="1:15" x14ac:dyDescent="0.2">
      <c r="A427" s="3">
        <v>163</v>
      </c>
      <c r="B427" s="3">
        <v>6</v>
      </c>
      <c r="C427" s="4" t="s">
        <v>39</v>
      </c>
      <c r="D427" s="4" t="s">
        <v>1589</v>
      </c>
      <c r="E427" s="2">
        <v>18</v>
      </c>
      <c r="F427" s="2">
        <v>30</v>
      </c>
      <c r="G427" s="3">
        <v>3</v>
      </c>
      <c r="H427">
        <v>16</v>
      </c>
      <c r="I427" s="4" t="s">
        <v>133</v>
      </c>
      <c r="J427" s="2">
        <f>Cocina[[#This Row],[Precio Unitario]]-Cocina[[#This Row],[Costo Unitario]]</f>
        <v>12</v>
      </c>
      <c r="K427" s="2">
        <f>Cocina[[#This Row],[Precio Unitario]]</f>
        <v>30</v>
      </c>
      <c r="L427" s="6">
        <f>Cocina[[#This Row],[Ganancia Neta]]/Cocina[[#This Row],[Ganancia Bruta]]</f>
        <v>0.4</v>
      </c>
      <c r="M427" s="2">
        <f>Cocina[[#This Row],[Precio Unitario]]*Cocina[[#This Row],[Cantidad Ordenada]]</f>
        <v>90</v>
      </c>
      <c r="N427" s="3">
        <v>426</v>
      </c>
      <c r="O427" s="2">
        <f>SUMIF(A:A,Cocina[[#This Row],[Número de Orden2]],M:M)</f>
        <v>247</v>
      </c>
    </row>
    <row r="428" spans="1:15" x14ac:dyDescent="0.2">
      <c r="A428" s="3">
        <v>163</v>
      </c>
      <c r="B428" s="3">
        <v>6</v>
      </c>
      <c r="C428" s="4" t="s">
        <v>74</v>
      </c>
      <c r="D428" s="4" t="s">
        <v>1595</v>
      </c>
      <c r="E428" s="2">
        <v>20</v>
      </c>
      <c r="F428" s="2">
        <v>33</v>
      </c>
      <c r="G428" s="3">
        <v>2</v>
      </c>
      <c r="H428">
        <v>40</v>
      </c>
      <c r="I428" s="4" t="s">
        <v>133</v>
      </c>
      <c r="J428" s="2">
        <f>Cocina[[#This Row],[Precio Unitario]]-Cocina[[#This Row],[Costo Unitario]]</f>
        <v>13</v>
      </c>
      <c r="K428" s="2">
        <f>Cocina[[#This Row],[Precio Unitario]]</f>
        <v>33</v>
      </c>
      <c r="L428" s="6">
        <f>Cocina[[#This Row],[Ganancia Neta]]/Cocina[[#This Row],[Ganancia Bruta]]</f>
        <v>0.39393939393939392</v>
      </c>
      <c r="M428" s="2">
        <f>Cocina[[#This Row],[Precio Unitario]]*Cocina[[#This Row],[Cantidad Ordenada]]</f>
        <v>66</v>
      </c>
      <c r="N428" s="3">
        <v>427</v>
      </c>
      <c r="O428" s="2">
        <f>SUMIF(A:A,Cocina[[#This Row],[Número de Orden2]],M:M)</f>
        <v>206</v>
      </c>
    </row>
    <row r="429" spans="1:15" x14ac:dyDescent="0.2">
      <c r="A429" s="3">
        <v>163</v>
      </c>
      <c r="B429" s="3">
        <v>6</v>
      </c>
      <c r="C429" s="4" t="s">
        <v>65</v>
      </c>
      <c r="D429" s="4" t="s">
        <v>1600</v>
      </c>
      <c r="E429" s="2">
        <v>13</v>
      </c>
      <c r="F429" s="2">
        <v>22</v>
      </c>
      <c r="G429" s="3">
        <v>1</v>
      </c>
      <c r="H429">
        <v>7</v>
      </c>
      <c r="I429" s="4" t="s">
        <v>132</v>
      </c>
      <c r="J429" s="2">
        <f>Cocina[[#This Row],[Precio Unitario]]-Cocina[[#This Row],[Costo Unitario]]</f>
        <v>9</v>
      </c>
      <c r="K429" s="2">
        <f>Cocina[[#This Row],[Precio Unitario]]</f>
        <v>22</v>
      </c>
      <c r="L429" s="6">
        <f>Cocina[[#This Row],[Ganancia Neta]]/Cocina[[#This Row],[Ganancia Bruta]]</f>
        <v>0.40909090909090912</v>
      </c>
      <c r="M429" s="2">
        <f>Cocina[[#This Row],[Precio Unitario]]*Cocina[[#This Row],[Cantidad Ordenada]]</f>
        <v>22</v>
      </c>
      <c r="N429" s="3">
        <v>428</v>
      </c>
      <c r="O429" s="2">
        <f>SUMIF(A:A,Cocina[[#This Row],[Número de Orden2]],M:M)</f>
        <v>175</v>
      </c>
    </row>
    <row r="430" spans="1:15" x14ac:dyDescent="0.2">
      <c r="A430" s="3">
        <v>164</v>
      </c>
      <c r="B430" s="3">
        <v>8</v>
      </c>
      <c r="C430" s="4" t="s">
        <v>65</v>
      </c>
      <c r="D430" s="4" t="s">
        <v>1600</v>
      </c>
      <c r="E430" s="2">
        <v>13</v>
      </c>
      <c r="F430" s="2">
        <v>22</v>
      </c>
      <c r="G430" s="3">
        <v>1</v>
      </c>
      <c r="H430">
        <v>43</v>
      </c>
      <c r="I430" s="4" t="s">
        <v>133</v>
      </c>
      <c r="J430" s="2">
        <f>Cocina[[#This Row],[Precio Unitario]]-Cocina[[#This Row],[Costo Unitario]]</f>
        <v>9</v>
      </c>
      <c r="K430" s="2">
        <f>Cocina[[#This Row],[Precio Unitario]]</f>
        <v>22</v>
      </c>
      <c r="L430" s="6">
        <f>Cocina[[#This Row],[Ganancia Neta]]/Cocina[[#This Row],[Ganancia Bruta]]</f>
        <v>0.40909090909090912</v>
      </c>
      <c r="M430" s="2">
        <f>Cocina[[#This Row],[Precio Unitario]]*Cocina[[#This Row],[Cantidad Ordenada]]</f>
        <v>22</v>
      </c>
      <c r="N430" s="3">
        <v>429</v>
      </c>
      <c r="O430" s="2">
        <f>SUMIF(A:A,Cocina[[#This Row],[Número de Orden2]],M:M)</f>
        <v>78</v>
      </c>
    </row>
    <row r="431" spans="1:15" x14ac:dyDescent="0.2">
      <c r="A431" s="3">
        <v>164</v>
      </c>
      <c r="B431" s="3">
        <v>8</v>
      </c>
      <c r="C431" s="4" t="s">
        <v>42</v>
      </c>
      <c r="D431" s="4" t="s">
        <v>1593</v>
      </c>
      <c r="E431" s="2">
        <v>22</v>
      </c>
      <c r="F431" s="2">
        <v>36</v>
      </c>
      <c r="G431" s="3">
        <v>1</v>
      </c>
      <c r="H431">
        <v>7</v>
      </c>
      <c r="I431" s="4" t="s">
        <v>132</v>
      </c>
      <c r="J431" s="2">
        <f>Cocina[[#This Row],[Precio Unitario]]-Cocina[[#This Row],[Costo Unitario]]</f>
        <v>14</v>
      </c>
      <c r="K431" s="2">
        <f>Cocina[[#This Row],[Precio Unitario]]</f>
        <v>36</v>
      </c>
      <c r="L431" s="6">
        <f>Cocina[[#This Row],[Ganancia Neta]]/Cocina[[#This Row],[Ganancia Bruta]]</f>
        <v>0.3888888888888889</v>
      </c>
      <c r="M431" s="2">
        <f>Cocina[[#This Row],[Precio Unitario]]*Cocina[[#This Row],[Cantidad Ordenada]]</f>
        <v>36</v>
      </c>
      <c r="N431" s="3">
        <v>430</v>
      </c>
      <c r="O431" s="2">
        <f>SUMIF(A:A,Cocina[[#This Row],[Número de Orden2]],M:M)</f>
        <v>25</v>
      </c>
    </row>
    <row r="432" spans="1:15" x14ac:dyDescent="0.2">
      <c r="A432" s="3">
        <v>164</v>
      </c>
      <c r="B432" s="3">
        <v>8</v>
      </c>
      <c r="C432" s="4" t="s">
        <v>70</v>
      </c>
      <c r="D432" s="4" t="s">
        <v>1599</v>
      </c>
      <c r="E432" s="2">
        <v>19</v>
      </c>
      <c r="F432" s="2">
        <v>32</v>
      </c>
      <c r="G432" s="3">
        <v>2</v>
      </c>
      <c r="H432">
        <v>20</v>
      </c>
      <c r="I432" s="4" t="s">
        <v>132</v>
      </c>
      <c r="J432" s="2">
        <f>Cocina[[#This Row],[Precio Unitario]]-Cocina[[#This Row],[Costo Unitario]]</f>
        <v>13</v>
      </c>
      <c r="K432" s="2">
        <f>Cocina[[#This Row],[Precio Unitario]]</f>
        <v>32</v>
      </c>
      <c r="L432" s="6">
        <f>Cocina[[#This Row],[Ganancia Neta]]/Cocina[[#This Row],[Ganancia Bruta]]</f>
        <v>0.40625</v>
      </c>
      <c r="M432" s="2">
        <f>Cocina[[#This Row],[Precio Unitario]]*Cocina[[#This Row],[Cantidad Ordenada]]</f>
        <v>64</v>
      </c>
      <c r="N432" s="3">
        <v>431</v>
      </c>
      <c r="O432" s="2">
        <f>SUMIF(A:A,Cocina[[#This Row],[Número de Orden2]],M:M)</f>
        <v>60</v>
      </c>
    </row>
    <row r="433" spans="1:15" x14ac:dyDescent="0.2">
      <c r="A433" s="3">
        <v>164</v>
      </c>
      <c r="B433" s="3">
        <v>8</v>
      </c>
      <c r="C433" s="4" t="s">
        <v>60</v>
      </c>
      <c r="D433" s="4" t="s">
        <v>1588</v>
      </c>
      <c r="E433" s="2">
        <v>14</v>
      </c>
      <c r="F433" s="2">
        <v>24</v>
      </c>
      <c r="G433" s="3">
        <v>2</v>
      </c>
      <c r="H433">
        <v>35</v>
      </c>
      <c r="I433" s="4" t="s">
        <v>132</v>
      </c>
      <c r="J433" s="2">
        <f>Cocina[[#This Row],[Precio Unitario]]-Cocina[[#This Row],[Costo Unitario]]</f>
        <v>10</v>
      </c>
      <c r="K433" s="2">
        <f>Cocina[[#This Row],[Precio Unitario]]</f>
        <v>24</v>
      </c>
      <c r="L433" s="6">
        <f>Cocina[[#This Row],[Ganancia Neta]]/Cocina[[#This Row],[Ganancia Bruta]]</f>
        <v>0.41666666666666669</v>
      </c>
      <c r="M433" s="2">
        <f>Cocina[[#This Row],[Precio Unitario]]*Cocina[[#This Row],[Cantidad Ordenada]]</f>
        <v>48</v>
      </c>
      <c r="N433" s="3">
        <v>432</v>
      </c>
      <c r="O433" s="2">
        <f>SUMIF(A:A,Cocina[[#This Row],[Número de Orden2]],M:M)</f>
        <v>109</v>
      </c>
    </row>
    <row r="434" spans="1:15" x14ac:dyDescent="0.2">
      <c r="A434" s="3">
        <v>165</v>
      </c>
      <c r="B434" s="3">
        <v>10</v>
      </c>
      <c r="C434" s="4" t="s">
        <v>60</v>
      </c>
      <c r="D434" s="4" t="s">
        <v>1588</v>
      </c>
      <c r="E434" s="2">
        <v>14</v>
      </c>
      <c r="F434" s="2">
        <v>24</v>
      </c>
      <c r="G434" s="3">
        <v>2</v>
      </c>
      <c r="H434">
        <v>15</v>
      </c>
      <c r="I434" s="4" t="s">
        <v>133</v>
      </c>
      <c r="J434" s="2">
        <f>Cocina[[#This Row],[Precio Unitario]]-Cocina[[#This Row],[Costo Unitario]]</f>
        <v>10</v>
      </c>
      <c r="K434" s="2">
        <f>Cocina[[#This Row],[Precio Unitario]]</f>
        <v>24</v>
      </c>
      <c r="L434" s="6">
        <f>Cocina[[#This Row],[Ganancia Neta]]/Cocina[[#This Row],[Ganancia Bruta]]</f>
        <v>0.41666666666666669</v>
      </c>
      <c r="M434" s="2">
        <f>Cocina[[#This Row],[Precio Unitario]]*Cocina[[#This Row],[Cantidad Ordenada]]</f>
        <v>48</v>
      </c>
      <c r="N434" s="3">
        <v>433</v>
      </c>
      <c r="O434" s="2">
        <f>SUMIF(A:A,Cocina[[#This Row],[Número de Orden2]],M:M)</f>
        <v>102</v>
      </c>
    </row>
    <row r="435" spans="1:15" x14ac:dyDescent="0.2">
      <c r="A435" s="3">
        <v>165</v>
      </c>
      <c r="B435" s="3">
        <v>10</v>
      </c>
      <c r="C435" s="4" t="s">
        <v>41</v>
      </c>
      <c r="D435" s="4" t="s">
        <v>1604</v>
      </c>
      <c r="E435" s="2">
        <v>13</v>
      </c>
      <c r="F435" s="2">
        <v>21</v>
      </c>
      <c r="G435" s="3">
        <v>2</v>
      </c>
      <c r="H435">
        <v>41</v>
      </c>
      <c r="I435" s="4" t="s">
        <v>132</v>
      </c>
      <c r="J435" s="2">
        <f>Cocina[[#This Row],[Precio Unitario]]-Cocina[[#This Row],[Costo Unitario]]</f>
        <v>8</v>
      </c>
      <c r="K435" s="2">
        <f>Cocina[[#This Row],[Precio Unitario]]</f>
        <v>21</v>
      </c>
      <c r="L435" s="6">
        <f>Cocina[[#This Row],[Ganancia Neta]]/Cocina[[#This Row],[Ganancia Bruta]]</f>
        <v>0.38095238095238093</v>
      </c>
      <c r="M435" s="2">
        <f>Cocina[[#This Row],[Precio Unitario]]*Cocina[[#This Row],[Cantidad Ordenada]]</f>
        <v>42</v>
      </c>
      <c r="N435" s="3">
        <v>434</v>
      </c>
      <c r="O435" s="2">
        <f>SUMIF(A:A,Cocina[[#This Row],[Número de Orden2]],M:M)</f>
        <v>96</v>
      </c>
    </row>
    <row r="436" spans="1:15" x14ac:dyDescent="0.2">
      <c r="A436" s="3">
        <v>166</v>
      </c>
      <c r="B436" s="3">
        <v>12</v>
      </c>
      <c r="C436" s="4" t="s">
        <v>63</v>
      </c>
      <c r="D436" s="4" t="s">
        <v>1603</v>
      </c>
      <c r="E436" s="2">
        <v>14</v>
      </c>
      <c r="F436" s="2">
        <v>23</v>
      </c>
      <c r="G436" s="3">
        <v>2</v>
      </c>
      <c r="H436">
        <v>22</v>
      </c>
      <c r="I436" s="4" t="s">
        <v>133</v>
      </c>
      <c r="J436" s="2">
        <f>Cocina[[#This Row],[Precio Unitario]]-Cocina[[#This Row],[Costo Unitario]]</f>
        <v>9</v>
      </c>
      <c r="K436" s="2">
        <f>Cocina[[#This Row],[Precio Unitario]]</f>
        <v>23</v>
      </c>
      <c r="L436" s="6">
        <f>Cocina[[#This Row],[Ganancia Neta]]/Cocina[[#This Row],[Ganancia Bruta]]</f>
        <v>0.39130434782608697</v>
      </c>
      <c r="M436" s="2">
        <f>Cocina[[#This Row],[Precio Unitario]]*Cocina[[#This Row],[Cantidad Ordenada]]</f>
        <v>46</v>
      </c>
      <c r="N436" s="3">
        <v>435</v>
      </c>
      <c r="O436" s="2">
        <f>SUMIF(A:A,Cocina[[#This Row],[Número de Orden2]],M:M)</f>
        <v>154</v>
      </c>
    </row>
    <row r="437" spans="1:15" x14ac:dyDescent="0.2">
      <c r="A437" s="3">
        <v>167</v>
      </c>
      <c r="B437" s="3">
        <v>5</v>
      </c>
      <c r="C437" s="4" t="s">
        <v>48</v>
      </c>
      <c r="D437" s="4" t="s">
        <v>1597</v>
      </c>
      <c r="E437" s="2">
        <v>11</v>
      </c>
      <c r="F437" s="2">
        <v>19</v>
      </c>
      <c r="G437" s="3">
        <v>1</v>
      </c>
      <c r="H437">
        <v>29</v>
      </c>
      <c r="I437" s="4" t="s">
        <v>132</v>
      </c>
      <c r="J437" s="2">
        <f>Cocina[[#This Row],[Precio Unitario]]-Cocina[[#This Row],[Costo Unitario]]</f>
        <v>8</v>
      </c>
      <c r="K437" s="2">
        <f>Cocina[[#This Row],[Precio Unitario]]</f>
        <v>19</v>
      </c>
      <c r="L437" s="6">
        <f>Cocina[[#This Row],[Ganancia Neta]]/Cocina[[#This Row],[Ganancia Bruta]]</f>
        <v>0.42105263157894735</v>
      </c>
      <c r="M437" s="2">
        <f>Cocina[[#This Row],[Precio Unitario]]*Cocina[[#This Row],[Cantidad Ordenada]]</f>
        <v>19</v>
      </c>
      <c r="N437" s="3">
        <v>436</v>
      </c>
      <c r="O437" s="2">
        <f>SUMIF(A:A,Cocina[[#This Row],[Número de Orden2]],M:M)</f>
        <v>56</v>
      </c>
    </row>
    <row r="438" spans="1:15" x14ac:dyDescent="0.2">
      <c r="A438" s="3">
        <v>167</v>
      </c>
      <c r="B438" s="3">
        <v>5</v>
      </c>
      <c r="C438" s="4" t="s">
        <v>37</v>
      </c>
      <c r="D438" s="4" t="s">
        <v>1601</v>
      </c>
      <c r="E438" s="2">
        <v>20</v>
      </c>
      <c r="F438" s="2">
        <v>34</v>
      </c>
      <c r="G438" s="3">
        <v>3</v>
      </c>
      <c r="H438">
        <v>11</v>
      </c>
      <c r="I438" s="4" t="s">
        <v>132</v>
      </c>
      <c r="J438" s="2">
        <f>Cocina[[#This Row],[Precio Unitario]]-Cocina[[#This Row],[Costo Unitario]]</f>
        <v>14</v>
      </c>
      <c r="K438" s="2">
        <f>Cocina[[#This Row],[Precio Unitario]]</f>
        <v>34</v>
      </c>
      <c r="L438" s="6">
        <f>Cocina[[#This Row],[Ganancia Neta]]/Cocina[[#This Row],[Ganancia Bruta]]</f>
        <v>0.41176470588235292</v>
      </c>
      <c r="M438" s="2">
        <f>Cocina[[#This Row],[Precio Unitario]]*Cocina[[#This Row],[Cantidad Ordenada]]</f>
        <v>102</v>
      </c>
      <c r="N438" s="3">
        <v>437</v>
      </c>
      <c r="O438" s="2">
        <f>SUMIF(A:A,Cocina[[#This Row],[Número de Orden2]],M:M)</f>
        <v>70</v>
      </c>
    </row>
    <row r="439" spans="1:15" x14ac:dyDescent="0.2">
      <c r="A439" s="3">
        <v>167</v>
      </c>
      <c r="B439" s="3">
        <v>5</v>
      </c>
      <c r="C439" s="4" t="s">
        <v>50</v>
      </c>
      <c r="D439" s="4" t="s">
        <v>1590</v>
      </c>
      <c r="E439" s="2">
        <v>19</v>
      </c>
      <c r="F439" s="2">
        <v>31</v>
      </c>
      <c r="G439" s="3">
        <v>1</v>
      </c>
      <c r="H439">
        <v>36</v>
      </c>
      <c r="I439" s="4" t="s">
        <v>133</v>
      </c>
      <c r="J439" s="2">
        <f>Cocina[[#This Row],[Precio Unitario]]-Cocina[[#This Row],[Costo Unitario]]</f>
        <v>12</v>
      </c>
      <c r="K439" s="2">
        <f>Cocina[[#This Row],[Precio Unitario]]</f>
        <v>31</v>
      </c>
      <c r="L439" s="6">
        <f>Cocina[[#This Row],[Ganancia Neta]]/Cocina[[#This Row],[Ganancia Bruta]]</f>
        <v>0.38709677419354838</v>
      </c>
      <c r="M439" s="2">
        <f>Cocina[[#This Row],[Precio Unitario]]*Cocina[[#This Row],[Cantidad Ordenada]]</f>
        <v>31</v>
      </c>
      <c r="N439" s="3">
        <v>438</v>
      </c>
      <c r="O439" s="2">
        <f>SUMIF(A:A,Cocina[[#This Row],[Número de Orden2]],M:M)</f>
        <v>33</v>
      </c>
    </row>
    <row r="440" spans="1:15" x14ac:dyDescent="0.2">
      <c r="A440" s="3">
        <v>168</v>
      </c>
      <c r="B440" s="3">
        <v>17</v>
      </c>
      <c r="C440" s="4" t="s">
        <v>65</v>
      </c>
      <c r="D440" s="4" t="s">
        <v>1600</v>
      </c>
      <c r="E440" s="2">
        <v>13</v>
      </c>
      <c r="F440" s="2">
        <v>22</v>
      </c>
      <c r="G440" s="3">
        <v>2</v>
      </c>
      <c r="H440">
        <v>7</v>
      </c>
      <c r="I440" s="4" t="s">
        <v>133</v>
      </c>
      <c r="J440" s="2">
        <f>Cocina[[#This Row],[Precio Unitario]]-Cocina[[#This Row],[Costo Unitario]]</f>
        <v>9</v>
      </c>
      <c r="K440" s="2">
        <f>Cocina[[#This Row],[Precio Unitario]]</f>
        <v>22</v>
      </c>
      <c r="L440" s="6">
        <f>Cocina[[#This Row],[Ganancia Neta]]/Cocina[[#This Row],[Ganancia Bruta]]</f>
        <v>0.40909090909090912</v>
      </c>
      <c r="M440" s="2">
        <f>Cocina[[#This Row],[Precio Unitario]]*Cocina[[#This Row],[Cantidad Ordenada]]</f>
        <v>44</v>
      </c>
      <c r="N440" s="3">
        <v>439</v>
      </c>
      <c r="O440" s="2">
        <f>SUMIF(A:A,Cocina[[#This Row],[Número de Orden2]],M:M)</f>
        <v>177</v>
      </c>
    </row>
    <row r="441" spans="1:15" x14ac:dyDescent="0.2">
      <c r="A441" s="3">
        <v>169</v>
      </c>
      <c r="B441" s="3">
        <v>19</v>
      </c>
      <c r="C441" s="4" t="s">
        <v>41</v>
      </c>
      <c r="D441" s="4" t="s">
        <v>1604</v>
      </c>
      <c r="E441" s="2">
        <v>13</v>
      </c>
      <c r="F441" s="2">
        <v>21</v>
      </c>
      <c r="G441" s="3">
        <v>2</v>
      </c>
      <c r="H441">
        <v>44</v>
      </c>
      <c r="I441" s="4" t="s">
        <v>133</v>
      </c>
      <c r="J441" s="2">
        <f>Cocina[[#This Row],[Precio Unitario]]-Cocina[[#This Row],[Costo Unitario]]</f>
        <v>8</v>
      </c>
      <c r="K441" s="2">
        <f>Cocina[[#This Row],[Precio Unitario]]</f>
        <v>21</v>
      </c>
      <c r="L441" s="6">
        <f>Cocina[[#This Row],[Ganancia Neta]]/Cocina[[#This Row],[Ganancia Bruta]]</f>
        <v>0.38095238095238093</v>
      </c>
      <c r="M441" s="2">
        <f>Cocina[[#This Row],[Precio Unitario]]*Cocina[[#This Row],[Cantidad Ordenada]]</f>
        <v>42</v>
      </c>
      <c r="N441" s="3">
        <v>440</v>
      </c>
      <c r="O441" s="2">
        <f>SUMIF(A:A,Cocina[[#This Row],[Número de Orden2]],M:M)</f>
        <v>84</v>
      </c>
    </row>
    <row r="442" spans="1:15" x14ac:dyDescent="0.2">
      <c r="A442" s="3">
        <v>169</v>
      </c>
      <c r="B442" s="3">
        <v>19</v>
      </c>
      <c r="C442" s="4" t="s">
        <v>37</v>
      </c>
      <c r="D442" s="4" t="s">
        <v>1601</v>
      </c>
      <c r="E442" s="2">
        <v>20</v>
      </c>
      <c r="F442" s="2">
        <v>34</v>
      </c>
      <c r="G442" s="3">
        <v>2</v>
      </c>
      <c r="H442">
        <v>59</v>
      </c>
      <c r="I442" s="4" t="s">
        <v>133</v>
      </c>
      <c r="J442" s="2">
        <f>Cocina[[#This Row],[Precio Unitario]]-Cocina[[#This Row],[Costo Unitario]]</f>
        <v>14</v>
      </c>
      <c r="K442" s="2">
        <f>Cocina[[#This Row],[Precio Unitario]]</f>
        <v>34</v>
      </c>
      <c r="L442" s="6">
        <f>Cocina[[#This Row],[Ganancia Neta]]/Cocina[[#This Row],[Ganancia Bruta]]</f>
        <v>0.41176470588235292</v>
      </c>
      <c r="M442" s="2">
        <f>Cocina[[#This Row],[Precio Unitario]]*Cocina[[#This Row],[Cantidad Ordenada]]</f>
        <v>68</v>
      </c>
      <c r="N442" s="3">
        <v>441</v>
      </c>
      <c r="O442" s="2">
        <f>SUMIF(A:A,Cocina[[#This Row],[Número de Orden2]],M:M)</f>
        <v>183</v>
      </c>
    </row>
    <row r="443" spans="1:15" x14ac:dyDescent="0.2">
      <c r="A443" s="3">
        <v>169</v>
      </c>
      <c r="B443" s="3">
        <v>19</v>
      </c>
      <c r="C443" s="4" t="s">
        <v>65</v>
      </c>
      <c r="D443" s="4" t="s">
        <v>1600</v>
      </c>
      <c r="E443" s="2">
        <v>13</v>
      </c>
      <c r="F443" s="2">
        <v>22</v>
      </c>
      <c r="G443" s="3">
        <v>2</v>
      </c>
      <c r="H443">
        <v>7</v>
      </c>
      <c r="I443" s="4" t="s">
        <v>132</v>
      </c>
      <c r="J443" s="2">
        <f>Cocina[[#This Row],[Precio Unitario]]-Cocina[[#This Row],[Costo Unitario]]</f>
        <v>9</v>
      </c>
      <c r="K443" s="2">
        <f>Cocina[[#This Row],[Precio Unitario]]</f>
        <v>22</v>
      </c>
      <c r="L443" s="6">
        <f>Cocina[[#This Row],[Ganancia Neta]]/Cocina[[#This Row],[Ganancia Bruta]]</f>
        <v>0.40909090909090912</v>
      </c>
      <c r="M443" s="2">
        <f>Cocina[[#This Row],[Precio Unitario]]*Cocina[[#This Row],[Cantidad Ordenada]]</f>
        <v>44</v>
      </c>
      <c r="N443" s="3">
        <v>442</v>
      </c>
      <c r="O443" s="2">
        <f>SUMIF(A:A,Cocina[[#This Row],[Número de Orden2]],M:M)</f>
        <v>235</v>
      </c>
    </row>
    <row r="444" spans="1:15" x14ac:dyDescent="0.2">
      <c r="A444" s="3">
        <v>170</v>
      </c>
      <c r="B444" s="3">
        <v>12</v>
      </c>
      <c r="C444" s="4" t="s">
        <v>55</v>
      </c>
      <c r="D444" s="4" t="s">
        <v>1602</v>
      </c>
      <c r="E444" s="2">
        <v>12</v>
      </c>
      <c r="F444" s="2">
        <v>20</v>
      </c>
      <c r="G444" s="3">
        <v>3</v>
      </c>
      <c r="H444">
        <v>16</v>
      </c>
      <c r="I444" s="4" t="s">
        <v>132</v>
      </c>
      <c r="J444" s="2">
        <f>Cocina[[#This Row],[Precio Unitario]]-Cocina[[#This Row],[Costo Unitario]]</f>
        <v>8</v>
      </c>
      <c r="K444" s="2">
        <f>Cocina[[#This Row],[Precio Unitario]]</f>
        <v>20</v>
      </c>
      <c r="L444" s="6">
        <f>Cocina[[#This Row],[Ganancia Neta]]/Cocina[[#This Row],[Ganancia Bruta]]</f>
        <v>0.4</v>
      </c>
      <c r="M444" s="2">
        <f>Cocina[[#This Row],[Precio Unitario]]*Cocina[[#This Row],[Cantidad Ordenada]]</f>
        <v>60</v>
      </c>
      <c r="N444" s="3">
        <v>443</v>
      </c>
      <c r="O444" s="2">
        <f>SUMIF(A:A,Cocina[[#This Row],[Número de Orden2]],M:M)</f>
        <v>217</v>
      </c>
    </row>
    <row r="445" spans="1:15" x14ac:dyDescent="0.2">
      <c r="A445" s="3">
        <v>170</v>
      </c>
      <c r="B445" s="3">
        <v>12</v>
      </c>
      <c r="C445" s="4" t="s">
        <v>26</v>
      </c>
      <c r="D445" s="4" t="s">
        <v>1594</v>
      </c>
      <c r="E445" s="2">
        <v>17</v>
      </c>
      <c r="F445" s="2">
        <v>29</v>
      </c>
      <c r="G445" s="3">
        <v>3</v>
      </c>
      <c r="H445">
        <v>16</v>
      </c>
      <c r="I445" s="4" t="s">
        <v>132</v>
      </c>
      <c r="J445" s="2">
        <f>Cocina[[#This Row],[Precio Unitario]]-Cocina[[#This Row],[Costo Unitario]]</f>
        <v>12</v>
      </c>
      <c r="K445" s="2">
        <f>Cocina[[#This Row],[Precio Unitario]]</f>
        <v>29</v>
      </c>
      <c r="L445" s="6">
        <f>Cocina[[#This Row],[Ganancia Neta]]/Cocina[[#This Row],[Ganancia Bruta]]</f>
        <v>0.41379310344827586</v>
      </c>
      <c r="M445" s="2">
        <f>Cocina[[#This Row],[Precio Unitario]]*Cocina[[#This Row],[Cantidad Ordenada]]</f>
        <v>87</v>
      </c>
      <c r="N445" s="3">
        <v>444</v>
      </c>
      <c r="O445" s="2">
        <f>SUMIF(A:A,Cocina[[#This Row],[Número de Orden2]],M:M)</f>
        <v>95</v>
      </c>
    </row>
    <row r="446" spans="1:15" x14ac:dyDescent="0.2">
      <c r="A446" s="3">
        <v>170</v>
      </c>
      <c r="B446" s="3">
        <v>12</v>
      </c>
      <c r="C446" s="4" t="s">
        <v>42</v>
      </c>
      <c r="D446" s="4" t="s">
        <v>1593</v>
      </c>
      <c r="E446" s="2">
        <v>22</v>
      </c>
      <c r="F446" s="2">
        <v>36</v>
      </c>
      <c r="G446" s="3">
        <v>1</v>
      </c>
      <c r="H446">
        <v>33</v>
      </c>
      <c r="I446" s="4" t="s">
        <v>133</v>
      </c>
      <c r="J446" s="2">
        <f>Cocina[[#This Row],[Precio Unitario]]-Cocina[[#This Row],[Costo Unitario]]</f>
        <v>14</v>
      </c>
      <c r="K446" s="2">
        <f>Cocina[[#This Row],[Precio Unitario]]</f>
        <v>36</v>
      </c>
      <c r="L446" s="6">
        <f>Cocina[[#This Row],[Ganancia Neta]]/Cocina[[#This Row],[Ganancia Bruta]]</f>
        <v>0.3888888888888889</v>
      </c>
      <c r="M446" s="2">
        <f>Cocina[[#This Row],[Precio Unitario]]*Cocina[[#This Row],[Cantidad Ordenada]]</f>
        <v>36</v>
      </c>
      <c r="N446" s="3">
        <v>445</v>
      </c>
      <c r="O446" s="2">
        <f>SUMIF(A:A,Cocina[[#This Row],[Número de Orden2]],M:M)</f>
        <v>81</v>
      </c>
    </row>
    <row r="447" spans="1:15" x14ac:dyDescent="0.2">
      <c r="A447" s="3">
        <v>170</v>
      </c>
      <c r="B447" s="3">
        <v>12</v>
      </c>
      <c r="C447" s="4" t="s">
        <v>39</v>
      </c>
      <c r="D447" s="4" t="s">
        <v>1589</v>
      </c>
      <c r="E447" s="2">
        <v>18</v>
      </c>
      <c r="F447" s="2">
        <v>30</v>
      </c>
      <c r="G447" s="3">
        <v>2</v>
      </c>
      <c r="H447">
        <v>8</v>
      </c>
      <c r="I447" s="4" t="s">
        <v>133</v>
      </c>
      <c r="J447" s="2">
        <f>Cocina[[#This Row],[Precio Unitario]]-Cocina[[#This Row],[Costo Unitario]]</f>
        <v>12</v>
      </c>
      <c r="K447" s="2">
        <f>Cocina[[#This Row],[Precio Unitario]]</f>
        <v>30</v>
      </c>
      <c r="L447" s="6">
        <f>Cocina[[#This Row],[Ganancia Neta]]/Cocina[[#This Row],[Ganancia Bruta]]</f>
        <v>0.4</v>
      </c>
      <c r="M447" s="2">
        <f>Cocina[[#This Row],[Precio Unitario]]*Cocina[[#This Row],[Cantidad Ordenada]]</f>
        <v>60</v>
      </c>
      <c r="N447" s="3">
        <v>446</v>
      </c>
      <c r="O447" s="2">
        <f>SUMIF(A:A,Cocina[[#This Row],[Número de Orden2]],M:M)</f>
        <v>21</v>
      </c>
    </row>
    <row r="448" spans="1:15" x14ac:dyDescent="0.2">
      <c r="A448" s="3">
        <v>171</v>
      </c>
      <c r="B448" s="3">
        <v>16</v>
      </c>
      <c r="C448" s="4" t="s">
        <v>57</v>
      </c>
      <c r="D448" s="4" t="s">
        <v>1606</v>
      </c>
      <c r="E448" s="2">
        <v>15</v>
      </c>
      <c r="F448" s="2">
        <v>26</v>
      </c>
      <c r="G448" s="3">
        <v>2</v>
      </c>
      <c r="H448">
        <v>29</v>
      </c>
      <c r="I448" s="4" t="s">
        <v>132</v>
      </c>
      <c r="J448" s="2">
        <f>Cocina[[#This Row],[Precio Unitario]]-Cocina[[#This Row],[Costo Unitario]]</f>
        <v>11</v>
      </c>
      <c r="K448" s="2">
        <f>Cocina[[#This Row],[Precio Unitario]]</f>
        <v>26</v>
      </c>
      <c r="L448" s="6">
        <f>Cocina[[#This Row],[Ganancia Neta]]/Cocina[[#This Row],[Ganancia Bruta]]</f>
        <v>0.42307692307692307</v>
      </c>
      <c r="M448" s="2">
        <f>Cocina[[#This Row],[Precio Unitario]]*Cocina[[#This Row],[Cantidad Ordenada]]</f>
        <v>52</v>
      </c>
      <c r="N448" s="3">
        <v>447</v>
      </c>
      <c r="O448" s="2">
        <f>SUMIF(A:A,Cocina[[#This Row],[Número de Orden2]],M:M)</f>
        <v>181</v>
      </c>
    </row>
    <row r="449" spans="1:15" x14ac:dyDescent="0.2">
      <c r="A449" s="3">
        <v>171</v>
      </c>
      <c r="B449" s="3">
        <v>16</v>
      </c>
      <c r="C449" s="4" t="s">
        <v>26</v>
      </c>
      <c r="D449" s="4" t="s">
        <v>1594</v>
      </c>
      <c r="E449" s="2">
        <v>17</v>
      </c>
      <c r="F449" s="2">
        <v>29</v>
      </c>
      <c r="G449" s="3">
        <v>3</v>
      </c>
      <c r="H449">
        <v>22</v>
      </c>
      <c r="I449" s="4" t="s">
        <v>133</v>
      </c>
      <c r="J449" s="2">
        <f>Cocina[[#This Row],[Precio Unitario]]-Cocina[[#This Row],[Costo Unitario]]</f>
        <v>12</v>
      </c>
      <c r="K449" s="2">
        <f>Cocina[[#This Row],[Precio Unitario]]</f>
        <v>29</v>
      </c>
      <c r="L449" s="6">
        <f>Cocina[[#This Row],[Ganancia Neta]]/Cocina[[#This Row],[Ganancia Bruta]]</f>
        <v>0.41379310344827586</v>
      </c>
      <c r="M449" s="2">
        <f>Cocina[[#This Row],[Precio Unitario]]*Cocina[[#This Row],[Cantidad Ordenada]]</f>
        <v>87</v>
      </c>
      <c r="N449" s="3">
        <v>448</v>
      </c>
      <c r="O449" s="2">
        <f>SUMIF(A:A,Cocina[[#This Row],[Número de Orden2]],M:M)</f>
        <v>137</v>
      </c>
    </row>
    <row r="450" spans="1:15" x14ac:dyDescent="0.2">
      <c r="A450" s="3">
        <v>172</v>
      </c>
      <c r="B450" s="3">
        <v>12</v>
      </c>
      <c r="C450" s="4" t="s">
        <v>37</v>
      </c>
      <c r="D450" s="4" t="s">
        <v>1601</v>
      </c>
      <c r="E450" s="2">
        <v>20</v>
      </c>
      <c r="F450" s="2">
        <v>34</v>
      </c>
      <c r="G450" s="3">
        <v>2</v>
      </c>
      <c r="H450">
        <v>27</v>
      </c>
      <c r="I450" s="4" t="s">
        <v>133</v>
      </c>
      <c r="J450" s="2">
        <f>Cocina[[#This Row],[Precio Unitario]]-Cocina[[#This Row],[Costo Unitario]]</f>
        <v>14</v>
      </c>
      <c r="K450" s="2">
        <f>Cocina[[#This Row],[Precio Unitario]]</f>
        <v>34</v>
      </c>
      <c r="L450" s="6">
        <f>Cocina[[#This Row],[Ganancia Neta]]/Cocina[[#This Row],[Ganancia Bruta]]</f>
        <v>0.41176470588235292</v>
      </c>
      <c r="M450" s="2">
        <f>Cocina[[#This Row],[Precio Unitario]]*Cocina[[#This Row],[Cantidad Ordenada]]</f>
        <v>68</v>
      </c>
      <c r="N450" s="3">
        <v>449</v>
      </c>
      <c r="O450" s="2">
        <f>SUMIF(A:A,Cocina[[#This Row],[Número de Orden2]],M:M)</f>
        <v>64</v>
      </c>
    </row>
    <row r="451" spans="1:15" x14ac:dyDescent="0.2">
      <c r="A451" s="3">
        <v>173</v>
      </c>
      <c r="B451" s="3">
        <v>11</v>
      </c>
      <c r="C451" s="4" t="s">
        <v>46</v>
      </c>
      <c r="D451" s="4" t="s">
        <v>1591</v>
      </c>
      <c r="E451" s="2">
        <v>16</v>
      </c>
      <c r="F451" s="2">
        <v>27</v>
      </c>
      <c r="G451" s="3">
        <v>3</v>
      </c>
      <c r="H451">
        <v>15</v>
      </c>
      <c r="I451" s="4" t="s">
        <v>133</v>
      </c>
      <c r="J451" s="2">
        <f>Cocina[[#This Row],[Precio Unitario]]-Cocina[[#This Row],[Costo Unitario]]</f>
        <v>11</v>
      </c>
      <c r="K451" s="2">
        <f>Cocina[[#This Row],[Precio Unitario]]</f>
        <v>27</v>
      </c>
      <c r="L451" s="6">
        <f>Cocina[[#This Row],[Ganancia Neta]]/Cocina[[#This Row],[Ganancia Bruta]]</f>
        <v>0.40740740740740738</v>
      </c>
      <c r="M451" s="2">
        <f>Cocina[[#This Row],[Precio Unitario]]*Cocina[[#This Row],[Cantidad Ordenada]]</f>
        <v>81</v>
      </c>
      <c r="N451" s="3">
        <v>450</v>
      </c>
      <c r="O451" s="2">
        <f>SUMIF(A:A,Cocina[[#This Row],[Número de Orden2]],M:M)</f>
        <v>72</v>
      </c>
    </row>
    <row r="452" spans="1:15" x14ac:dyDescent="0.2">
      <c r="A452" s="3">
        <v>173</v>
      </c>
      <c r="B452" s="3">
        <v>11</v>
      </c>
      <c r="C452" s="4" t="s">
        <v>70</v>
      </c>
      <c r="D452" s="4" t="s">
        <v>1599</v>
      </c>
      <c r="E452" s="2">
        <v>19</v>
      </c>
      <c r="F452" s="2">
        <v>32</v>
      </c>
      <c r="G452" s="3">
        <v>3</v>
      </c>
      <c r="H452">
        <v>52</v>
      </c>
      <c r="I452" s="4" t="s">
        <v>133</v>
      </c>
      <c r="J452" s="2">
        <f>Cocina[[#This Row],[Precio Unitario]]-Cocina[[#This Row],[Costo Unitario]]</f>
        <v>13</v>
      </c>
      <c r="K452" s="2">
        <f>Cocina[[#This Row],[Precio Unitario]]</f>
        <v>32</v>
      </c>
      <c r="L452" s="6">
        <f>Cocina[[#This Row],[Ganancia Neta]]/Cocina[[#This Row],[Ganancia Bruta]]</f>
        <v>0.40625</v>
      </c>
      <c r="M452" s="2">
        <f>Cocina[[#This Row],[Precio Unitario]]*Cocina[[#This Row],[Cantidad Ordenada]]</f>
        <v>96</v>
      </c>
      <c r="N452" s="3">
        <v>451</v>
      </c>
      <c r="O452" s="2">
        <f>SUMIF(A:A,Cocina[[#This Row],[Número de Orden2]],M:M)</f>
        <v>92</v>
      </c>
    </row>
    <row r="453" spans="1:15" x14ac:dyDescent="0.2">
      <c r="A453" s="3">
        <v>174</v>
      </c>
      <c r="B453" s="3">
        <v>10</v>
      </c>
      <c r="C453" s="4" t="s">
        <v>39</v>
      </c>
      <c r="D453" s="4" t="s">
        <v>1589</v>
      </c>
      <c r="E453" s="2">
        <v>18</v>
      </c>
      <c r="F453" s="2">
        <v>30</v>
      </c>
      <c r="G453" s="3">
        <v>2</v>
      </c>
      <c r="H453">
        <v>12</v>
      </c>
      <c r="I453" s="4" t="s">
        <v>133</v>
      </c>
      <c r="J453" s="2">
        <f>Cocina[[#This Row],[Precio Unitario]]-Cocina[[#This Row],[Costo Unitario]]</f>
        <v>12</v>
      </c>
      <c r="K453" s="2">
        <f>Cocina[[#This Row],[Precio Unitario]]</f>
        <v>30</v>
      </c>
      <c r="L453" s="6">
        <f>Cocina[[#This Row],[Ganancia Neta]]/Cocina[[#This Row],[Ganancia Bruta]]</f>
        <v>0.4</v>
      </c>
      <c r="M453" s="2">
        <f>Cocina[[#This Row],[Precio Unitario]]*Cocina[[#This Row],[Cantidad Ordenada]]</f>
        <v>60</v>
      </c>
      <c r="N453" s="3">
        <v>452</v>
      </c>
      <c r="O453" s="2">
        <f>SUMIF(A:A,Cocina[[#This Row],[Número de Orden2]],M:M)</f>
        <v>158</v>
      </c>
    </row>
    <row r="454" spans="1:15" x14ac:dyDescent="0.2">
      <c r="A454" s="3">
        <v>175</v>
      </c>
      <c r="B454" s="3">
        <v>14</v>
      </c>
      <c r="C454" s="4" t="s">
        <v>70</v>
      </c>
      <c r="D454" s="4" t="s">
        <v>1599</v>
      </c>
      <c r="E454" s="2">
        <v>19</v>
      </c>
      <c r="F454" s="2">
        <v>32</v>
      </c>
      <c r="G454" s="3">
        <v>3</v>
      </c>
      <c r="H454">
        <v>9</v>
      </c>
      <c r="I454" s="4" t="s">
        <v>133</v>
      </c>
      <c r="J454" s="2">
        <f>Cocina[[#This Row],[Precio Unitario]]-Cocina[[#This Row],[Costo Unitario]]</f>
        <v>13</v>
      </c>
      <c r="K454" s="2">
        <f>Cocina[[#This Row],[Precio Unitario]]</f>
        <v>32</v>
      </c>
      <c r="L454" s="6">
        <f>Cocina[[#This Row],[Ganancia Neta]]/Cocina[[#This Row],[Ganancia Bruta]]</f>
        <v>0.40625</v>
      </c>
      <c r="M454" s="2">
        <f>Cocina[[#This Row],[Precio Unitario]]*Cocina[[#This Row],[Cantidad Ordenada]]</f>
        <v>96</v>
      </c>
      <c r="N454" s="3">
        <v>453</v>
      </c>
      <c r="O454" s="2">
        <f>SUMIF(A:A,Cocina[[#This Row],[Número de Orden2]],M:M)</f>
        <v>130</v>
      </c>
    </row>
    <row r="455" spans="1:15" x14ac:dyDescent="0.2">
      <c r="A455" s="3">
        <v>175</v>
      </c>
      <c r="B455" s="3">
        <v>14</v>
      </c>
      <c r="C455" s="4" t="s">
        <v>60</v>
      </c>
      <c r="D455" s="4" t="s">
        <v>1588</v>
      </c>
      <c r="E455" s="2">
        <v>14</v>
      </c>
      <c r="F455" s="2">
        <v>24</v>
      </c>
      <c r="G455" s="3">
        <v>2</v>
      </c>
      <c r="H455">
        <v>38</v>
      </c>
      <c r="I455" s="4" t="s">
        <v>132</v>
      </c>
      <c r="J455" s="2">
        <f>Cocina[[#This Row],[Precio Unitario]]-Cocina[[#This Row],[Costo Unitario]]</f>
        <v>10</v>
      </c>
      <c r="K455" s="2">
        <f>Cocina[[#This Row],[Precio Unitario]]</f>
        <v>24</v>
      </c>
      <c r="L455" s="6">
        <f>Cocina[[#This Row],[Ganancia Neta]]/Cocina[[#This Row],[Ganancia Bruta]]</f>
        <v>0.41666666666666669</v>
      </c>
      <c r="M455" s="2">
        <f>Cocina[[#This Row],[Precio Unitario]]*Cocina[[#This Row],[Cantidad Ordenada]]</f>
        <v>48</v>
      </c>
      <c r="N455" s="3">
        <v>454</v>
      </c>
      <c r="O455" s="2">
        <f>SUMIF(A:A,Cocina[[#This Row],[Número de Orden2]],M:M)</f>
        <v>233</v>
      </c>
    </row>
    <row r="456" spans="1:15" x14ac:dyDescent="0.2">
      <c r="A456" s="3">
        <v>176</v>
      </c>
      <c r="B456" s="3">
        <v>20</v>
      </c>
      <c r="C456" s="4" t="s">
        <v>41</v>
      </c>
      <c r="D456" s="4" t="s">
        <v>1604</v>
      </c>
      <c r="E456" s="2">
        <v>13</v>
      </c>
      <c r="F456" s="2">
        <v>21</v>
      </c>
      <c r="G456" s="3">
        <v>3</v>
      </c>
      <c r="H456">
        <v>48</v>
      </c>
      <c r="I456" s="4" t="s">
        <v>133</v>
      </c>
      <c r="J456" s="2">
        <f>Cocina[[#This Row],[Precio Unitario]]-Cocina[[#This Row],[Costo Unitario]]</f>
        <v>8</v>
      </c>
      <c r="K456" s="2">
        <f>Cocina[[#This Row],[Precio Unitario]]</f>
        <v>21</v>
      </c>
      <c r="L456" s="6">
        <f>Cocina[[#This Row],[Ganancia Neta]]/Cocina[[#This Row],[Ganancia Bruta]]</f>
        <v>0.38095238095238093</v>
      </c>
      <c r="M456" s="2">
        <f>Cocina[[#This Row],[Precio Unitario]]*Cocina[[#This Row],[Cantidad Ordenada]]</f>
        <v>63</v>
      </c>
      <c r="N456" s="3">
        <v>455</v>
      </c>
      <c r="O456" s="2">
        <f>SUMIF(A:A,Cocina[[#This Row],[Número de Orden2]],M:M)</f>
        <v>48</v>
      </c>
    </row>
    <row r="457" spans="1:15" x14ac:dyDescent="0.2">
      <c r="A457" s="3">
        <v>177</v>
      </c>
      <c r="B457" s="3">
        <v>4</v>
      </c>
      <c r="C457" s="4" t="s">
        <v>60</v>
      </c>
      <c r="D457" s="4" t="s">
        <v>1588</v>
      </c>
      <c r="E457" s="2">
        <v>14</v>
      </c>
      <c r="F457" s="2">
        <v>24</v>
      </c>
      <c r="G457" s="3">
        <v>2</v>
      </c>
      <c r="H457">
        <v>10</v>
      </c>
      <c r="I457" s="4" t="s">
        <v>133</v>
      </c>
      <c r="J457" s="2">
        <f>Cocina[[#This Row],[Precio Unitario]]-Cocina[[#This Row],[Costo Unitario]]</f>
        <v>10</v>
      </c>
      <c r="K457" s="2">
        <f>Cocina[[#This Row],[Precio Unitario]]</f>
        <v>24</v>
      </c>
      <c r="L457" s="6">
        <f>Cocina[[#This Row],[Ganancia Neta]]/Cocina[[#This Row],[Ganancia Bruta]]</f>
        <v>0.41666666666666669</v>
      </c>
      <c r="M457" s="2">
        <f>Cocina[[#This Row],[Precio Unitario]]*Cocina[[#This Row],[Cantidad Ordenada]]</f>
        <v>48</v>
      </c>
      <c r="N457" s="3">
        <v>456</v>
      </c>
      <c r="O457" s="2">
        <f>SUMIF(A:A,Cocina[[#This Row],[Número de Orden2]],M:M)</f>
        <v>148</v>
      </c>
    </row>
    <row r="458" spans="1:15" x14ac:dyDescent="0.2">
      <c r="A458" s="3">
        <v>177</v>
      </c>
      <c r="B458" s="3">
        <v>4</v>
      </c>
      <c r="C458" s="4" t="s">
        <v>57</v>
      </c>
      <c r="D458" s="4" t="s">
        <v>1606</v>
      </c>
      <c r="E458" s="2">
        <v>15</v>
      </c>
      <c r="F458" s="2">
        <v>26</v>
      </c>
      <c r="G458" s="3">
        <v>1</v>
      </c>
      <c r="H458">
        <v>40</v>
      </c>
      <c r="I458" s="4" t="s">
        <v>132</v>
      </c>
      <c r="J458" s="2">
        <f>Cocina[[#This Row],[Precio Unitario]]-Cocina[[#This Row],[Costo Unitario]]</f>
        <v>11</v>
      </c>
      <c r="K458" s="2">
        <f>Cocina[[#This Row],[Precio Unitario]]</f>
        <v>26</v>
      </c>
      <c r="L458" s="6">
        <f>Cocina[[#This Row],[Ganancia Neta]]/Cocina[[#This Row],[Ganancia Bruta]]</f>
        <v>0.42307692307692307</v>
      </c>
      <c r="M458" s="2">
        <f>Cocina[[#This Row],[Precio Unitario]]*Cocina[[#This Row],[Cantidad Ordenada]]</f>
        <v>26</v>
      </c>
      <c r="N458" s="3">
        <v>457</v>
      </c>
      <c r="O458" s="2">
        <f>SUMIF(A:A,Cocina[[#This Row],[Número de Orden2]],M:M)</f>
        <v>137</v>
      </c>
    </row>
    <row r="459" spans="1:15" x14ac:dyDescent="0.2">
      <c r="A459" s="3">
        <v>177</v>
      </c>
      <c r="B459" s="3">
        <v>4</v>
      </c>
      <c r="C459" s="4" t="s">
        <v>41</v>
      </c>
      <c r="D459" s="4" t="s">
        <v>1604</v>
      </c>
      <c r="E459" s="2">
        <v>13</v>
      </c>
      <c r="F459" s="2">
        <v>21</v>
      </c>
      <c r="G459" s="3">
        <v>2</v>
      </c>
      <c r="H459">
        <v>45</v>
      </c>
      <c r="I459" s="4" t="s">
        <v>133</v>
      </c>
      <c r="J459" s="2">
        <f>Cocina[[#This Row],[Precio Unitario]]-Cocina[[#This Row],[Costo Unitario]]</f>
        <v>8</v>
      </c>
      <c r="K459" s="2">
        <f>Cocina[[#This Row],[Precio Unitario]]</f>
        <v>21</v>
      </c>
      <c r="L459" s="6">
        <f>Cocina[[#This Row],[Ganancia Neta]]/Cocina[[#This Row],[Ganancia Bruta]]</f>
        <v>0.38095238095238093</v>
      </c>
      <c r="M459" s="2">
        <f>Cocina[[#This Row],[Precio Unitario]]*Cocina[[#This Row],[Cantidad Ordenada]]</f>
        <v>42</v>
      </c>
      <c r="N459" s="3">
        <v>458</v>
      </c>
      <c r="O459" s="2">
        <f>SUMIF(A:A,Cocina[[#This Row],[Número de Orden2]],M:M)</f>
        <v>268</v>
      </c>
    </row>
    <row r="460" spans="1:15" x14ac:dyDescent="0.2">
      <c r="A460" s="3">
        <v>177</v>
      </c>
      <c r="B460" s="3">
        <v>4</v>
      </c>
      <c r="C460" s="4" t="s">
        <v>48</v>
      </c>
      <c r="D460" s="4" t="s">
        <v>1597</v>
      </c>
      <c r="E460" s="2">
        <v>11</v>
      </c>
      <c r="F460" s="2">
        <v>19</v>
      </c>
      <c r="G460" s="3">
        <v>3</v>
      </c>
      <c r="H460">
        <v>47</v>
      </c>
      <c r="I460" s="4" t="s">
        <v>132</v>
      </c>
      <c r="J460" s="2">
        <f>Cocina[[#This Row],[Precio Unitario]]-Cocina[[#This Row],[Costo Unitario]]</f>
        <v>8</v>
      </c>
      <c r="K460" s="2">
        <f>Cocina[[#This Row],[Precio Unitario]]</f>
        <v>19</v>
      </c>
      <c r="L460" s="6">
        <f>Cocina[[#This Row],[Ganancia Neta]]/Cocina[[#This Row],[Ganancia Bruta]]</f>
        <v>0.42105263157894735</v>
      </c>
      <c r="M460" s="2">
        <f>Cocina[[#This Row],[Precio Unitario]]*Cocina[[#This Row],[Cantidad Ordenada]]</f>
        <v>57</v>
      </c>
      <c r="N460" s="3">
        <v>459</v>
      </c>
      <c r="O460" s="2">
        <f>SUMIF(A:A,Cocina[[#This Row],[Número de Orden2]],M:M)</f>
        <v>84</v>
      </c>
    </row>
    <row r="461" spans="1:15" x14ac:dyDescent="0.2">
      <c r="A461" s="3">
        <v>178</v>
      </c>
      <c r="B461" s="3">
        <v>11</v>
      </c>
      <c r="C461" s="4" t="s">
        <v>39</v>
      </c>
      <c r="D461" s="4" t="s">
        <v>1589</v>
      </c>
      <c r="E461" s="2">
        <v>18</v>
      </c>
      <c r="F461" s="2">
        <v>30</v>
      </c>
      <c r="G461" s="3">
        <v>1</v>
      </c>
      <c r="H461">
        <v>55</v>
      </c>
      <c r="I461" s="4" t="s">
        <v>133</v>
      </c>
      <c r="J461" s="2">
        <f>Cocina[[#This Row],[Precio Unitario]]-Cocina[[#This Row],[Costo Unitario]]</f>
        <v>12</v>
      </c>
      <c r="K461" s="2">
        <f>Cocina[[#This Row],[Precio Unitario]]</f>
        <v>30</v>
      </c>
      <c r="L461" s="6">
        <f>Cocina[[#This Row],[Ganancia Neta]]/Cocina[[#This Row],[Ganancia Bruta]]</f>
        <v>0.4</v>
      </c>
      <c r="M461" s="2">
        <f>Cocina[[#This Row],[Precio Unitario]]*Cocina[[#This Row],[Cantidad Ordenada]]</f>
        <v>30</v>
      </c>
      <c r="N461" s="3">
        <v>460</v>
      </c>
      <c r="O461" s="2">
        <f>SUMIF(A:A,Cocina[[#This Row],[Número de Orden2]],M:M)</f>
        <v>176</v>
      </c>
    </row>
    <row r="462" spans="1:15" x14ac:dyDescent="0.2">
      <c r="A462" s="3">
        <v>178</v>
      </c>
      <c r="B462" s="3">
        <v>11</v>
      </c>
      <c r="C462" s="4" t="s">
        <v>19</v>
      </c>
      <c r="D462" s="4" t="s">
        <v>1598</v>
      </c>
      <c r="E462" s="2">
        <v>21</v>
      </c>
      <c r="F462" s="2">
        <v>35</v>
      </c>
      <c r="G462" s="3">
        <v>1</v>
      </c>
      <c r="H462">
        <v>16</v>
      </c>
      <c r="I462" s="4" t="s">
        <v>133</v>
      </c>
      <c r="J462" s="2">
        <f>Cocina[[#This Row],[Precio Unitario]]-Cocina[[#This Row],[Costo Unitario]]</f>
        <v>14</v>
      </c>
      <c r="K462" s="2">
        <f>Cocina[[#This Row],[Precio Unitario]]</f>
        <v>35</v>
      </c>
      <c r="L462" s="6">
        <f>Cocina[[#This Row],[Ganancia Neta]]/Cocina[[#This Row],[Ganancia Bruta]]</f>
        <v>0.4</v>
      </c>
      <c r="M462" s="2">
        <f>Cocina[[#This Row],[Precio Unitario]]*Cocina[[#This Row],[Cantidad Ordenada]]</f>
        <v>35</v>
      </c>
      <c r="N462" s="3">
        <v>461</v>
      </c>
      <c r="O462" s="2">
        <f>SUMIF(A:A,Cocina[[#This Row],[Número de Orden2]],M:M)</f>
        <v>99</v>
      </c>
    </row>
    <row r="463" spans="1:15" x14ac:dyDescent="0.2">
      <c r="A463" s="3">
        <v>178</v>
      </c>
      <c r="B463" s="3">
        <v>11</v>
      </c>
      <c r="C463" s="4" t="s">
        <v>65</v>
      </c>
      <c r="D463" s="4" t="s">
        <v>1600</v>
      </c>
      <c r="E463" s="2">
        <v>13</v>
      </c>
      <c r="F463" s="2">
        <v>22</v>
      </c>
      <c r="G463" s="3">
        <v>2</v>
      </c>
      <c r="H463">
        <v>20</v>
      </c>
      <c r="I463" s="4" t="s">
        <v>132</v>
      </c>
      <c r="J463" s="2">
        <f>Cocina[[#This Row],[Precio Unitario]]-Cocina[[#This Row],[Costo Unitario]]</f>
        <v>9</v>
      </c>
      <c r="K463" s="2">
        <f>Cocina[[#This Row],[Precio Unitario]]</f>
        <v>22</v>
      </c>
      <c r="L463" s="6">
        <f>Cocina[[#This Row],[Ganancia Neta]]/Cocina[[#This Row],[Ganancia Bruta]]</f>
        <v>0.40909090909090912</v>
      </c>
      <c r="M463" s="2">
        <f>Cocina[[#This Row],[Precio Unitario]]*Cocina[[#This Row],[Cantidad Ordenada]]</f>
        <v>44</v>
      </c>
      <c r="N463" s="3">
        <v>462</v>
      </c>
      <c r="O463" s="2">
        <f>SUMIF(A:A,Cocina[[#This Row],[Número de Orden2]],M:M)</f>
        <v>99</v>
      </c>
    </row>
    <row r="464" spans="1:15" x14ac:dyDescent="0.2">
      <c r="A464" s="3">
        <v>178</v>
      </c>
      <c r="B464" s="3">
        <v>11</v>
      </c>
      <c r="C464" s="4" t="s">
        <v>74</v>
      </c>
      <c r="D464" s="4" t="s">
        <v>1595</v>
      </c>
      <c r="E464" s="2">
        <v>20</v>
      </c>
      <c r="F464" s="2">
        <v>33</v>
      </c>
      <c r="G464" s="3">
        <v>3</v>
      </c>
      <c r="H464">
        <v>55</v>
      </c>
      <c r="I464" s="4" t="s">
        <v>132</v>
      </c>
      <c r="J464" s="2">
        <f>Cocina[[#This Row],[Precio Unitario]]-Cocina[[#This Row],[Costo Unitario]]</f>
        <v>13</v>
      </c>
      <c r="K464" s="2">
        <f>Cocina[[#This Row],[Precio Unitario]]</f>
        <v>33</v>
      </c>
      <c r="L464" s="6">
        <f>Cocina[[#This Row],[Ganancia Neta]]/Cocina[[#This Row],[Ganancia Bruta]]</f>
        <v>0.39393939393939392</v>
      </c>
      <c r="M464" s="2">
        <f>Cocina[[#This Row],[Precio Unitario]]*Cocina[[#This Row],[Cantidad Ordenada]]</f>
        <v>99</v>
      </c>
      <c r="N464" s="3">
        <v>463</v>
      </c>
      <c r="O464" s="2">
        <f>SUMIF(A:A,Cocina[[#This Row],[Número de Orden2]],M:M)</f>
        <v>93</v>
      </c>
    </row>
    <row r="465" spans="1:15" x14ac:dyDescent="0.2">
      <c r="A465" s="3">
        <v>179</v>
      </c>
      <c r="B465" s="3">
        <v>12</v>
      </c>
      <c r="C465" s="4" t="s">
        <v>50</v>
      </c>
      <c r="D465" s="4" t="s">
        <v>1590</v>
      </c>
      <c r="E465" s="2">
        <v>19</v>
      </c>
      <c r="F465" s="2">
        <v>31</v>
      </c>
      <c r="G465" s="3">
        <v>2</v>
      </c>
      <c r="H465">
        <v>26</v>
      </c>
      <c r="I465" s="4" t="s">
        <v>132</v>
      </c>
      <c r="J465" s="2">
        <f>Cocina[[#This Row],[Precio Unitario]]-Cocina[[#This Row],[Costo Unitario]]</f>
        <v>12</v>
      </c>
      <c r="K465" s="2">
        <f>Cocina[[#This Row],[Precio Unitario]]</f>
        <v>31</v>
      </c>
      <c r="L465" s="6">
        <f>Cocina[[#This Row],[Ganancia Neta]]/Cocina[[#This Row],[Ganancia Bruta]]</f>
        <v>0.38709677419354838</v>
      </c>
      <c r="M465" s="2">
        <f>Cocina[[#This Row],[Precio Unitario]]*Cocina[[#This Row],[Cantidad Ordenada]]</f>
        <v>62</v>
      </c>
      <c r="N465" s="3">
        <v>464</v>
      </c>
      <c r="O465" s="2">
        <f>SUMIF(A:A,Cocina[[#This Row],[Número de Orden2]],M:M)</f>
        <v>154</v>
      </c>
    </row>
    <row r="466" spans="1:15" x14ac:dyDescent="0.2">
      <c r="A466" s="3">
        <v>180</v>
      </c>
      <c r="B466" s="3">
        <v>10</v>
      </c>
      <c r="C466" s="4" t="s">
        <v>26</v>
      </c>
      <c r="D466" s="4" t="s">
        <v>1594</v>
      </c>
      <c r="E466" s="2">
        <v>17</v>
      </c>
      <c r="F466" s="2">
        <v>29</v>
      </c>
      <c r="G466" s="3">
        <v>1</v>
      </c>
      <c r="H466">
        <v>35</v>
      </c>
      <c r="I466" s="4" t="s">
        <v>133</v>
      </c>
      <c r="J466" s="2">
        <f>Cocina[[#This Row],[Precio Unitario]]-Cocina[[#This Row],[Costo Unitario]]</f>
        <v>12</v>
      </c>
      <c r="K466" s="2">
        <f>Cocina[[#This Row],[Precio Unitario]]</f>
        <v>29</v>
      </c>
      <c r="L466" s="6">
        <f>Cocina[[#This Row],[Ganancia Neta]]/Cocina[[#This Row],[Ganancia Bruta]]</f>
        <v>0.41379310344827586</v>
      </c>
      <c r="M466" s="2">
        <f>Cocina[[#This Row],[Precio Unitario]]*Cocina[[#This Row],[Cantidad Ordenada]]</f>
        <v>29</v>
      </c>
      <c r="N466" s="3">
        <v>465</v>
      </c>
      <c r="O466" s="2">
        <f>SUMIF(A:A,Cocina[[#This Row],[Número de Orden2]],M:M)</f>
        <v>121</v>
      </c>
    </row>
    <row r="467" spans="1:15" x14ac:dyDescent="0.2">
      <c r="A467" s="3">
        <v>180</v>
      </c>
      <c r="B467" s="3">
        <v>10</v>
      </c>
      <c r="C467" s="4" t="s">
        <v>39</v>
      </c>
      <c r="D467" s="4" t="s">
        <v>1589</v>
      </c>
      <c r="E467" s="2">
        <v>18</v>
      </c>
      <c r="F467" s="2">
        <v>30</v>
      </c>
      <c r="G467" s="3">
        <v>3</v>
      </c>
      <c r="H467">
        <v>20</v>
      </c>
      <c r="I467" s="4" t="s">
        <v>133</v>
      </c>
      <c r="J467" s="2">
        <f>Cocina[[#This Row],[Precio Unitario]]-Cocina[[#This Row],[Costo Unitario]]</f>
        <v>12</v>
      </c>
      <c r="K467" s="2">
        <f>Cocina[[#This Row],[Precio Unitario]]</f>
        <v>30</v>
      </c>
      <c r="L467" s="6">
        <f>Cocina[[#This Row],[Ganancia Neta]]/Cocina[[#This Row],[Ganancia Bruta]]</f>
        <v>0.4</v>
      </c>
      <c r="M467" s="2">
        <f>Cocina[[#This Row],[Precio Unitario]]*Cocina[[#This Row],[Cantidad Ordenada]]</f>
        <v>90</v>
      </c>
      <c r="N467" s="3">
        <v>466</v>
      </c>
      <c r="O467" s="2">
        <f>SUMIF(A:A,Cocina[[#This Row],[Número de Orden2]],M:M)</f>
        <v>140</v>
      </c>
    </row>
    <row r="468" spans="1:15" x14ac:dyDescent="0.2">
      <c r="A468" s="3">
        <v>180</v>
      </c>
      <c r="B468" s="3">
        <v>10</v>
      </c>
      <c r="C468" s="4" t="s">
        <v>55</v>
      </c>
      <c r="D468" s="4" t="s">
        <v>1602</v>
      </c>
      <c r="E468" s="2">
        <v>12</v>
      </c>
      <c r="F468" s="2">
        <v>20</v>
      </c>
      <c r="G468" s="3">
        <v>1</v>
      </c>
      <c r="H468">
        <v>50</v>
      </c>
      <c r="I468" s="4" t="s">
        <v>132</v>
      </c>
      <c r="J468" s="2">
        <f>Cocina[[#This Row],[Precio Unitario]]-Cocina[[#This Row],[Costo Unitario]]</f>
        <v>8</v>
      </c>
      <c r="K468" s="2">
        <f>Cocina[[#This Row],[Precio Unitario]]</f>
        <v>20</v>
      </c>
      <c r="L468" s="6">
        <f>Cocina[[#This Row],[Ganancia Neta]]/Cocina[[#This Row],[Ganancia Bruta]]</f>
        <v>0.4</v>
      </c>
      <c r="M468" s="2">
        <f>Cocina[[#This Row],[Precio Unitario]]*Cocina[[#This Row],[Cantidad Ordenada]]</f>
        <v>20</v>
      </c>
      <c r="N468" s="3">
        <v>467</v>
      </c>
      <c r="O468" s="2">
        <f>SUMIF(A:A,Cocina[[#This Row],[Número de Orden2]],M:M)</f>
        <v>143</v>
      </c>
    </row>
    <row r="469" spans="1:15" x14ac:dyDescent="0.2">
      <c r="A469" s="3">
        <v>180</v>
      </c>
      <c r="B469" s="3">
        <v>10</v>
      </c>
      <c r="C469" s="4" t="s">
        <v>46</v>
      </c>
      <c r="D469" s="4" t="s">
        <v>1591</v>
      </c>
      <c r="E469" s="2">
        <v>16</v>
      </c>
      <c r="F469" s="2">
        <v>27</v>
      </c>
      <c r="G469" s="3">
        <v>1</v>
      </c>
      <c r="H469">
        <v>56</v>
      </c>
      <c r="I469" s="4" t="s">
        <v>132</v>
      </c>
      <c r="J469" s="2">
        <f>Cocina[[#This Row],[Precio Unitario]]-Cocina[[#This Row],[Costo Unitario]]</f>
        <v>11</v>
      </c>
      <c r="K469" s="2">
        <f>Cocina[[#This Row],[Precio Unitario]]</f>
        <v>27</v>
      </c>
      <c r="L469" s="6">
        <f>Cocina[[#This Row],[Ganancia Neta]]/Cocina[[#This Row],[Ganancia Bruta]]</f>
        <v>0.40740740740740738</v>
      </c>
      <c r="M469" s="2">
        <f>Cocina[[#This Row],[Precio Unitario]]*Cocina[[#This Row],[Cantidad Ordenada]]</f>
        <v>27</v>
      </c>
      <c r="N469" s="3">
        <v>468</v>
      </c>
      <c r="O469" s="2">
        <f>SUMIF(A:A,Cocina[[#This Row],[Número de Orden2]],M:M)</f>
        <v>106</v>
      </c>
    </row>
    <row r="470" spans="1:15" x14ac:dyDescent="0.2">
      <c r="A470" s="3">
        <v>181</v>
      </c>
      <c r="B470" s="3">
        <v>15</v>
      </c>
      <c r="C470" s="4" t="s">
        <v>46</v>
      </c>
      <c r="D470" s="4" t="s">
        <v>1591</v>
      </c>
      <c r="E470" s="2">
        <v>16</v>
      </c>
      <c r="F470" s="2">
        <v>27</v>
      </c>
      <c r="G470" s="3">
        <v>1</v>
      </c>
      <c r="H470">
        <v>55</v>
      </c>
      <c r="I470" s="4" t="s">
        <v>133</v>
      </c>
      <c r="J470" s="2">
        <f>Cocina[[#This Row],[Precio Unitario]]-Cocina[[#This Row],[Costo Unitario]]</f>
        <v>11</v>
      </c>
      <c r="K470" s="2">
        <f>Cocina[[#This Row],[Precio Unitario]]</f>
        <v>27</v>
      </c>
      <c r="L470" s="6">
        <f>Cocina[[#This Row],[Ganancia Neta]]/Cocina[[#This Row],[Ganancia Bruta]]</f>
        <v>0.40740740740740738</v>
      </c>
      <c r="M470" s="2">
        <f>Cocina[[#This Row],[Precio Unitario]]*Cocina[[#This Row],[Cantidad Ordenada]]</f>
        <v>27</v>
      </c>
      <c r="N470" s="3">
        <v>469</v>
      </c>
      <c r="O470" s="2">
        <f>SUMIF(A:A,Cocina[[#This Row],[Número de Orden2]],M:M)</f>
        <v>137</v>
      </c>
    </row>
    <row r="471" spans="1:15" x14ac:dyDescent="0.2">
      <c r="A471" s="3">
        <v>182</v>
      </c>
      <c r="B471" s="3">
        <v>18</v>
      </c>
      <c r="C471" s="4" t="s">
        <v>48</v>
      </c>
      <c r="D471" s="4" t="s">
        <v>1597</v>
      </c>
      <c r="E471" s="2">
        <v>11</v>
      </c>
      <c r="F471" s="2">
        <v>19</v>
      </c>
      <c r="G471" s="3">
        <v>2</v>
      </c>
      <c r="H471">
        <v>11</v>
      </c>
      <c r="I471" s="4" t="s">
        <v>133</v>
      </c>
      <c r="J471" s="2">
        <f>Cocina[[#This Row],[Precio Unitario]]-Cocina[[#This Row],[Costo Unitario]]</f>
        <v>8</v>
      </c>
      <c r="K471" s="2">
        <f>Cocina[[#This Row],[Precio Unitario]]</f>
        <v>19</v>
      </c>
      <c r="L471" s="6">
        <f>Cocina[[#This Row],[Ganancia Neta]]/Cocina[[#This Row],[Ganancia Bruta]]</f>
        <v>0.42105263157894735</v>
      </c>
      <c r="M471" s="2">
        <f>Cocina[[#This Row],[Precio Unitario]]*Cocina[[#This Row],[Cantidad Ordenada]]</f>
        <v>38</v>
      </c>
      <c r="N471" s="3">
        <v>470</v>
      </c>
      <c r="O471" s="2">
        <f>SUMIF(A:A,Cocina[[#This Row],[Número de Orden2]],M:M)</f>
        <v>78</v>
      </c>
    </row>
    <row r="472" spans="1:15" x14ac:dyDescent="0.2">
      <c r="A472" s="3">
        <v>183</v>
      </c>
      <c r="B472" s="3">
        <v>18</v>
      </c>
      <c r="C472" s="4" t="s">
        <v>70</v>
      </c>
      <c r="D472" s="4" t="s">
        <v>1599</v>
      </c>
      <c r="E472" s="2">
        <v>19</v>
      </c>
      <c r="F472" s="2">
        <v>32</v>
      </c>
      <c r="G472" s="3">
        <v>2</v>
      </c>
      <c r="H472">
        <v>52</v>
      </c>
      <c r="I472" s="4" t="s">
        <v>132</v>
      </c>
      <c r="J472" s="2">
        <f>Cocina[[#This Row],[Precio Unitario]]-Cocina[[#This Row],[Costo Unitario]]</f>
        <v>13</v>
      </c>
      <c r="K472" s="2">
        <f>Cocina[[#This Row],[Precio Unitario]]</f>
        <v>32</v>
      </c>
      <c r="L472" s="6">
        <f>Cocina[[#This Row],[Ganancia Neta]]/Cocina[[#This Row],[Ganancia Bruta]]</f>
        <v>0.40625</v>
      </c>
      <c r="M472" s="2">
        <f>Cocina[[#This Row],[Precio Unitario]]*Cocina[[#This Row],[Cantidad Ordenada]]</f>
        <v>64</v>
      </c>
      <c r="N472" s="3">
        <v>471</v>
      </c>
      <c r="O472" s="2">
        <f>SUMIF(A:A,Cocina[[#This Row],[Número de Orden2]],M:M)</f>
        <v>105</v>
      </c>
    </row>
    <row r="473" spans="1:15" x14ac:dyDescent="0.2">
      <c r="A473" s="3">
        <v>183</v>
      </c>
      <c r="B473" s="3">
        <v>18</v>
      </c>
      <c r="C473" s="4" t="s">
        <v>57</v>
      </c>
      <c r="D473" s="4" t="s">
        <v>1606</v>
      </c>
      <c r="E473" s="2">
        <v>15</v>
      </c>
      <c r="F473" s="2">
        <v>26</v>
      </c>
      <c r="G473" s="3">
        <v>1</v>
      </c>
      <c r="H473">
        <v>10</v>
      </c>
      <c r="I473" s="4" t="s">
        <v>132</v>
      </c>
      <c r="J473" s="2">
        <f>Cocina[[#This Row],[Precio Unitario]]-Cocina[[#This Row],[Costo Unitario]]</f>
        <v>11</v>
      </c>
      <c r="K473" s="2">
        <f>Cocina[[#This Row],[Precio Unitario]]</f>
        <v>26</v>
      </c>
      <c r="L473" s="6">
        <f>Cocina[[#This Row],[Ganancia Neta]]/Cocina[[#This Row],[Ganancia Bruta]]</f>
        <v>0.42307692307692307</v>
      </c>
      <c r="M473" s="2">
        <f>Cocina[[#This Row],[Precio Unitario]]*Cocina[[#This Row],[Cantidad Ordenada]]</f>
        <v>26</v>
      </c>
      <c r="N473" s="3">
        <v>472</v>
      </c>
      <c r="O473" s="2">
        <f>SUMIF(A:A,Cocina[[#This Row],[Número de Orden2]],M:M)</f>
        <v>114</v>
      </c>
    </row>
    <row r="474" spans="1:15" x14ac:dyDescent="0.2">
      <c r="A474" s="3">
        <v>183</v>
      </c>
      <c r="B474" s="3">
        <v>18</v>
      </c>
      <c r="C474" s="4" t="s">
        <v>55</v>
      </c>
      <c r="D474" s="4" t="s">
        <v>1602</v>
      </c>
      <c r="E474" s="2">
        <v>12</v>
      </c>
      <c r="F474" s="2">
        <v>20</v>
      </c>
      <c r="G474" s="3">
        <v>3</v>
      </c>
      <c r="H474">
        <v>58</v>
      </c>
      <c r="I474" s="4" t="s">
        <v>132</v>
      </c>
      <c r="J474" s="2">
        <f>Cocina[[#This Row],[Precio Unitario]]-Cocina[[#This Row],[Costo Unitario]]</f>
        <v>8</v>
      </c>
      <c r="K474" s="2">
        <f>Cocina[[#This Row],[Precio Unitario]]</f>
        <v>20</v>
      </c>
      <c r="L474" s="6">
        <f>Cocina[[#This Row],[Ganancia Neta]]/Cocina[[#This Row],[Ganancia Bruta]]</f>
        <v>0.4</v>
      </c>
      <c r="M474" s="2">
        <f>Cocina[[#This Row],[Precio Unitario]]*Cocina[[#This Row],[Cantidad Ordenada]]</f>
        <v>60</v>
      </c>
      <c r="N474" s="3">
        <v>473</v>
      </c>
      <c r="O474" s="2">
        <f>SUMIF(A:A,Cocina[[#This Row],[Número de Orden2]],M:M)</f>
        <v>79</v>
      </c>
    </row>
    <row r="475" spans="1:15" x14ac:dyDescent="0.2">
      <c r="A475" s="3">
        <v>183</v>
      </c>
      <c r="B475" s="3">
        <v>18</v>
      </c>
      <c r="C475" s="4" t="s">
        <v>19</v>
      </c>
      <c r="D475" s="4" t="s">
        <v>1598</v>
      </c>
      <c r="E475" s="2">
        <v>21</v>
      </c>
      <c r="F475" s="2">
        <v>35</v>
      </c>
      <c r="G475" s="3">
        <v>3</v>
      </c>
      <c r="H475">
        <v>46</v>
      </c>
      <c r="I475" s="4" t="s">
        <v>132</v>
      </c>
      <c r="J475" s="2">
        <f>Cocina[[#This Row],[Precio Unitario]]-Cocina[[#This Row],[Costo Unitario]]</f>
        <v>14</v>
      </c>
      <c r="K475" s="2">
        <f>Cocina[[#This Row],[Precio Unitario]]</f>
        <v>35</v>
      </c>
      <c r="L475" s="6">
        <f>Cocina[[#This Row],[Ganancia Neta]]/Cocina[[#This Row],[Ganancia Bruta]]</f>
        <v>0.4</v>
      </c>
      <c r="M475" s="2">
        <f>Cocina[[#This Row],[Precio Unitario]]*Cocina[[#This Row],[Cantidad Ordenada]]</f>
        <v>105</v>
      </c>
      <c r="N475" s="3">
        <v>474</v>
      </c>
      <c r="O475" s="2">
        <f>SUMIF(A:A,Cocina[[#This Row],[Número de Orden2]],M:M)</f>
        <v>178</v>
      </c>
    </row>
    <row r="476" spans="1:15" x14ac:dyDescent="0.2">
      <c r="A476" s="3">
        <v>184</v>
      </c>
      <c r="B476" s="3">
        <v>4</v>
      </c>
      <c r="C476" s="4" t="s">
        <v>30</v>
      </c>
      <c r="D476" s="4" t="s">
        <v>1596</v>
      </c>
      <c r="E476" s="2">
        <v>16</v>
      </c>
      <c r="F476" s="2">
        <v>28</v>
      </c>
      <c r="G476" s="3">
        <v>3</v>
      </c>
      <c r="H476">
        <v>6</v>
      </c>
      <c r="I476" s="4" t="s">
        <v>133</v>
      </c>
      <c r="J476" s="2">
        <f>Cocina[[#This Row],[Precio Unitario]]-Cocina[[#This Row],[Costo Unitario]]</f>
        <v>12</v>
      </c>
      <c r="K476" s="2">
        <f>Cocina[[#This Row],[Precio Unitario]]</f>
        <v>28</v>
      </c>
      <c r="L476" s="6">
        <f>Cocina[[#This Row],[Ganancia Neta]]/Cocina[[#This Row],[Ganancia Bruta]]</f>
        <v>0.42857142857142855</v>
      </c>
      <c r="M476" s="2">
        <f>Cocina[[#This Row],[Precio Unitario]]*Cocina[[#This Row],[Cantidad Ordenada]]</f>
        <v>84</v>
      </c>
      <c r="N476" s="3">
        <v>475</v>
      </c>
      <c r="O476" s="2">
        <f>SUMIF(A:A,Cocina[[#This Row],[Número de Orden2]],M:M)</f>
        <v>174</v>
      </c>
    </row>
    <row r="477" spans="1:15" x14ac:dyDescent="0.2">
      <c r="A477" s="3">
        <v>184</v>
      </c>
      <c r="B477" s="3">
        <v>4</v>
      </c>
      <c r="C477" s="4" t="s">
        <v>46</v>
      </c>
      <c r="D477" s="4" t="s">
        <v>1591</v>
      </c>
      <c r="E477" s="2">
        <v>16</v>
      </c>
      <c r="F477" s="2">
        <v>27</v>
      </c>
      <c r="G477" s="3">
        <v>3</v>
      </c>
      <c r="H477">
        <v>10</v>
      </c>
      <c r="I477" s="4" t="s">
        <v>132</v>
      </c>
      <c r="J477" s="2">
        <f>Cocina[[#This Row],[Precio Unitario]]-Cocina[[#This Row],[Costo Unitario]]</f>
        <v>11</v>
      </c>
      <c r="K477" s="2">
        <f>Cocina[[#This Row],[Precio Unitario]]</f>
        <v>27</v>
      </c>
      <c r="L477" s="6">
        <f>Cocina[[#This Row],[Ganancia Neta]]/Cocina[[#This Row],[Ganancia Bruta]]</f>
        <v>0.40740740740740738</v>
      </c>
      <c r="M477" s="2">
        <f>Cocina[[#This Row],[Precio Unitario]]*Cocina[[#This Row],[Cantidad Ordenada]]</f>
        <v>81</v>
      </c>
      <c r="N477" s="3">
        <v>476</v>
      </c>
      <c r="O477" s="2">
        <f>SUMIF(A:A,Cocina[[#This Row],[Número de Orden2]],M:M)</f>
        <v>218</v>
      </c>
    </row>
    <row r="478" spans="1:15" x14ac:dyDescent="0.2">
      <c r="A478" s="3">
        <v>184</v>
      </c>
      <c r="B478" s="3">
        <v>4</v>
      </c>
      <c r="C478" s="4" t="s">
        <v>55</v>
      </c>
      <c r="D478" s="4" t="s">
        <v>1602</v>
      </c>
      <c r="E478" s="2">
        <v>12</v>
      </c>
      <c r="F478" s="2">
        <v>20</v>
      </c>
      <c r="G478" s="3">
        <v>2</v>
      </c>
      <c r="H478">
        <v>13</v>
      </c>
      <c r="I478" s="4" t="s">
        <v>133</v>
      </c>
      <c r="J478" s="2">
        <f>Cocina[[#This Row],[Precio Unitario]]-Cocina[[#This Row],[Costo Unitario]]</f>
        <v>8</v>
      </c>
      <c r="K478" s="2">
        <f>Cocina[[#This Row],[Precio Unitario]]</f>
        <v>20</v>
      </c>
      <c r="L478" s="6">
        <f>Cocina[[#This Row],[Ganancia Neta]]/Cocina[[#This Row],[Ganancia Bruta]]</f>
        <v>0.4</v>
      </c>
      <c r="M478" s="2">
        <f>Cocina[[#This Row],[Precio Unitario]]*Cocina[[#This Row],[Cantidad Ordenada]]</f>
        <v>40</v>
      </c>
      <c r="N478" s="3">
        <v>477</v>
      </c>
      <c r="O478" s="2">
        <f>SUMIF(A:A,Cocina[[#This Row],[Número de Orden2]],M:M)</f>
        <v>204</v>
      </c>
    </row>
    <row r="479" spans="1:15" x14ac:dyDescent="0.2">
      <c r="A479" s="3">
        <v>185</v>
      </c>
      <c r="B479" s="3">
        <v>16</v>
      </c>
      <c r="C479" s="4" t="s">
        <v>41</v>
      </c>
      <c r="D479" s="4" t="s">
        <v>1604</v>
      </c>
      <c r="E479" s="2">
        <v>13</v>
      </c>
      <c r="F479" s="2">
        <v>21</v>
      </c>
      <c r="G479" s="3">
        <v>3</v>
      </c>
      <c r="H479">
        <v>34</v>
      </c>
      <c r="I479" s="4" t="s">
        <v>132</v>
      </c>
      <c r="J479" s="2">
        <f>Cocina[[#This Row],[Precio Unitario]]-Cocina[[#This Row],[Costo Unitario]]</f>
        <v>8</v>
      </c>
      <c r="K479" s="2">
        <f>Cocina[[#This Row],[Precio Unitario]]</f>
        <v>21</v>
      </c>
      <c r="L479" s="6">
        <f>Cocina[[#This Row],[Ganancia Neta]]/Cocina[[#This Row],[Ganancia Bruta]]</f>
        <v>0.38095238095238093</v>
      </c>
      <c r="M479" s="2">
        <f>Cocina[[#This Row],[Precio Unitario]]*Cocina[[#This Row],[Cantidad Ordenada]]</f>
        <v>63</v>
      </c>
      <c r="N479" s="3">
        <v>478</v>
      </c>
      <c r="O479" s="2">
        <f>SUMIF(A:A,Cocina[[#This Row],[Número de Orden2]],M:M)</f>
        <v>118</v>
      </c>
    </row>
    <row r="480" spans="1:15" x14ac:dyDescent="0.2">
      <c r="A480" s="3">
        <v>185</v>
      </c>
      <c r="B480" s="3">
        <v>16</v>
      </c>
      <c r="C480" s="4" t="s">
        <v>30</v>
      </c>
      <c r="D480" s="4" t="s">
        <v>1596</v>
      </c>
      <c r="E480" s="2">
        <v>16</v>
      </c>
      <c r="F480" s="2">
        <v>28</v>
      </c>
      <c r="G480" s="3">
        <v>1</v>
      </c>
      <c r="H480">
        <v>6</v>
      </c>
      <c r="I480" s="4" t="s">
        <v>133</v>
      </c>
      <c r="J480" s="2">
        <f>Cocina[[#This Row],[Precio Unitario]]-Cocina[[#This Row],[Costo Unitario]]</f>
        <v>12</v>
      </c>
      <c r="K480" s="2">
        <f>Cocina[[#This Row],[Precio Unitario]]</f>
        <v>28</v>
      </c>
      <c r="L480" s="6">
        <f>Cocina[[#This Row],[Ganancia Neta]]/Cocina[[#This Row],[Ganancia Bruta]]</f>
        <v>0.42857142857142855</v>
      </c>
      <c r="M480" s="2">
        <f>Cocina[[#This Row],[Precio Unitario]]*Cocina[[#This Row],[Cantidad Ordenada]]</f>
        <v>28</v>
      </c>
      <c r="N480" s="3">
        <v>479</v>
      </c>
      <c r="O480" s="2">
        <f>SUMIF(A:A,Cocina[[#This Row],[Número de Orden2]],M:M)</f>
        <v>52</v>
      </c>
    </row>
    <row r="481" spans="1:15" x14ac:dyDescent="0.2">
      <c r="A481" s="3">
        <v>186</v>
      </c>
      <c r="B481" s="3">
        <v>13</v>
      </c>
      <c r="C481" s="4" t="s">
        <v>46</v>
      </c>
      <c r="D481" s="4" t="s">
        <v>1591</v>
      </c>
      <c r="E481" s="2">
        <v>16</v>
      </c>
      <c r="F481" s="2">
        <v>27</v>
      </c>
      <c r="G481" s="3">
        <v>3</v>
      </c>
      <c r="H481">
        <v>16</v>
      </c>
      <c r="I481" s="4" t="s">
        <v>132</v>
      </c>
      <c r="J481" s="2">
        <f>Cocina[[#This Row],[Precio Unitario]]-Cocina[[#This Row],[Costo Unitario]]</f>
        <v>11</v>
      </c>
      <c r="K481" s="2">
        <f>Cocina[[#This Row],[Precio Unitario]]</f>
        <v>27</v>
      </c>
      <c r="L481" s="6">
        <f>Cocina[[#This Row],[Ganancia Neta]]/Cocina[[#This Row],[Ganancia Bruta]]</f>
        <v>0.40740740740740738</v>
      </c>
      <c r="M481" s="2">
        <f>Cocina[[#This Row],[Precio Unitario]]*Cocina[[#This Row],[Cantidad Ordenada]]</f>
        <v>81</v>
      </c>
      <c r="N481" s="3">
        <v>480</v>
      </c>
      <c r="O481" s="2">
        <f>SUMIF(A:A,Cocina[[#This Row],[Número de Orden2]],M:M)</f>
        <v>159</v>
      </c>
    </row>
    <row r="482" spans="1:15" x14ac:dyDescent="0.2">
      <c r="A482" s="3">
        <v>186</v>
      </c>
      <c r="B482" s="3">
        <v>13</v>
      </c>
      <c r="C482" s="4" t="s">
        <v>70</v>
      </c>
      <c r="D482" s="4" t="s">
        <v>1599</v>
      </c>
      <c r="E482" s="2">
        <v>19</v>
      </c>
      <c r="F482" s="2">
        <v>32</v>
      </c>
      <c r="G482" s="3">
        <v>3</v>
      </c>
      <c r="H482">
        <v>23</v>
      </c>
      <c r="I482" s="4" t="s">
        <v>133</v>
      </c>
      <c r="J482" s="2">
        <f>Cocina[[#This Row],[Precio Unitario]]-Cocina[[#This Row],[Costo Unitario]]</f>
        <v>13</v>
      </c>
      <c r="K482" s="2">
        <f>Cocina[[#This Row],[Precio Unitario]]</f>
        <v>32</v>
      </c>
      <c r="L482" s="6">
        <f>Cocina[[#This Row],[Ganancia Neta]]/Cocina[[#This Row],[Ganancia Bruta]]</f>
        <v>0.40625</v>
      </c>
      <c r="M482" s="2">
        <f>Cocina[[#This Row],[Precio Unitario]]*Cocina[[#This Row],[Cantidad Ordenada]]</f>
        <v>96</v>
      </c>
      <c r="N482" s="3">
        <v>481</v>
      </c>
      <c r="O482" s="2">
        <f>SUMIF(A:A,Cocina[[#This Row],[Número de Orden2]],M:M)</f>
        <v>52</v>
      </c>
    </row>
    <row r="483" spans="1:15" x14ac:dyDescent="0.2">
      <c r="A483" s="3">
        <v>186</v>
      </c>
      <c r="B483" s="3">
        <v>13</v>
      </c>
      <c r="C483" s="4" t="s">
        <v>50</v>
      </c>
      <c r="D483" s="4" t="s">
        <v>1590</v>
      </c>
      <c r="E483" s="2">
        <v>19</v>
      </c>
      <c r="F483" s="2">
        <v>31</v>
      </c>
      <c r="G483" s="3">
        <v>3</v>
      </c>
      <c r="H483">
        <v>54</v>
      </c>
      <c r="I483" s="4" t="s">
        <v>132</v>
      </c>
      <c r="J483" s="2">
        <f>Cocina[[#This Row],[Precio Unitario]]-Cocina[[#This Row],[Costo Unitario]]</f>
        <v>12</v>
      </c>
      <c r="K483" s="2">
        <f>Cocina[[#This Row],[Precio Unitario]]</f>
        <v>31</v>
      </c>
      <c r="L483" s="6">
        <f>Cocina[[#This Row],[Ganancia Neta]]/Cocina[[#This Row],[Ganancia Bruta]]</f>
        <v>0.38709677419354838</v>
      </c>
      <c r="M483" s="2">
        <f>Cocina[[#This Row],[Precio Unitario]]*Cocina[[#This Row],[Cantidad Ordenada]]</f>
        <v>93</v>
      </c>
      <c r="N483" s="3">
        <v>482</v>
      </c>
      <c r="O483" s="2">
        <f>SUMIF(A:A,Cocina[[#This Row],[Número de Orden2]],M:M)</f>
        <v>63</v>
      </c>
    </row>
    <row r="484" spans="1:15" x14ac:dyDescent="0.2">
      <c r="A484" s="3">
        <v>187</v>
      </c>
      <c r="B484" s="3">
        <v>5</v>
      </c>
      <c r="C484" s="4" t="s">
        <v>37</v>
      </c>
      <c r="D484" s="4" t="s">
        <v>1601</v>
      </c>
      <c r="E484" s="2">
        <v>20</v>
      </c>
      <c r="F484" s="2">
        <v>34</v>
      </c>
      <c r="G484" s="3">
        <v>2</v>
      </c>
      <c r="H484">
        <v>28</v>
      </c>
      <c r="I484" s="4" t="s">
        <v>133</v>
      </c>
      <c r="J484" s="2">
        <f>Cocina[[#This Row],[Precio Unitario]]-Cocina[[#This Row],[Costo Unitario]]</f>
        <v>14</v>
      </c>
      <c r="K484" s="2">
        <f>Cocina[[#This Row],[Precio Unitario]]</f>
        <v>34</v>
      </c>
      <c r="L484" s="6">
        <f>Cocina[[#This Row],[Ganancia Neta]]/Cocina[[#This Row],[Ganancia Bruta]]</f>
        <v>0.41176470588235292</v>
      </c>
      <c r="M484" s="2">
        <f>Cocina[[#This Row],[Precio Unitario]]*Cocina[[#This Row],[Cantidad Ordenada]]</f>
        <v>68</v>
      </c>
      <c r="N484" s="3">
        <v>483</v>
      </c>
      <c r="O484" s="2">
        <f>SUMIF(A:A,Cocina[[#This Row],[Número de Orden2]],M:M)</f>
        <v>81</v>
      </c>
    </row>
    <row r="485" spans="1:15" x14ac:dyDescent="0.2">
      <c r="A485" s="3">
        <v>187</v>
      </c>
      <c r="B485" s="3">
        <v>5</v>
      </c>
      <c r="C485" s="4" t="s">
        <v>57</v>
      </c>
      <c r="D485" s="4" t="s">
        <v>1606</v>
      </c>
      <c r="E485" s="2">
        <v>15</v>
      </c>
      <c r="F485" s="2">
        <v>26</v>
      </c>
      <c r="G485" s="3">
        <v>1</v>
      </c>
      <c r="H485">
        <v>51</v>
      </c>
      <c r="I485" s="4" t="s">
        <v>132</v>
      </c>
      <c r="J485" s="2">
        <f>Cocina[[#This Row],[Precio Unitario]]-Cocina[[#This Row],[Costo Unitario]]</f>
        <v>11</v>
      </c>
      <c r="K485" s="2">
        <f>Cocina[[#This Row],[Precio Unitario]]</f>
        <v>26</v>
      </c>
      <c r="L485" s="6">
        <f>Cocina[[#This Row],[Ganancia Neta]]/Cocina[[#This Row],[Ganancia Bruta]]</f>
        <v>0.42307692307692307</v>
      </c>
      <c r="M485" s="2">
        <f>Cocina[[#This Row],[Precio Unitario]]*Cocina[[#This Row],[Cantidad Ordenada]]</f>
        <v>26</v>
      </c>
      <c r="N485" s="3">
        <v>484</v>
      </c>
      <c r="O485" s="2">
        <f>SUMIF(A:A,Cocina[[#This Row],[Número de Orden2]],M:M)</f>
        <v>75</v>
      </c>
    </row>
    <row r="486" spans="1:15" x14ac:dyDescent="0.2">
      <c r="A486" s="3">
        <v>187</v>
      </c>
      <c r="B486" s="3">
        <v>5</v>
      </c>
      <c r="C486" s="4" t="s">
        <v>26</v>
      </c>
      <c r="D486" s="4" t="s">
        <v>1594</v>
      </c>
      <c r="E486" s="2">
        <v>17</v>
      </c>
      <c r="F486" s="2">
        <v>29</v>
      </c>
      <c r="G486" s="3">
        <v>3</v>
      </c>
      <c r="H486">
        <v>11</v>
      </c>
      <c r="I486" s="4" t="s">
        <v>132</v>
      </c>
      <c r="J486" s="2">
        <f>Cocina[[#This Row],[Precio Unitario]]-Cocina[[#This Row],[Costo Unitario]]</f>
        <v>12</v>
      </c>
      <c r="K486" s="2">
        <f>Cocina[[#This Row],[Precio Unitario]]</f>
        <v>29</v>
      </c>
      <c r="L486" s="6">
        <f>Cocina[[#This Row],[Ganancia Neta]]/Cocina[[#This Row],[Ganancia Bruta]]</f>
        <v>0.41379310344827586</v>
      </c>
      <c r="M486" s="2">
        <f>Cocina[[#This Row],[Precio Unitario]]*Cocina[[#This Row],[Cantidad Ordenada]]</f>
        <v>87</v>
      </c>
      <c r="N486" s="3">
        <v>485</v>
      </c>
      <c r="O486" s="2">
        <f>SUMIF(A:A,Cocina[[#This Row],[Número de Orden2]],M:M)</f>
        <v>144</v>
      </c>
    </row>
    <row r="487" spans="1:15" x14ac:dyDescent="0.2">
      <c r="A487" s="3">
        <v>187</v>
      </c>
      <c r="B487" s="3">
        <v>5</v>
      </c>
      <c r="C487" s="4" t="s">
        <v>46</v>
      </c>
      <c r="D487" s="4" t="s">
        <v>1591</v>
      </c>
      <c r="E487" s="2">
        <v>16</v>
      </c>
      <c r="F487" s="2">
        <v>27</v>
      </c>
      <c r="G487" s="3">
        <v>1</v>
      </c>
      <c r="H487">
        <v>36</v>
      </c>
      <c r="I487" s="4" t="s">
        <v>133</v>
      </c>
      <c r="J487" s="2">
        <f>Cocina[[#This Row],[Precio Unitario]]-Cocina[[#This Row],[Costo Unitario]]</f>
        <v>11</v>
      </c>
      <c r="K487" s="2">
        <f>Cocina[[#This Row],[Precio Unitario]]</f>
        <v>27</v>
      </c>
      <c r="L487" s="6">
        <f>Cocina[[#This Row],[Ganancia Neta]]/Cocina[[#This Row],[Ganancia Bruta]]</f>
        <v>0.40740740740740738</v>
      </c>
      <c r="M487" s="2">
        <f>Cocina[[#This Row],[Precio Unitario]]*Cocina[[#This Row],[Cantidad Ordenada]]</f>
        <v>27</v>
      </c>
      <c r="N487" s="3">
        <v>486</v>
      </c>
      <c r="O487" s="2">
        <f>SUMIF(A:A,Cocina[[#This Row],[Número de Orden2]],M:M)</f>
        <v>150</v>
      </c>
    </row>
    <row r="488" spans="1:15" x14ac:dyDescent="0.2">
      <c r="A488" s="3">
        <v>188</v>
      </c>
      <c r="B488" s="3">
        <v>20</v>
      </c>
      <c r="C488" s="4" t="s">
        <v>50</v>
      </c>
      <c r="D488" s="4" t="s">
        <v>1590</v>
      </c>
      <c r="E488" s="2">
        <v>19</v>
      </c>
      <c r="F488" s="2">
        <v>31</v>
      </c>
      <c r="G488" s="3">
        <v>1</v>
      </c>
      <c r="H488">
        <v>58</v>
      </c>
      <c r="I488" s="4" t="s">
        <v>132</v>
      </c>
      <c r="J488" s="2">
        <f>Cocina[[#This Row],[Precio Unitario]]-Cocina[[#This Row],[Costo Unitario]]</f>
        <v>12</v>
      </c>
      <c r="K488" s="2">
        <f>Cocina[[#This Row],[Precio Unitario]]</f>
        <v>31</v>
      </c>
      <c r="L488" s="6">
        <f>Cocina[[#This Row],[Ganancia Neta]]/Cocina[[#This Row],[Ganancia Bruta]]</f>
        <v>0.38709677419354838</v>
      </c>
      <c r="M488" s="2">
        <f>Cocina[[#This Row],[Precio Unitario]]*Cocina[[#This Row],[Cantidad Ordenada]]</f>
        <v>31</v>
      </c>
      <c r="N488" s="3">
        <v>487</v>
      </c>
      <c r="O488" s="2">
        <f>SUMIF(A:A,Cocina[[#This Row],[Número de Orden2]],M:M)</f>
        <v>152</v>
      </c>
    </row>
    <row r="489" spans="1:15" x14ac:dyDescent="0.2">
      <c r="A489" s="3">
        <v>188</v>
      </c>
      <c r="B489" s="3">
        <v>20</v>
      </c>
      <c r="C489" s="4" t="s">
        <v>57</v>
      </c>
      <c r="D489" s="4" t="s">
        <v>1606</v>
      </c>
      <c r="E489" s="2">
        <v>15</v>
      </c>
      <c r="F489" s="2">
        <v>26</v>
      </c>
      <c r="G489" s="3">
        <v>2</v>
      </c>
      <c r="H489">
        <v>47</v>
      </c>
      <c r="I489" s="4" t="s">
        <v>132</v>
      </c>
      <c r="J489" s="2">
        <f>Cocina[[#This Row],[Precio Unitario]]-Cocina[[#This Row],[Costo Unitario]]</f>
        <v>11</v>
      </c>
      <c r="K489" s="2">
        <f>Cocina[[#This Row],[Precio Unitario]]</f>
        <v>26</v>
      </c>
      <c r="L489" s="6">
        <f>Cocina[[#This Row],[Ganancia Neta]]/Cocina[[#This Row],[Ganancia Bruta]]</f>
        <v>0.42307692307692307</v>
      </c>
      <c r="M489" s="2">
        <f>Cocina[[#This Row],[Precio Unitario]]*Cocina[[#This Row],[Cantidad Ordenada]]</f>
        <v>52</v>
      </c>
      <c r="N489" s="3">
        <v>488</v>
      </c>
      <c r="O489" s="2">
        <f>SUMIF(A:A,Cocina[[#This Row],[Número de Orden2]],M:M)</f>
        <v>185</v>
      </c>
    </row>
    <row r="490" spans="1:15" x14ac:dyDescent="0.2">
      <c r="A490" s="3">
        <v>189</v>
      </c>
      <c r="B490" s="3">
        <v>11</v>
      </c>
      <c r="C490" s="4" t="s">
        <v>37</v>
      </c>
      <c r="D490" s="4" t="s">
        <v>1601</v>
      </c>
      <c r="E490" s="2">
        <v>20</v>
      </c>
      <c r="F490" s="2">
        <v>34</v>
      </c>
      <c r="G490" s="3">
        <v>2</v>
      </c>
      <c r="H490">
        <v>42</v>
      </c>
      <c r="I490" s="4" t="s">
        <v>133</v>
      </c>
      <c r="J490" s="2">
        <f>Cocina[[#This Row],[Precio Unitario]]-Cocina[[#This Row],[Costo Unitario]]</f>
        <v>14</v>
      </c>
      <c r="K490" s="2">
        <f>Cocina[[#This Row],[Precio Unitario]]</f>
        <v>34</v>
      </c>
      <c r="L490" s="6">
        <f>Cocina[[#This Row],[Ganancia Neta]]/Cocina[[#This Row],[Ganancia Bruta]]</f>
        <v>0.41176470588235292</v>
      </c>
      <c r="M490" s="2">
        <f>Cocina[[#This Row],[Precio Unitario]]*Cocina[[#This Row],[Cantidad Ordenada]]</f>
        <v>68</v>
      </c>
      <c r="N490" s="3">
        <v>489</v>
      </c>
      <c r="O490" s="2">
        <f>SUMIF(A:A,Cocina[[#This Row],[Número de Orden2]],M:M)</f>
        <v>149</v>
      </c>
    </row>
    <row r="491" spans="1:15" x14ac:dyDescent="0.2">
      <c r="A491" s="3">
        <v>189</v>
      </c>
      <c r="B491" s="3">
        <v>11</v>
      </c>
      <c r="C491" s="4" t="s">
        <v>57</v>
      </c>
      <c r="D491" s="4" t="s">
        <v>1606</v>
      </c>
      <c r="E491" s="2">
        <v>15</v>
      </c>
      <c r="F491" s="2">
        <v>26</v>
      </c>
      <c r="G491" s="3">
        <v>2</v>
      </c>
      <c r="H491">
        <v>22</v>
      </c>
      <c r="I491" s="4" t="s">
        <v>133</v>
      </c>
      <c r="J491" s="2">
        <f>Cocina[[#This Row],[Precio Unitario]]-Cocina[[#This Row],[Costo Unitario]]</f>
        <v>11</v>
      </c>
      <c r="K491" s="2">
        <f>Cocina[[#This Row],[Precio Unitario]]</f>
        <v>26</v>
      </c>
      <c r="L491" s="6">
        <f>Cocina[[#This Row],[Ganancia Neta]]/Cocina[[#This Row],[Ganancia Bruta]]</f>
        <v>0.42307692307692307</v>
      </c>
      <c r="M491" s="2">
        <f>Cocina[[#This Row],[Precio Unitario]]*Cocina[[#This Row],[Cantidad Ordenada]]</f>
        <v>52</v>
      </c>
      <c r="N491" s="3">
        <v>490</v>
      </c>
      <c r="O491" s="2">
        <f>SUMIF(A:A,Cocina[[#This Row],[Número de Orden2]],M:M)</f>
        <v>212</v>
      </c>
    </row>
    <row r="492" spans="1:15" x14ac:dyDescent="0.2">
      <c r="A492" s="3">
        <v>189</v>
      </c>
      <c r="B492" s="3">
        <v>11</v>
      </c>
      <c r="C492" s="4" t="s">
        <v>60</v>
      </c>
      <c r="D492" s="4" t="s">
        <v>1588</v>
      </c>
      <c r="E492" s="2">
        <v>14</v>
      </c>
      <c r="F492" s="2">
        <v>24</v>
      </c>
      <c r="G492" s="3">
        <v>3</v>
      </c>
      <c r="H492">
        <v>53</v>
      </c>
      <c r="I492" s="4" t="s">
        <v>133</v>
      </c>
      <c r="J492" s="2">
        <f>Cocina[[#This Row],[Precio Unitario]]-Cocina[[#This Row],[Costo Unitario]]</f>
        <v>10</v>
      </c>
      <c r="K492" s="2">
        <f>Cocina[[#This Row],[Precio Unitario]]</f>
        <v>24</v>
      </c>
      <c r="L492" s="6">
        <f>Cocina[[#This Row],[Ganancia Neta]]/Cocina[[#This Row],[Ganancia Bruta]]</f>
        <v>0.41666666666666669</v>
      </c>
      <c r="M492" s="2">
        <f>Cocina[[#This Row],[Precio Unitario]]*Cocina[[#This Row],[Cantidad Ordenada]]</f>
        <v>72</v>
      </c>
      <c r="N492" s="3">
        <v>491</v>
      </c>
      <c r="O492" s="2">
        <f>SUMIF(A:A,Cocina[[#This Row],[Número de Orden2]],M:M)</f>
        <v>118</v>
      </c>
    </row>
    <row r="493" spans="1:15" x14ac:dyDescent="0.2">
      <c r="A493" s="3">
        <v>190</v>
      </c>
      <c r="B493" s="3">
        <v>5</v>
      </c>
      <c r="C493" s="4" t="s">
        <v>43</v>
      </c>
      <c r="D493" s="4" t="s">
        <v>1605</v>
      </c>
      <c r="E493" s="2">
        <v>10</v>
      </c>
      <c r="F493" s="2">
        <v>18</v>
      </c>
      <c r="G493" s="3">
        <v>1</v>
      </c>
      <c r="H493">
        <v>39</v>
      </c>
      <c r="I493" s="4" t="s">
        <v>132</v>
      </c>
      <c r="J493" s="2">
        <f>Cocina[[#This Row],[Precio Unitario]]-Cocina[[#This Row],[Costo Unitario]]</f>
        <v>8</v>
      </c>
      <c r="K493" s="2">
        <f>Cocina[[#This Row],[Precio Unitario]]</f>
        <v>18</v>
      </c>
      <c r="L493" s="6">
        <f>Cocina[[#This Row],[Ganancia Neta]]/Cocina[[#This Row],[Ganancia Bruta]]</f>
        <v>0.44444444444444442</v>
      </c>
      <c r="M493" s="2">
        <f>Cocina[[#This Row],[Precio Unitario]]*Cocina[[#This Row],[Cantidad Ordenada]]</f>
        <v>18</v>
      </c>
      <c r="N493" s="3">
        <v>492</v>
      </c>
      <c r="O493" s="2">
        <f>SUMIF(A:A,Cocina[[#This Row],[Número de Orden2]],M:M)</f>
        <v>210</v>
      </c>
    </row>
    <row r="494" spans="1:15" x14ac:dyDescent="0.2">
      <c r="A494" s="3">
        <v>190</v>
      </c>
      <c r="B494" s="3">
        <v>5</v>
      </c>
      <c r="C494" s="4" t="s">
        <v>34</v>
      </c>
      <c r="D494" s="4" t="s">
        <v>1592</v>
      </c>
      <c r="E494" s="2">
        <v>25</v>
      </c>
      <c r="F494" s="2">
        <v>40</v>
      </c>
      <c r="G494" s="3">
        <v>2</v>
      </c>
      <c r="H494">
        <v>45</v>
      </c>
      <c r="I494" s="4" t="s">
        <v>132</v>
      </c>
      <c r="J494" s="2">
        <f>Cocina[[#This Row],[Precio Unitario]]-Cocina[[#This Row],[Costo Unitario]]</f>
        <v>15</v>
      </c>
      <c r="K494" s="2">
        <f>Cocina[[#This Row],[Precio Unitario]]</f>
        <v>40</v>
      </c>
      <c r="L494" s="6">
        <f>Cocina[[#This Row],[Ganancia Neta]]/Cocina[[#This Row],[Ganancia Bruta]]</f>
        <v>0.375</v>
      </c>
      <c r="M494" s="2">
        <f>Cocina[[#This Row],[Precio Unitario]]*Cocina[[#This Row],[Cantidad Ordenada]]</f>
        <v>80</v>
      </c>
      <c r="N494" s="3">
        <v>493</v>
      </c>
      <c r="O494" s="2">
        <f>SUMIF(A:A,Cocina[[#This Row],[Número de Orden2]],M:M)</f>
        <v>54</v>
      </c>
    </row>
    <row r="495" spans="1:15" x14ac:dyDescent="0.2">
      <c r="A495" s="3">
        <v>190</v>
      </c>
      <c r="B495" s="3">
        <v>5</v>
      </c>
      <c r="C495" s="4" t="s">
        <v>19</v>
      </c>
      <c r="D495" s="4" t="s">
        <v>1598</v>
      </c>
      <c r="E495" s="2">
        <v>21</v>
      </c>
      <c r="F495" s="2">
        <v>35</v>
      </c>
      <c r="G495" s="3">
        <v>1</v>
      </c>
      <c r="H495">
        <v>11</v>
      </c>
      <c r="I495" s="4" t="s">
        <v>133</v>
      </c>
      <c r="J495" s="2">
        <f>Cocina[[#This Row],[Precio Unitario]]-Cocina[[#This Row],[Costo Unitario]]</f>
        <v>14</v>
      </c>
      <c r="K495" s="2">
        <f>Cocina[[#This Row],[Precio Unitario]]</f>
        <v>35</v>
      </c>
      <c r="L495" s="6">
        <f>Cocina[[#This Row],[Ganancia Neta]]/Cocina[[#This Row],[Ganancia Bruta]]</f>
        <v>0.4</v>
      </c>
      <c r="M495" s="2">
        <f>Cocina[[#This Row],[Precio Unitario]]*Cocina[[#This Row],[Cantidad Ordenada]]</f>
        <v>35</v>
      </c>
      <c r="N495" s="3">
        <v>494</v>
      </c>
      <c r="O495" s="2">
        <f>SUMIF(A:A,Cocina[[#This Row],[Número de Orden2]],M:M)</f>
        <v>172</v>
      </c>
    </row>
    <row r="496" spans="1:15" x14ac:dyDescent="0.2">
      <c r="A496" s="3">
        <v>190</v>
      </c>
      <c r="B496" s="3">
        <v>5</v>
      </c>
      <c r="C496" s="4" t="s">
        <v>63</v>
      </c>
      <c r="D496" s="4" t="s">
        <v>1603</v>
      </c>
      <c r="E496" s="2">
        <v>14</v>
      </c>
      <c r="F496" s="2">
        <v>23</v>
      </c>
      <c r="G496" s="3">
        <v>3</v>
      </c>
      <c r="H496">
        <v>7</v>
      </c>
      <c r="I496" s="4" t="s">
        <v>133</v>
      </c>
      <c r="J496" s="2">
        <f>Cocina[[#This Row],[Precio Unitario]]-Cocina[[#This Row],[Costo Unitario]]</f>
        <v>9</v>
      </c>
      <c r="K496" s="2">
        <f>Cocina[[#This Row],[Precio Unitario]]</f>
        <v>23</v>
      </c>
      <c r="L496" s="6">
        <f>Cocina[[#This Row],[Ganancia Neta]]/Cocina[[#This Row],[Ganancia Bruta]]</f>
        <v>0.39130434782608697</v>
      </c>
      <c r="M496" s="2">
        <f>Cocina[[#This Row],[Precio Unitario]]*Cocina[[#This Row],[Cantidad Ordenada]]</f>
        <v>69</v>
      </c>
      <c r="N496" s="3">
        <v>495</v>
      </c>
      <c r="O496" s="2">
        <f>SUMIF(A:A,Cocina[[#This Row],[Número de Orden2]],M:M)</f>
        <v>263</v>
      </c>
    </row>
    <row r="497" spans="1:15" x14ac:dyDescent="0.2">
      <c r="A497" s="3">
        <v>191</v>
      </c>
      <c r="B497" s="3">
        <v>12</v>
      </c>
      <c r="C497" s="4" t="s">
        <v>52</v>
      </c>
      <c r="D497" s="4" t="s">
        <v>1607</v>
      </c>
      <c r="E497" s="2">
        <v>15</v>
      </c>
      <c r="F497" s="2">
        <v>25</v>
      </c>
      <c r="G497" s="3">
        <v>3</v>
      </c>
      <c r="H497">
        <v>32</v>
      </c>
      <c r="I497" s="4" t="s">
        <v>133</v>
      </c>
      <c r="J497" s="2">
        <f>Cocina[[#This Row],[Precio Unitario]]-Cocina[[#This Row],[Costo Unitario]]</f>
        <v>10</v>
      </c>
      <c r="K497" s="2">
        <f>Cocina[[#This Row],[Precio Unitario]]</f>
        <v>25</v>
      </c>
      <c r="L497" s="6">
        <f>Cocina[[#This Row],[Ganancia Neta]]/Cocina[[#This Row],[Ganancia Bruta]]</f>
        <v>0.4</v>
      </c>
      <c r="M497" s="2">
        <f>Cocina[[#This Row],[Precio Unitario]]*Cocina[[#This Row],[Cantidad Ordenada]]</f>
        <v>75</v>
      </c>
      <c r="N497" s="3">
        <v>496</v>
      </c>
      <c r="O497" s="2">
        <f>SUMIF(A:A,Cocina[[#This Row],[Número de Orden2]],M:M)</f>
        <v>223</v>
      </c>
    </row>
    <row r="498" spans="1:15" x14ac:dyDescent="0.2">
      <c r="A498" s="3">
        <v>191</v>
      </c>
      <c r="B498" s="3">
        <v>12</v>
      </c>
      <c r="C498" s="4" t="s">
        <v>26</v>
      </c>
      <c r="D498" s="4" t="s">
        <v>1594</v>
      </c>
      <c r="E498" s="2">
        <v>17</v>
      </c>
      <c r="F498" s="2">
        <v>29</v>
      </c>
      <c r="G498" s="3">
        <v>3</v>
      </c>
      <c r="H498">
        <v>55</v>
      </c>
      <c r="I498" s="4" t="s">
        <v>132</v>
      </c>
      <c r="J498" s="2">
        <f>Cocina[[#This Row],[Precio Unitario]]-Cocina[[#This Row],[Costo Unitario]]</f>
        <v>12</v>
      </c>
      <c r="K498" s="2">
        <f>Cocina[[#This Row],[Precio Unitario]]</f>
        <v>29</v>
      </c>
      <c r="L498" s="6">
        <f>Cocina[[#This Row],[Ganancia Neta]]/Cocina[[#This Row],[Ganancia Bruta]]</f>
        <v>0.41379310344827586</v>
      </c>
      <c r="M498" s="2">
        <f>Cocina[[#This Row],[Precio Unitario]]*Cocina[[#This Row],[Cantidad Ordenada]]</f>
        <v>87</v>
      </c>
      <c r="N498" s="3">
        <v>497</v>
      </c>
      <c r="O498" s="2">
        <f>SUMIF(A:A,Cocina[[#This Row],[Número de Orden2]],M:M)</f>
        <v>150</v>
      </c>
    </row>
    <row r="499" spans="1:15" x14ac:dyDescent="0.2">
      <c r="A499" s="3">
        <v>192</v>
      </c>
      <c r="B499" s="3">
        <v>17</v>
      </c>
      <c r="C499" s="4" t="s">
        <v>52</v>
      </c>
      <c r="D499" s="4" t="s">
        <v>1607</v>
      </c>
      <c r="E499" s="2">
        <v>15</v>
      </c>
      <c r="F499" s="2">
        <v>25</v>
      </c>
      <c r="G499" s="3">
        <v>3</v>
      </c>
      <c r="H499">
        <v>26</v>
      </c>
      <c r="I499" s="4" t="s">
        <v>132</v>
      </c>
      <c r="J499" s="2">
        <f>Cocina[[#This Row],[Precio Unitario]]-Cocina[[#This Row],[Costo Unitario]]</f>
        <v>10</v>
      </c>
      <c r="K499" s="2">
        <f>Cocina[[#This Row],[Precio Unitario]]</f>
        <v>25</v>
      </c>
      <c r="L499" s="6">
        <f>Cocina[[#This Row],[Ganancia Neta]]/Cocina[[#This Row],[Ganancia Bruta]]</f>
        <v>0.4</v>
      </c>
      <c r="M499" s="2">
        <f>Cocina[[#This Row],[Precio Unitario]]*Cocina[[#This Row],[Cantidad Ordenada]]</f>
        <v>75</v>
      </c>
      <c r="N499" s="3">
        <v>498</v>
      </c>
      <c r="O499" s="2">
        <f>SUMIF(A:A,Cocina[[#This Row],[Número de Orden2]],M:M)</f>
        <v>19</v>
      </c>
    </row>
    <row r="500" spans="1:15" x14ac:dyDescent="0.2">
      <c r="A500" s="3">
        <v>193</v>
      </c>
      <c r="B500" s="3">
        <v>3</v>
      </c>
      <c r="C500" s="4" t="s">
        <v>57</v>
      </c>
      <c r="D500" s="4" t="s">
        <v>1606</v>
      </c>
      <c r="E500" s="2">
        <v>15</v>
      </c>
      <c r="F500" s="2">
        <v>26</v>
      </c>
      <c r="G500" s="3">
        <v>2</v>
      </c>
      <c r="H500">
        <v>57</v>
      </c>
      <c r="I500" s="4" t="s">
        <v>133</v>
      </c>
      <c r="J500" s="2">
        <f>Cocina[[#This Row],[Precio Unitario]]-Cocina[[#This Row],[Costo Unitario]]</f>
        <v>11</v>
      </c>
      <c r="K500" s="2">
        <f>Cocina[[#This Row],[Precio Unitario]]</f>
        <v>26</v>
      </c>
      <c r="L500" s="6">
        <f>Cocina[[#This Row],[Ganancia Neta]]/Cocina[[#This Row],[Ganancia Bruta]]</f>
        <v>0.42307692307692307</v>
      </c>
      <c r="M500" s="2">
        <f>Cocina[[#This Row],[Precio Unitario]]*Cocina[[#This Row],[Cantidad Ordenada]]</f>
        <v>52</v>
      </c>
      <c r="N500" s="3">
        <v>499</v>
      </c>
      <c r="O500" s="2">
        <f>SUMIF(A:A,Cocina[[#This Row],[Número de Orden2]],M:M)</f>
        <v>158</v>
      </c>
    </row>
    <row r="501" spans="1:15" x14ac:dyDescent="0.2">
      <c r="A501" s="3">
        <v>193</v>
      </c>
      <c r="B501" s="3">
        <v>3</v>
      </c>
      <c r="C501" s="4" t="s">
        <v>42</v>
      </c>
      <c r="D501" s="4" t="s">
        <v>1593</v>
      </c>
      <c r="E501" s="2">
        <v>22</v>
      </c>
      <c r="F501" s="2">
        <v>36</v>
      </c>
      <c r="G501" s="3">
        <v>2</v>
      </c>
      <c r="H501">
        <v>59</v>
      </c>
      <c r="I501" s="4" t="s">
        <v>132</v>
      </c>
      <c r="J501" s="2">
        <f>Cocina[[#This Row],[Precio Unitario]]-Cocina[[#This Row],[Costo Unitario]]</f>
        <v>14</v>
      </c>
      <c r="K501" s="2">
        <f>Cocina[[#This Row],[Precio Unitario]]</f>
        <v>36</v>
      </c>
      <c r="L501" s="6">
        <f>Cocina[[#This Row],[Ganancia Neta]]/Cocina[[#This Row],[Ganancia Bruta]]</f>
        <v>0.3888888888888889</v>
      </c>
      <c r="M501" s="2">
        <f>Cocina[[#This Row],[Precio Unitario]]*Cocina[[#This Row],[Cantidad Ordenada]]</f>
        <v>72</v>
      </c>
      <c r="N501" s="3">
        <v>500</v>
      </c>
      <c r="O501" s="2">
        <f>SUMIF(A:A,Cocina[[#This Row],[Número de Orden2]],M:M)</f>
        <v>93</v>
      </c>
    </row>
    <row r="502" spans="1:15" x14ac:dyDescent="0.2">
      <c r="A502" s="3">
        <v>193</v>
      </c>
      <c r="B502" s="3">
        <v>3</v>
      </c>
      <c r="C502" s="4" t="s">
        <v>46</v>
      </c>
      <c r="D502" s="4" t="s">
        <v>1591</v>
      </c>
      <c r="E502" s="2">
        <v>16</v>
      </c>
      <c r="F502" s="2">
        <v>27</v>
      </c>
      <c r="G502" s="3">
        <v>1</v>
      </c>
      <c r="H502">
        <v>31</v>
      </c>
      <c r="I502" s="4" t="s">
        <v>133</v>
      </c>
      <c r="J502" s="2">
        <f>Cocina[[#This Row],[Precio Unitario]]-Cocina[[#This Row],[Costo Unitario]]</f>
        <v>11</v>
      </c>
      <c r="K502" s="2">
        <f>Cocina[[#This Row],[Precio Unitario]]</f>
        <v>27</v>
      </c>
      <c r="L502" s="6">
        <f>Cocina[[#This Row],[Ganancia Neta]]/Cocina[[#This Row],[Ganancia Bruta]]</f>
        <v>0.40740740740740738</v>
      </c>
      <c r="M502" s="2">
        <f>Cocina[[#This Row],[Precio Unitario]]*Cocina[[#This Row],[Cantidad Ordenada]]</f>
        <v>27</v>
      </c>
      <c r="N502" s="3">
        <v>501</v>
      </c>
      <c r="O502" s="2">
        <f>SUMIF(A:A,Cocina[[#This Row],[Número de Orden2]],M:M)</f>
        <v>138</v>
      </c>
    </row>
    <row r="503" spans="1:15" x14ac:dyDescent="0.2">
      <c r="A503" s="3">
        <v>193</v>
      </c>
      <c r="B503" s="3">
        <v>3</v>
      </c>
      <c r="C503" s="4" t="s">
        <v>63</v>
      </c>
      <c r="D503" s="4" t="s">
        <v>1603</v>
      </c>
      <c r="E503" s="2">
        <v>14</v>
      </c>
      <c r="F503" s="2">
        <v>23</v>
      </c>
      <c r="G503" s="3">
        <v>3</v>
      </c>
      <c r="H503">
        <v>24</v>
      </c>
      <c r="I503" s="4" t="s">
        <v>132</v>
      </c>
      <c r="J503" s="2">
        <f>Cocina[[#This Row],[Precio Unitario]]-Cocina[[#This Row],[Costo Unitario]]</f>
        <v>9</v>
      </c>
      <c r="K503" s="2">
        <f>Cocina[[#This Row],[Precio Unitario]]</f>
        <v>23</v>
      </c>
      <c r="L503" s="6">
        <f>Cocina[[#This Row],[Ganancia Neta]]/Cocina[[#This Row],[Ganancia Bruta]]</f>
        <v>0.39130434782608697</v>
      </c>
      <c r="M503" s="2">
        <f>Cocina[[#This Row],[Precio Unitario]]*Cocina[[#This Row],[Cantidad Ordenada]]</f>
        <v>69</v>
      </c>
      <c r="N503" s="3">
        <v>502</v>
      </c>
      <c r="O503" s="2">
        <f>SUMIF(A:A,Cocina[[#This Row],[Número de Orden2]],M:M)</f>
        <v>139</v>
      </c>
    </row>
    <row r="504" spans="1:15" x14ac:dyDescent="0.2">
      <c r="A504" s="3">
        <v>194</v>
      </c>
      <c r="B504" s="3">
        <v>3</v>
      </c>
      <c r="C504" s="4" t="s">
        <v>74</v>
      </c>
      <c r="D504" s="4" t="s">
        <v>1595</v>
      </c>
      <c r="E504" s="2">
        <v>20</v>
      </c>
      <c r="F504" s="2">
        <v>33</v>
      </c>
      <c r="G504" s="3">
        <v>2</v>
      </c>
      <c r="H504">
        <v>18</v>
      </c>
      <c r="I504" s="4" t="s">
        <v>132</v>
      </c>
      <c r="J504" s="2">
        <f>Cocina[[#This Row],[Precio Unitario]]-Cocina[[#This Row],[Costo Unitario]]</f>
        <v>13</v>
      </c>
      <c r="K504" s="2">
        <f>Cocina[[#This Row],[Precio Unitario]]</f>
        <v>33</v>
      </c>
      <c r="L504" s="6">
        <f>Cocina[[#This Row],[Ganancia Neta]]/Cocina[[#This Row],[Ganancia Bruta]]</f>
        <v>0.39393939393939392</v>
      </c>
      <c r="M504" s="2">
        <f>Cocina[[#This Row],[Precio Unitario]]*Cocina[[#This Row],[Cantidad Ordenada]]</f>
        <v>66</v>
      </c>
      <c r="N504" s="3">
        <v>503</v>
      </c>
      <c r="O504" s="2">
        <f>SUMIF(A:A,Cocina[[#This Row],[Número de Orden2]],M:M)</f>
        <v>137</v>
      </c>
    </row>
    <row r="505" spans="1:15" x14ac:dyDescent="0.2">
      <c r="A505" s="3">
        <v>194</v>
      </c>
      <c r="B505" s="3">
        <v>3</v>
      </c>
      <c r="C505" s="4" t="s">
        <v>39</v>
      </c>
      <c r="D505" s="4" t="s">
        <v>1589</v>
      </c>
      <c r="E505" s="2">
        <v>18</v>
      </c>
      <c r="F505" s="2">
        <v>30</v>
      </c>
      <c r="G505" s="3">
        <v>1</v>
      </c>
      <c r="H505">
        <v>50</v>
      </c>
      <c r="I505" s="4" t="s">
        <v>132</v>
      </c>
      <c r="J505" s="2">
        <f>Cocina[[#This Row],[Precio Unitario]]-Cocina[[#This Row],[Costo Unitario]]</f>
        <v>12</v>
      </c>
      <c r="K505" s="2">
        <f>Cocina[[#This Row],[Precio Unitario]]</f>
        <v>30</v>
      </c>
      <c r="L505" s="6">
        <f>Cocina[[#This Row],[Ganancia Neta]]/Cocina[[#This Row],[Ganancia Bruta]]</f>
        <v>0.4</v>
      </c>
      <c r="M505" s="2">
        <f>Cocina[[#This Row],[Precio Unitario]]*Cocina[[#This Row],[Cantidad Ordenada]]</f>
        <v>30</v>
      </c>
      <c r="N505" s="3">
        <v>504</v>
      </c>
      <c r="O505" s="2">
        <f>SUMIF(A:A,Cocina[[#This Row],[Número de Orden2]],M:M)</f>
        <v>54</v>
      </c>
    </row>
    <row r="506" spans="1:15" x14ac:dyDescent="0.2">
      <c r="A506" s="3">
        <v>195</v>
      </c>
      <c r="B506" s="3">
        <v>2</v>
      </c>
      <c r="C506" s="4" t="s">
        <v>52</v>
      </c>
      <c r="D506" s="4" t="s">
        <v>1607</v>
      </c>
      <c r="E506" s="2">
        <v>15</v>
      </c>
      <c r="F506" s="2">
        <v>25</v>
      </c>
      <c r="G506" s="3">
        <v>2</v>
      </c>
      <c r="H506">
        <v>51</v>
      </c>
      <c r="I506" s="4" t="s">
        <v>132</v>
      </c>
      <c r="J506" s="2">
        <f>Cocina[[#This Row],[Precio Unitario]]-Cocina[[#This Row],[Costo Unitario]]</f>
        <v>10</v>
      </c>
      <c r="K506" s="2">
        <f>Cocina[[#This Row],[Precio Unitario]]</f>
        <v>25</v>
      </c>
      <c r="L506" s="6">
        <f>Cocina[[#This Row],[Ganancia Neta]]/Cocina[[#This Row],[Ganancia Bruta]]</f>
        <v>0.4</v>
      </c>
      <c r="M506" s="2">
        <f>Cocina[[#This Row],[Precio Unitario]]*Cocina[[#This Row],[Cantidad Ordenada]]</f>
        <v>50</v>
      </c>
      <c r="N506" s="3">
        <v>505</v>
      </c>
      <c r="O506" s="2">
        <f>SUMIF(A:A,Cocina[[#This Row],[Número de Orden2]],M:M)</f>
        <v>155</v>
      </c>
    </row>
    <row r="507" spans="1:15" x14ac:dyDescent="0.2">
      <c r="A507" s="3">
        <v>196</v>
      </c>
      <c r="B507" s="3">
        <v>4</v>
      </c>
      <c r="C507" s="4" t="s">
        <v>55</v>
      </c>
      <c r="D507" s="4" t="s">
        <v>1602</v>
      </c>
      <c r="E507" s="2">
        <v>12</v>
      </c>
      <c r="F507" s="2">
        <v>20</v>
      </c>
      <c r="G507" s="3">
        <v>3</v>
      </c>
      <c r="H507">
        <v>34</v>
      </c>
      <c r="I507" s="4" t="s">
        <v>133</v>
      </c>
      <c r="J507" s="2">
        <f>Cocina[[#This Row],[Precio Unitario]]-Cocina[[#This Row],[Costo Unitario]]</f>
        <v>8</v>
      </c>
      <c r="K507" s="2">
        <f>Cocina[[#This Row],[Precio Unitario]]</f>
        <v>20</v>
      </c>
      <c r="L507" s="6">
        <f>Cocina[[#This Row],[Ganancia Neta]]/Cocina[[#This Row],[Ganancia Bruta]]</f>
        <v>0.4</v>
      </c>
      <c r="M507" s="2">
        <f>Cocina[[#This Row],[Precio Unitario]]*Cocina[[#This Row],[Cantidad Ordenada]]</f>
        <v>60</v>
      </c>
      <c r="N507" s="3">
        <v>506</v>
      </c>
      <c r="O507" s="2">
        <f>SUMIF(A:A,Cocina[[#This Row],[Número de Orden2]],M:M)</f>
        <v>70</v>
      </c>
    </row>
    <row r="508" spans="1:15" x14ac:dyDescent="0.2">
      <c r="A508" s="3">
        <v>196</v>
      </c>
      <c r="B508" s="3">
        <v>4</v>
      </c>
      <c r="C508" s="4" t="s">
        <v>63</v>
      </c>
      <c r="D508" s="4" t="s">
        <v>1603</v>
      </c>
      <c r="E508" s="2">
        <v>14</v>
      </c>
      <c r="F508" s="2">
        <v>23</v>
      </c>
      <c r="G508" s="3">
        <v>2</v>
      </c>
      <c r="H508">
        <v>51</v>
      </c>
      <c r="I508" s="4" t="s">
        <v>132</v>
      </c>
      <c r="J508" s="2">
        <f>Cocina[[#This Row],[Precio Unitario]]-Cocina[[#This Row],[Costo Unitario]]</f>
        <v>9</v>
      </c>
      <c r="K508" s="2">
        <f>Cocina[[#This Row],[Precio Unitario]]</f>
        <v>23</v>
      </c>
      <c r="L508" s="6">
        <f>Cocina[[#This Row],[Ganancia Neta]]/Cocina[[#This Row],[Ganancia Bruta]]</f>
        <v>0.39130434782608697</v>
      </c>
      <c r="M508" s="2">
        <f>Cocina[[#This Row],[Precio Unitario]]*Cocina[[#This Row],[Cantidad Ordenada]]</f>
        <v>46</v>
      </c>
      <c r="N508" s="3">
        <v>507</v>
      </c>
      <c r="O508" s="2">
        <f>SUMIF(A:A,Cocina[[#This Row],[Número de Orden2]],M:M)</f>
        <v>210</v>
      </c>
    </row>
    <row r="509" spans="1:15" x14ac:dyDescent="0.2">
      <c r="A509" s="3">
        <v>196</v>
      </c>
      <c r="B509" s="3">
        <v>4</v>
      </c>
      <c r="C509" s="4" t="s">
        <v>26</v>
      </c>
      <c r="D509" s="4" t="s">
        <v>1594</v>
      </c>
      <c r="E509" s="2">
        <v>17</v>
      </c>
      <c r="F509" s="2">
        <v>29</v>
      </c>
      <c r="G509" s="3">
        <v>1</v>
      </c>
      <c r="H509">
        <v>47</v>
      </c>
      <c r="I509" s="4" t="s">
        <v>133</v>
      </c>
      <c r="J509" s="2">
        <f>Cocina[[#This Row],[Precio Unitario]]-Cocina[[#This Row],[Costo Unitario]]</f>
        <v>12</v>
      </c>
      <c r="K509" s="2">
        <f>Cocina[[#This Row],[Precio Unitario]]</f>
        <v>29</v>
      </c>
      <c r="L509" s="6">
        <f>Cocina[[#This Row],[Ganancia Neta]]/Cocina[[#This Row],[Ganancia Bruta]]</f>
        <v>0.41379310344827586</v>
      </c>
      <c r="M509" s="2">
        <f>Cocina[[#This Row],[Precio Unitario]]*Cocina[[#This Row],[Cantidad Ordenada]]</f>
        <v>29</v>
      </c>
      <c r="N509" s="3">
        <v>508</v>
      </c>
      <c r="O509" s="2">
        <f>SUMIF(A:A,Cocina[[#This Row],[Número de Orden2]],M:M)</f>
        <v>32</v>
      </c>
    </row>
    <row r="510" spans="1:15" x14ac:dyDescent="0.2">
      <c r="A510" s="3">
        <v>196</v>
      </c>
      <c r="B510" s="3">
        <v>4</v>
      </c>
      <c r="C510" s="4" t="s">
        <v>30</v>
      </c>
      <c r="D510" s="4" t="s">
        <v>1596</v>
      </c>
      <c r="E510" s="2">
        <v>16</v>
      </c>
      <c r="F510" s="2">
        <v>28</v>
      </c>
      <c r="G510" s="3">
        <v>2</v>
      </c>
      <c r="H510">
        <v>44</v>
      </c>
      <c r="I510" s="4" t="s">
        <v>133</v>
      </c>
      <c r="J510" s="2">
        <f>Cocina[[#This Row],[Precio Unitario]]-Cocina[[#This Row],[Costo Unitario]]</f>
        <v>12</v>
      </c>
      <c r="K510" s="2">
        <f>Cocina[[#This Row],[Precio Unitario]]</f>
        <v>28</v>
      </c>
      <c r="L510" s="6">
        <f>Cocina[[#This Row],[Ganancia Neta]]/Cocina[[#This Row],[Ganancia Bruta]]</f>
        <v>0.42857142857142855</v>
      </c>
      <c r="M510" s="2">
        <f>Cocina[[#This Row],[Precio Unitario]]*Cocina[[#This Row],[Cantidad Ordenada]]</f>
        <v>56</v>
      </c>
      <c r="N510" s="3">
        <v>509</v>
      </c>
      <c r="O510" s="2">
        <f>SUMIF(A:A,Cocina[[#This Row],[Número de Orden2]],M:M)</f>
        <v>80</v>
      </c>
    </row>
    <row r="511" spans="1:15" x14ac:dyDescent="0.2">
      <c r="A511" s="3">
        <v>197</v>
      </c>
      <c r="B511" s="3">
        <v>5</v>
      </c>
      <c r="C511" s="4" t="s">
        <v>37</v>
      </c>
      <c r="D511" s="4" t="s">
        <v>1601</v>
      </c>
      <c r="E511" s="2">
        <v>20</v>
      </c>
      <c r="F511" s="2">
        <v>34</v>
      </c>
      <c r="G511" s="3">
        <v>3</v>
      </c>
      <c r="H511">
        <v>22</v>
      </c>
      <c r="I511" s="4" t="s">
        <v>132</v>
      </c>
      <c r="J511" s="2">
        <f>Cocina[[#This Row],[Precio Unitario]]-Cocina[[#This Row],[Costo Unitario]]</f>
        <v>14</v>
      </c>
      <c r="K511" s="2">
        <f>Cocina[[#This Row],[Precio Unitario]]</f>
        <v>34</v>
      </c>
      <c r="L511" s="6">
        <f>Cocina[[#This Row],[Ganancia Neta]]/Cocina[[#This Row],[Ganancia Bruta]]</f>
        <v>0.41176470588235292</v>
      </c>
      <c r="M511" s="2">
        <f>Cocina[[#This Row],[Precio Unitario]]*Cocina[[#This Row],[Cantidad Ordenada]]</f>
        <v>102</v>
      </c>
      <c r="N511" s="3">
        <v>510</v>
      </c>
      <c r="O511" s="2">
        <f>SUMIF(A:A,Cocina[[#This Row],[Número de Orden2]],M:M)</f>
        <v>36</v>
      </c>
    </row>
    <row r="512" spans="1:15" x14ac:dyDescent="0.2">
      <c r="A512" s="3">
        <v>197</v>
      </c>
      <c r="B512" s="3">
        <v>5</v>
      </c>
      <c r="C512" s="4" t="s">
        <v>46</v>
      </c>
      <c r="D512" s="4" t="s">
        <v>1591</v>
      </c>
      <c r="E512" s="2">
        <v>16</v>
      </c>
      <c r="F512" s="2">
        <v>27</v>
      </c>
      <c r="G512" s="3">
        <v>1</v>
      </c>
      <c r="H512">
        <v>50</v>
      </c>
      <c r="I512" s="4" t="s">
        <v>132</v>
      </c>
      <c r="J512" s="2">
        <f>Cocina[[#This Row],[Precio Unitario]]-Cocina[[#This Row],[Costo Unitario]]</f>
        <v>11</v>
      </c>
      <c r="K512" s="2">
        <f>Cocina[[#This Row],[Precio Unitario]]</f>
        <v>27</v>
      </c>
      <c r="L512" s="6">
        <f>Cocina[[#This Row],[Ganancia Neta]]/Cocina[[#This Row],[Ganancia Bruta]]</f>
        <v>0.40740740740740738</v>
      </c>
      <c r="M512" s="2">
        <f>Cocina[[#This Row],[Precio Unitario]]*Cocina[[#This Row],[Cantidad Ordenada]]</f>
        <v>27</v>
      </c>
      <c r="N512" s="3">
        <v>511</v>
      </c>
      <c r="O512" s="2">
        <f>SUMIF(A:A,Cocina[[#This Row],[Número de Orden2]],M:M)</f>
        <v>137</v>
      </c>
    </row>
    <row r="513" spans="1:15" x14ac:dyDescent="0.2">
      <c r="A513" s="3">
        <v>198</v>
      </c>
      <c r="B513" s="3">
        <v>9</v>
      </c>
      <c r="C513" s="4" t="s">
        <v>46</v>
      </c>
      <c r="D513" s="4" t="s">
        <v>1591</v>
      </c>
      <c r="E513" s="2">
        <v>16</v>
      </c>
      <c r="F513" s="2">
        <v>27</v>
      </c>
      <c r="G513" s="3">
        <v>2</v>
      </c>
      <c r="H513">
        <v>33</v>
      </c>
      <c r="I513" s="4" t="s">
        <v>132</v>
      </c>
      <c r="J513" s="2">
        <f>Cocina[[#This Row],[Precio Unitario]]-Cocina[[#This Row],[Costo Unitario]]</f>
        <v>11</v>
      </c>
      <c r="K513" s="2">
        <f>Cocina[[#This Row],[Precio Unitario]]</f>
        <v>27</v>
      </c>
      <c r="L513" s="6">
        <f>Cocina[[#This Row],[Ganancia Neta]]/Cocina[[#This Row],[Ganancia Bruta]]</f>
        <v>0.40740740740740738</v>
      </c>
      <c r="M513" s="2">
        <f>Cocina[[#This Row],[Precio Unitario]]*Cocina[[#This Row],[Cantidad Ordenada]]</f>
        <v>54</v>
      </c>
      <c r="N513" s="3">
        <v>512</v>
      </c>
      <c r="O513" s="2">
        <f>SUMIF(A:A,Cocina[[#This Row],[Número de Orden2]],M:M)</f>
        <v>128</v>
      </c>
    </row>
    <row r="514" spans="1:15" x14ac:dyDescent="0.2">
      <c r="A514" s="3">
        <v>199</v>
      </c>
      <c r="B514" s="3">
        <v>11</v>
      </c>
      <c r="C514" s="4" t="s">
        <v>26</v>
      </c>
      <c r="D514" s="4" t="s">
        <v>1594</v>
      </c>
      <c r="E514" s="2">
        <v>17</v>
      </c>
      <c r="F514" s="2">
        <v>29</v>
      </c>
      <c r="G514" s="3">
        <v>3</v>
      </c>
      <c r="H514">
        <v>31</v>
      </c>
      <c r="I514" s="4" t="s">
        <v>132</v>
      </c>
      <c r="J514" s="2">
        <f>Cocina[[#This Row],[Precio Unitario]]-Cocina[[#This Row],[Costo Unitario]]</f>
        <v>12</v>
      </c>
      <c r="K514" s="2">
        <f>Cocina[[#This Row],[Precio Unitario]]</f>
        <v>29</v>
      </c>
      <c r="L514" s="6">
        <f>Cocina[[#This Row],[Ganancia Neta]]/Cocina[[#This Row],[Ganancia Bruta]]</f>
        <v>0.41379310344827586</v>
      </c>
      <c r="M514" s="2">
        <f>Cocina[[#This Row],[Precio Unitario]]*Cocina[[#This Row],[Cantidad Ordenada]]</f>
        <v>87</v>
      </c>
      <c r="N514" s="3">
        <v>513</v>
      </c>
      <c r="O514" s="2">
        <f>SUMIF(A:A,Cocina[[#This Row],[Número de Orden2]],M:M)</f>
        <v>54</v>
      </c>
    </row>
    <row r="515" spans="1:15" x14ac:dyDescent="0.2">
      <c r="A515" s="3">
        <v>199</v>
      </c>
      <c r="B515" s="3">
        <v>11</v>
      </c>
      <c r="C515" s="4" t="s">
        <v>19</v>
      </c>
      <c r="D515" s="4" t="s">
        <v>1598</v>
      </c>
      <c r="E515" s="2">
        <v>21</v>
      </c>
      <c r="F515" s="2">
        <v>35</v>
      </c>
      <c r="G515" s="3">
        <v>3</v>
      </c>
      <c r="H515">
        <v>41</v>
      </c>
      <c r="I515" s="4" t="s">
        <v>133</v>
      </c>
      <c r="J515" s="2">
        <f>Cocina[[#This Row],[Precio Unitario]]-Cocina[[#This Row],[Costo Unitario]]</f>
        <v>14</v>
      </c>
      <c r="K515" s="2">
        <f>Cocina[[#This Row],[Precio Unitario]]</f>
        <v>35</v>
      </c>
      <c r="L515" s="6">
        <f>Cocina[[#This Row],[Ganancia Neta]]/Cocina[[#This Row],[Ganancia Bruta]]</f>
        <v>0.4</v>
      </c>
      <c r="M515" s="2">
        <f>Cocina[[#This Row],[Precio Unitario]]*Cocina[[#This Row],[Cantidad Ordenada]]</f>
        <v>105</v>
      </c>
      <c r="N515" s="3">
        <v>514</v>
      </c>
      <c r="O515" s="2">
        <f>SUMIF(A:A,Cocina[[#This Row],[Número de Orden2]],M:M)</f>
        <v>174</v>
      </c>
    </row>
    <row r="516" spans="1:15" x14ac:dyDescent="0.2">
      <c r="A516" s="3">
        <v>199</v>
      </c>
      <c r="B516" s="3">
        <v>11</v>
      </c>
      <c r="C516" s="4" t="s">
        <v>41</v>
      </c>
      <c r="D516" s="4" t="s">
        <v>1604</v>
      </c>
      <c r="E516" s="2">
        <v>13</v>
      </c>
      <c r="F516" s="2">
        <v>21</v>
      </c>
      <c r="G516" s="3">
        <v>2</v>
      </c>
      <c r="H516">
        <v>18</v>
      </c>
      <c r="I516" s="4" t="s">
        <v>133</v>
      </c>
      <c r="J516" s="2">
        <f>Cocina[[#This Row],[Precio Unitario]]-Cocina[[#This Row],[Costo Unitario]]</f>
        <v>8</v>
      </c>
      <c r="K516" s="2">
        <f>Cocina[[#This Row],[Precio Unitario]]</f>
        <v>21</v>
      </c>
      <c r="L516" s="6">
        <f>Cocina[[#This Row],[Ganancia Neta]]/Cocina[[#This Row],[Ganancia Bruta]]</f>
        <v>0.38095238095238093</v>
      </c>
      <c r="M516" s="2">
        <f>Cocina[[#This Row],[Precio Unitario]]*Cocina[[#This Row],[Cantidad Ordenada]]</f>
        <v>42</v>
      </c>
      <c r="N516" s="3">
        <v>515</v>
      </c>
      <c r="O516" s="2">
        <f>SUMIF(A:A,Cocina[[#This Row],[Número de Orden2]],M:M)</f>
        <v>18</v>
      </c>
    </row>
    <row r="517" spans="1:15" x14ac:dyDescent="0.2">
      <c r="A517" s="3">
        <v>199</v>
      </c>
      <c r="B517" s="3">
        <v>11</v>
      </c>
      <c r="C517" s="4" t="s">
        <v>46</v>
      </c>
      <c r="D517" s="4" t="s">
        <v>1591</v>
      </c>
      <c r="E517" s="2">
        <v>16</v>
      </c>
      <c r="F517" s="2">
        <v>27</v>
      </c>
      <c r="G517" s="3">
        <v>1</v>
      </c>
      <c r="H517">
        <v>52</v>
      </c>
      <c r="I517" s="4" t="s">
        <v>133</v>
      </c>
      <c r="J517" s="2">
        <f>Cocina[[#This Row],[Precio Unitario]]-Cocina[[#This Row],[Costo Unitario]]</f>
        <v>11</v>
      </c>
      <c r="K517" s="2">
        <f>Cocina[[#This Row],[Precio Unitario]]</f>
        <v>27</v>
      </c>
      <c r="L517" s="6">
        <f>Cocina[[#This Row],[Ganancia Neta]]/Cocina[[#This Row],[Ganancia Bruta]]</f>
        <v>0.40740740740740738</v>
      </c>
      <c r="M517" s="2">
        <f>Cocina[[#This Row],[Precio Unitario]]*Cocina[[#This Row],[Cantidad Ordenada]]</f>
        <v>27</v>
      </c>
      <c r="N517" s="3">
        <v>516</v>
      </c>
      <c r="O517" s="2">
        <f>SUMIF(A:A,Cocina[[#This Row],[Número de Orden2]],M:M)</f>
        <v>146</v>
      </c>
    </row>
    <row r="518" spans="1:15" x14ac:dyDescent="0.2">
      <c r="A518" s="3">
        <v>200</v>
      </c>
      <c r="B518" s="3">
        <v>11</v>
      </c>
      <c r="C518" s="4" t="s">
        <v>48</v>
      </c>
      <c r="D518" s="4" t="s">
        <v>1597</v>
      </c>
      <c r="E518" s="2">
        <v>11</v>
      </c>
      <c r="F518" s="2">
        <v>19</v>
      </c>
      <c r="G518" s="3">
        <v>2</v>
      </c>
      <c r="H518">
        <v>39</v>
      </c>
      <c r="I518" s="4" t="s">
        <v>132</v>
      </c>
      <c r="J518" s="2">
        <f>Cocina[[#This Row],[Precio Unitario]]-Cocina[[#This Row],[Costo Unitario]]</f>
        <v>8</v>
      </c>
      <c r="K518" s="2">
        <f>Cocina[[#This Row],[Precio Unitario]]</f>
        <v>19</v>
      </c>
      <c r="L518" s="6">
        <f>Cocina[[#This Row],[Ganancia Neta]]/Cocina[[#This Row],[Ganancia Bruta]]</f>
        <v>0.42105263157894735</v>
      </c>
      <c r="M518" s="2">
        <f>Cocina[[#This Row],[Precio Unitario]]*Cocina[[#This Row],[Cantidad Ordenada]]</f>
        <v>38</v>
      </c>
      <c r="N518" s="3">
        <v>517</v>
      </c>
      <c r="O518" s="2">
        <f>SUMIF(A:A,Cocina[[#This Row],[Número de Orden2]],M:M)</f>
        <v>103</v>
      </c>
    </row>
    <row r="519" spans="1:15" x14ac:dyDescent="0.2">
      <c r="A519" s="3">
        <v>200</v>
      </c>
      <c r="B519" s="3">
        <v>11</v>
      </c>
      <c r="C519" s="4" t="s">
        <v>52</v>
      </c>
      <c r="D519" s="4" t="s">
        <v>1607</v>
      </c>
      <c r="E519" s="2">
        <v>15</v>
      </c>
      <c r="F519" s="2">
        <v>25</v>
      </c>
      <c r="G519" s="3">
        <v>2</v>
      </c>
      <c r="H519">
        <v>28</v>
      </c>
      <c r="I519" s="4" t="s">
        <v>133</v>
      </c>
      <c r="J519" s="2">
        <f>Cocina[[#This Row],[Precio Unitario]]-Cocina[[#This Row],[Costo Unitario]]</f>
        <v>10</v>
      </c>
      <c r="K519" s="2">
        <f>Cocina[[#This Row],[Precio Unitario]]</f>
        <v>25</v>
      </c>
      <c r="L519" s="6">
        <f>Cocina[[#This Row],[Ganancia Neta]]/Cocina[[#This Row],[Ganancia Bruta]]</f>
        <v>0.4</v>
      </c>
      <c r="M519" s="2">
        <f>Cocina[[#This Row],[Precio Unitario]]*Cocina[[#This Row],[Cantidad Ordenada]]</f>
        <v>50</v>
      </c>
      <c r="N519" s="3">
        <v>518</v>
      </c>
      <c r="O519" s="2">
        <f>SUMIF(A:A,Cocina[[#This Row],[Número de Orden2]],M:M)</f>
        <v>77</v>
      </c>
    </row>
    <row r="520" spans="1:15" x14ac:dyDescent="0.2">
      <c r="A520" s="3">
        <v>201</v>
      </c>
      <c r="B520" s="3">
        <v>3</v>
      </c>
      <c r="C520" s="4" t="s">
        <v>60</v>
      </c>
      <c r="D520" s="4" t="s">
        <v>1588</v>
      </c>
      <c r="E520" s="2">
        <v>14</v>
      </c>
      <c r="F520" s="2">
        <v>24</v>
      </c>
      <c r="G520" s="3">
        <v>3</v>
      </c>
      <c r="H520">
        <v>58</v>
      </c>
      <c r="I520" s="4" t="s">
        <v>133</v>
      </c>
      <c r="J520" s="2">
        <f>Cocina[[#This Row],[Precio Unitario]]-Cocina[[#This Row],[Costo Unitario]]</f>
        <v>10</v>
      </c>
      <c r="K520" s="2">
        <f>Cocina[[#This Row],[Precio Unitario]]</f>
        <v>24</v>
      </c>
      <c r="L520" s="6">
        <f>Cocina[[#This Row],[Ganancia Neta]]/Cocina[[#This Row],[Ganancia Bruta]]</f>
        <v>0.41666666666666669</v>
      </c>
      <c r="M520" s="2">
        <f>Cocina[[#This Row],[Precio Unitario]]*Cocina[[#This Row],[Cantidad Ordenada]]</f>
        <v>72</v>
      </c>
      <c r="N520" s="3">
        <v>519</v>
      </c>
      <c r="O520" s="2">
        <f>SUMIF(A:A,Cocina[[#This Row],[Número de Orden2]],M:M)</f>
        <v>245</v>
      </c>
    </row>
    <row r="521" spans="1:15" x14ac:dyDescent="0.2">
      <c r="A521" s="3">
        <v>202</v>
      </c>
      <c r="B521" s="3">
        <v>16</v>
      </c>
      <c r="C521" s="4" t="s">
        <v>42</v>
      </c>
      <c r="D521" s="4" t="s">
        <v>1593</v>
      </c>
      <c r="E521" s="2">
        <v>22</v>
      </c>
      <c r="F521" s="2">
        <v>36</v>
      </c>
      <c r="G521" s="3">
        <v>2</v>
      </c>
      <c r="H521">
        <v>46</v>
      </c>
      <c r="I521" s="4" t="s">
        <v>133</v>
      </c>
      <c r="J521" s="2">
        <f>Cocina[[#This Row],[Precio Unitario]]-Cocina[[#This Row],[Costo Unitario]]</f>
        <v>14</v>
      </c>
      <c r="K521" s="2">
        <f>Cocina[[#This Row],[Precio Unitario]]</f>
        <v>36</v>
      </c>
      <c r="L521" s="6">
        <f>Cocina[[#This Row],[Ganancia Neta]]/Cocina[[#This Row],[Ganancia Bruta]]</f>
        <v>0.3888888888888889</v>
      </c>
      <c r="M521" s="2">
        <f>Cocina[[#This Row],[Precio Unitario]]*Cocina[[#This Row],[Cantidad Ordenada]]</f>
        <v>72</v>
      </c>
      <c r="N521" s="3">
        <v>520</v>
      </c>
      <c r="O521" s="2">
        <f>SUMIF(A:A,Cocina[[#This Row],[Número de Orden2]],M:M)</f>
        <v>280</v>
      </c>
    </row>
    <row r="522" spans="1:15" x14ac:dyDescent="0.2">
      <c r="A522" s="3">
        <v>202</v>
      </c>
      <c r="B522" s="3">
        <v>16</v>
      </c>
      <c r="C522" s="4" t="s">
        <v>34</v>
      </c>
      <c r="D522" s="4" t="s">
        <v>1592</v>
      </c>
      <c r="E522" s="2">
        <v>25</v>
      </c>
      <c r="F522" s="2">
        <v>40</v>
      </c>
      <c r="G522" s="3">
        <v>2</v>
      </c>
      <c r="H522">
        <v>47</v>
      </c>
      <c r="I522" s="4" t="s">
        <v>132</v>
      </c>
      <c r="J522" s="2">
        <f>Cocina[[#This Row],[Precio Unitario]]-Cocina[[#This Row],[Costo Unitario]]</f>
        <v>15</v>
      </c>
      <c r="K522" s="2">
        <f>Cocina[[#This Row],[Precio Unitario]]</f>
        <v>40</v>
      </c>
      <c r="L522" s="6">
        <f>Cocina[[#This Row],[Ganancia Neta]]/Cocina[[#This Row],[Ganancia Bruta]]</f>
        <v>0.375</v>
      </c>
      <c r="M522" s="2">
        <f>Cocina[[#This Row],[Precio Unitario]]*Cocina[[#This Row],[Cantidad Ordenada]]</f>
        <v>80</v>
      </c>
      <c r="N522" s="3">
        <v>521</v>
      </c>
      <c r="O522" s="2">
        <f>SUMIF(A:A,Cocina[[#This Row],[Número de Orden2]],M:M)</f>
        <v>210</v>
      </c>
    </row>
    <row r="523" spans="1:15" x14ac:dyDescent="0.2">
      <c r="A523" s="3">
        <v>202</v>
      </c>
      <c r="B523" s="3">
        <v>16</v>
      </c>
      <c r="C523" s="4" t="s">
        <v>60</v>
      </c>
      <c r="D523" s="4" t="s">
        <v>1588</v>
      </c>
      <c r="E523" s="2">
        <v>14</v>
      </c>
      <c r="F523" s="2">
        <v>24</v>
      </c>
      <c r="G523" s="3">
        <v>1</v>
      </c>
      <c r="H523">
        <v>5</v>
      </c>
      <c r="I523" s="4" t="s">
        <v>132</v>
      </c>
      <c r="J523" s="2">
        <f>Cocina[[#This Row],[Precio Unitario]]-Cocina[[#This Row],[Costo Unitario]]</f>
        <v>10</v>
      </c>
      <c r="K523" s="2">
        <f>Cocina[[#This Row],[Precio Unitario]]</f>
        <v>24</v>
      </c>
      <c r="L523" s="6">
        <f>Cocina[[#This Row],[Ganancia Neta]]/Cocina[[#This Row],[Ganancia Bruta]]</f>
        <v>0.41666666666666669</v>
      </c>
      <c r="M523" s="2">
        <f>Cocina[[#This Row],[Precio Unitario]]*Cocina[[#This Row],[Cantidad Ordenada]]</f>
        <v>24</v>
      </c>
      <c r="N523" s="3">
        <v>522</v>
      </c>
      <c r="O523" s="2">
        <f>SUMIF(A:A,Cocina[[#This Row],[Número de Orden2]],M:M)</f>
        <v>84</v>
      </c>
    </row>
    <row r="524" spans="1:15" x14ac:dyDescent="0.2">
      <c r="A524" s="3">
        <v>202</v>
      </c>
      <c r="B524" s="3">
        <v>16</v>
      </c>
      <c r="C524" s="4" t="s">
        <v>39</v>
      </c>
      <c r="D524" s="4" t="s">
        <v>1589</v>
      </c>
      <c r="E524" s="2">
        <v>18</v>
      </c>
      <c r="F524" s="2">
        <v>30</v>
      </c>
      <c r="G524" s="3">
        <v>1</v>
      </c>
      <c r="H524">
        <v>58</v>
      </c>
      <c r="I524" s="4" t="s">
        <v>132</v>
      </c>
      <c r="J524" s="2">
        <f>Cocina[[#This Row],[Precio Unitario]]-Cocina[[#This Row],[Costo Unitario]]</f>
        <v>12</v>
      </c>
      <c r="K524" s="2">
        <f>Cocina[[#This Row],[Precio Unitario]]</f>
        <v>30</v>
      </c>
      <c r="L524" s="6">
        <f>Cocina[[#This Row],[Ganancia Neta]]/Cocina[[#This Row],[Ganancia Bruta]]</f>
        <v>0.4</v>
      </c>
      <c r="M524" s="2">
        <f>Cocina[[#This Row],[Precio Unitario]]*Cocina[[#This Row],[Cantidad Ordenada]]</f>
        <v>30</v>
      </c>
      <c r="N524" s="3">
        <v>523</v>
      </c>
      <c r="O524" s="2">
        <f>SUMIF(A:A,Cocina[[#This Row],[Número de Orden2]],M:M)</f>
        <v>81</v>
      </c>
    </row>
    <row r="525" spans="1:15" x14ac:dyDescent="0.2">
      <c r="A525" s="3">
        <v>203</v>
      </c>
      <c r="B525" s="3">
        <v>5</v>
      </c>
      <c r="C525" s="4" t="s">
        <v>50</v>
      </c>
      <c r="D525" s="4" t="s">
        <v>1590</v>
      </c>
      <c r="E525" s="2">
        <v>19</v>
      </c>
      <c r="F525" s="2">
        <v>31</v>
      </c>
      <c r="G525" s="3">
        <v>3</v>
      </c>
      <c r="H525">
        <v>51</v>
      </c>
      <c r="I525" s="4" t="s">
        <v>132</v>
      </c>
      <c r="J525" s="2">
        <f>Cocina[[#This Row],[Precio Unitario]]-Cocina[[#This Row],[Costo Unitario]]</f>
        <v>12</v>
      </c>
      <c r="K525" s="2">
        <f>Cocina[[#This Row],[Precio Unitario]]</f>
        <v>31</v>
      </c>
      <c r="L525" s="6">
        <f>Cocina[[#This Row],[Ganancia Neta]]/Cocina[[#This Row],[Ganancia Bruta]]</f>
        <v>0.38709677419354838</v>
      </c>
      <c r="M525" s="2">
        <f>Cocina[[#This Row],[Precio Unitario]]*Cocina[[#This Row],[Cantidad Ordenada]]</f>
        <v>93</v>
      </c>
      <c r="N525" s="3">
        <v>524</v>
      </c>
      <c r="O525" s="2">
        <f>SUMIF(A:A,Cocina[[#This Row],[Número de Orden2]],M:M)</f>
        <v>76</v>
      </c>
    </row>
    <row r="526" spans="1:15" x14ac:dyDescent="0.2">
      <c r="A526" s="3">
        <v>203</v>
      </c>
      <c r="B526" s="3">
        <v>5</v>
      </c>
      <c r="C526" s="4" t="s">
        <v>41</v>
      </c>
      <c r="D526" s="4" t="s">
        <v>1604</v>
      </c>
      <c r="E526" s="2">
        <v>13</v>
      </c>
      <c r="F526" s="2">
        <v>21</v>
      </c>
      <c r="G526" s="3">
        <v>3</v>
      </c>
      <c r="H526">
        <v>34</v>
      </c>
      <c r="I526" s="4" t="s">
        <v>133</v>
      </c>
      <c r="J526" s="2">
        <f>Cocina[[#This Row],[Precio Unitario]]-Cocina[[#This Row],[Costo Unitario]]</f>
        <v>8</v>
      </c>
      <c r="K526" s="2">
        <f>Cocina[[#This Row],[Precio Unitario]]</f>
        <v>21</v>
      </c>
      <c r="L526" s="6">
        <f>Cocina[[#This Row],[Ganancia Neta]]/Cocina[[#This Row],[Ganancia Bruta]]</f>
        <v>0.38095238095238093</v>
      </c>
      <c r="M526" s="2">
        <f>Cocina[[#This Row],[Precio Unitario]]*Cocina[[#This Row],[Cantidad Ordenada]]</f>
        <v>63</v>
      </c>
      <c r="N526" s="3">
        <v>525</v>
      </c>
      <c r="O526" s="2">
        <f>SUMIF(A:A,Cocina[[#This Row],[Número de Orden2]],M:M)</f>
        <v>197</v>
      </c>
    </row>
    <row r="527" spans="1:15" x14ac:dyDescent="0.2">
      <c r="A527" s="3">
        <v>204</v>
      </c>
      <c r="B527" s="3">
        <v>16</v>
      </c>
      <c r="C527" s="4" t="s">
        <v>60</v>
      </c>
      <c r="D527" s="4" t="s">
        <v>1588</v>
      </c>
      <c r="E527" s="2">
        <v>14</v>
      </c>
      <c r="F527" s="2">
        <v>24</v>
      </c>
      <c r="G527" s="3">
        <v>2</v>
      </c>
      <c r="H527">
        <v>21</v>
      </c>
      <c r="I527" s="4" t="s">
        <v>132</v>
      </c>
      <c r="J527" s="2">
        <f>Cocina[[#This Row],[Precio Unitario]]-Cocina[[#This Row],[Costo Unitario]]</f>
        <v>10</v>
      </c>
      <c r="K527" s="2">
        <f>Cocina[[#This Row],[Precio Unitario]]</f>
        <v>24</v>
      </c>
      <c r="L527" s="6">
        <f>Cocina[[#This Row],[Ganancia Neta]]/Cocina[[#This Row],[Ganancia Bruta]]</f>
        <v>0.41666666666666669</v>
      </c>
      <c r="M527" s="2">
        <f>Cocina[[#This Row],[Precio Unitario]]*Cocina[[#This Row],[Cantidad Ordenada]]</f>
        <v>48</v>
      </c>
      <c r="N527" s="3">
        <v>526</v>
      </c>
      <c r="O527" s="2">
        <f>SUMIF(A:A,Cocina[[#This Row],[Número de Orden2]],M:M)</f>
        <v>33</v>
      </c>
    </row>
    <row r="528" spans="1:15" x14ac:dyDescent="0.2">
      <c r="A528" s="3">
        <v>205</v>
      </c>
      <c r="B528" s="3">
        <v>14</v>
      </c>
      <c r="C528" s="4" t="s">
        <v>70</v>
      </c>
      <c r="D528" s="4" t="s">
        <v>1599</v>
      </c>
      <c r="E528" s="2">
        <v>19</v>
      </c>
      <c r="F528" s="2">
        <v>32</v>
      </c>
      <c r="G528" s="3">
        <v>1</v>
      </c>
      <c r="H528">
        <v>34</v>
      </c>
      <c r="I528" s="4" t="s">
        <v>132</v>
      </c>
      <c r="J528" s="2">
        <f>Cocina[[#This Row],[Precio Unitario]]-Cocina[[#This Row],[Costo Unitario]]</f>
        <v>13</v>
      </c>
      <c r="K528" s="2">
        <f>Cocina[[#This Row],[Precio Unitario]]</f>
        <v>32</v>
      </c>
      <c r="L528" s="6">
        <f>Cocina[[#This Row],[Ganancia Neta]]/Cocina[[#This Row],[Ganancia Bruta]]</f>
        <v>0.40625</v>
      </c>
      <c r="M528" s="2">
        <f>Cocina[[#This Row],[Precio Unitario]]*Cocina[[#This Row],[Cantidad Ordenada]]</f>
        <v>32</v>
      </c>
      <c r="N528" s="3">
        <v>527</v>
      </c>
      <c r="O528" s="2">
        <f>SUMIF(A:A,Cocina[[#This Row],[Número de Orden2]],M:M)</f>
        <v>54</v>
      </c>
    </row>
    <row r="529" spans="1:15" x14ac:dyDescent="0.2">
      <c r="A529" s="3">
        <v>205</v>
      </c>
      <c r="B529" s="3">
        <v>14</v>
      </c>
      <c r="C529" s="4" t="s">
        <v>26</v>
      </c>
      <c r="D529" s="4" t="s">
        <v>1594</v>
      </c>
      <c r="E529" s="2">
        <v>17</v>
      </c>
      <c r="F529" s="2">
        <v>29</v>
      </c>
      <c r="G529" s="3">
        <v>1</v>
      </c>
      <c r="H529">
        <v>52</v>
      </c>
      <c r="I529" s="4" t="s">
        <v>133</v>
      </c>
      <c r="J529" s="2">
        <f>Cocina[[#This Row],[Precio Unitario]]-Cocina[[#This Row],[Costo Unitario]]</f>
        <v>12</v>
      </c>
      <c r="K529" s="2">
        <f>Cocina[[#This Row],[Precio Unitario]]</f>
        <v>29</v>
      </c>
      <c r="L529" s="6">
        <f>Cocina[[#This Row],[Ganancia Neta]]/Cocina[[#This Row],[Ganancia Bruta]]</f>
        <v>0.41379310344827586</v>
      </c>
      <c r="M529" s="2">
        <f>Cocina[[#This Row],[Precio Unitario]]*Cocina[[#This Row],[Cantidad Ordenada]]</f>
        <v>29</v>
      </c>
      <c r="N529" s="3">
        <v>528</v>
      </c>
      <c r="O529" s="2">
        <f>SUMIF(A:A,Cocina[[#This Row],[Número de Orden2]],M:M)</f>
        <v>78</v>
      </c>
    </row>
    <row r="530" spans="1:15" x14ac:dyDescent="0.2">
      <c r="A530" s="3">
        <v>206</v>
      </c>
      <c r="B530" s="3">
        <v>4</v>
      </c>
      <c r="C530" s="4" t="s">
        <v>39</v>
      </c>
      <c r="D530" s="4" t="s">
        <v>1589</v>
      </c>
      <c r="E530" s="2">
        <v>18</v>
      </c>
      <c r="F530" s="2">
        <v>30</v>
      </c>
      <c r="G530" s="3">
        <v>1</v>
      </c>
      <c r="H530">
        <v>58</v>
      </c>
      <c r="I530" s="4" t="s">
        <v>133</v>
      </c>
      <c r="J530" s="2">
        <f>Cocina[[#This Row],[Precio Unitario]]-Cocina[[#This Row],[Costo Unitario]]</f>
        <v>12</v>
      </c>
      <c r="K530" s="2">
        <f>Cocina[[#This Row],[Precio Unitario]]</f>
        <v>30</v>
      </c>
      <c r="L530" s="6">
        <f>Cocina[[#This Row],[Ganancia Neta]]/Cocina[[#This Row],[Ganancia Bruta]]</f>
        <v>0.4</v>
      </c>
      <c r="M530" s="2">
        <f>Cocina[[#This Row],[Precio Unitario]]*Cocina[[#This Row],[Cantidad Ordenada]]</f>
        <v>30</v>
      </c>
      <c r="N530" s="3">
        <v>529</v>
      </c>
      <c r="O530" s="2">
        <f>SUMIF(A:A,Cocina[[#This Row],[Número de Orden2]],M:M)</f>
        <v>208</v>
      </c>
    </row>
    <row r="531" spans="1:15" x14ac:dyDescent="0.2">
      <c r="A531" s="3">
        <v>207</v>
      </c>
      <c r="B531" s="3">
        <v>20</v>
      </c>
      <c r="C531" s="4" t="s">
        <v>57</v>
      </c>
      <c r="D531" s="4" t="s">
        <v>1606</v>
      </c>
      <c r="E531" s="2">
        <v>15</v>
      </c>
      <c r="F531" s="2">
        <v>26</v>
      </c>
      <c r="G531" s="3">
        <v>2</v>
      </c>
      <c r="H531">
        <v>37</v>
      </c>
      <c r="I531" s="4" t="s">
        <v>132</v>
      </c>
      <c r="J531" s="2">
        <f>Cocina[[#This Row],[Precio Unitario]]-Cocina[[#This Row],[Costo Unitario]]</f>
        <v>11</v>
      </c>
      <c r="K531" s="2">
        <f>Cocina[[#This Row],[Precio Unitario]]</f>
        <v>26</v>
      </c>
      <c r="L531" s="6">
        <f>Cocina[[#This Row],[Ganancia Neta]]/Cocina[[#This Row],[Ganancia Bruta]]</f>
        <v>0.42307692307692307</v>
      </c>
      <c r="M531" s="2">
        <f>Cocina[[#This Row],[Precio Unitario]]*Cocina[[#This Row],[Cantidad Ordenada]]</f>
        <v>52</v>
      </c>
      <c r="N531" s="3">
        <v>530</v>
      </c>
      <c r="O531" s="2">
        <f>SUMIF(A:A,Cocina[[#This Row],[Número de Orden2]],M:M)</f>
        <v>160</v>
      </c>
    </row>
    <row r="532" spans="1:15" x14ac:dyDescent="0.2">
      <c r="A532" s="3">
        <v>207</v>
      </c>
      <c r="B532" s="3">
        <v>20</v>
      </c>
      <c r="C532" s="4" t="s">
        <v>19</v>
      </c>
      <c r="D532" s="4" t="s">
        <v>1598</v>
      </c>
      <c r="E532" s="2">
        <v>21</v>
      </c>
      <c r="F532" s="2">
        <v>35</v>
      </c>
      <c r="G532" s="3">
        <v>1</v>
      </c>
      <c r="H532">
        <v>55</v>
      </c>
      <c r="I532" s="4" t="s">
        <v>133</v>
      </c>
      <c r="J532" s="2">
        <f>Cocina[[#This Row],[Precio Unitario]]-Cocina[[#This Row],[Costo Unitario]]</f>
        <v>14</v>
      </c>
      <c r="K532" s="2">
        <f>Cocina[[#This Row],[Precio Unitario]]</f>
        <v>35</v>
      </c>
      <c r="L532" s="6">
        <f>Cocina[[#This Row],[Ganancia Neta]]/Cocina[[#This Row],[Ganancia Bruta]]</f>
        <v>0.4</v>
      </c>
      <c r="M532" s="2">
        <f>Cocina[[#This Row],[Precio Unitario]]*Cocina[[#This Row],[Cantidad Ordenada]]</f>
        <v>35</v>
      </c>
      <c r="N532" s="3">
        <v>531</v>
      </c>
      <c r="O532" s="2">
        <f>SUMIF(A:A,Cocina[[#This Row],[Número de Orden2]],M:M)</f>
        <v>244</v>
      </c>
    </row>
    <row r="533" spans="1:15" x14ac:dyDescent="0.2">
      <c r="A533" s="3">
        <v>207</v>
      </c>
      <c r="B533" s="3">
        <v>20</v>
      </c>
      <c r="C533" s="4" t="s">
        <v>50</v>
      </c>
      <c r="D533" s="4" t="s">
        <v>1590</v>
      </c>
      <c r="E533" s="2">
        <v>19</v>
      </c>
      <c r="F533" s="2">
        <v>31</v>
      </c>
      <c r="G533" s="3">
        <v>3</v>
      </c>
      <c r="H533">
        <v>19</v>
      </c>
      <c r="I533" s="4" t="s">
        <v>133</v>
      </c>
      <c r="J533" s="2">
        <f>Cocina[[#This Row],[Precio Unitario]]-Cocina[[#This Row],[Costo Unitario]]</f>
        <v>12</v>
      </c>
      <c r="K533" s="2">
        <f>Cocina[[#This Row],[Precio Unitario]]</f>
        <v>31</v>
      </c>
      <c r="L533" s="6">
        <f>Cocina[[#This Row],[Ganancia Neta]]/Cocina[[#This Row],[Ganancia Bruta]]</f>
        <v>0.38709677419354838</v>
      </c>
      <c r="M533" s="2">
        <f>Cocina[[#This Row],[Precio Unitario]]*Cocina[[#This Row],[Cantidad Ordenada]]</f>
        <v>93</v>
      </c>
      <c r="N533" s="3">
        <v>532</v>
      </c>
      <c r="O533" s="2">
        <f>SUMIF(A:A,Cocina[[#This Row],[Número de Orden2]],M:M)</f>
        <v>137</v>
      </c>
    </row>
    <row r="534" spans="1:15" x14ac:dyDescent="0.2">
      <c r="A534" s="3">
        <v>208</v>
      </c>
      <c r="B534" s="3">
        <v>16</v>
      </c>
      <c r="C534" s="4" t="s">
        <v>70</v>
      </c>
      <c r="D534" s="4" t="s">
        <v>1599</v>
      </c>
      <c r="E534" s="2">
        <v>19</v>
      </c>
      <c r="F534" s="2">
        <v>32</v>
      </c>
      <c r="G534" s="3">
        <v>1</v>
      </c>
      <c r="H534">
        <v>18</v>
      </c>
      <c r="I534" s="4" t="s">
        <v>133</v>
      </c>
      <c r="J534" s="2">
        <f>Cocina[[#This Row],[Precio Unitario]]-Cocina[[#This Row],[Costo Unitario]]</f>
        <v>13</v>
      </c>
      <c r="K534" s="2">
        <f>Cocina[[#This Row],[Precio Unitario]]</f>
        <v>32</v>
      </c>
      <c r="L534" s="6">
        <f>Cocina[[#This Row],[Ganancia Neta]]/Cocina[[#This Row],[Ganancia Bruta]]</f>
        <v>0.40625</v>
      </c>
      <c r="M534" s="2">
        <f>Cocina[[#This Row],[Precio Unitario]]*Cocina[[#This Row],[Cantidad Ordenada]]</f>
        <v>32</v>
      </c>
      <c r="N534" s="3">
        <v>533</v>
      </c>
      <c r="O534" s="2">
        <f>SUMIF(A:A,Cocina[[#This Row],[Número de Orden2]],M:M)</f>
        <v>41</v>
      </c>
    </row>
    <row r="535" spans="1:15" x14ac:dyDescent="0.2">
      <c r="A535" s="3">
        <v>208</v>
      </c>
      <c r="B535" s="3">
        <v>16</v>
      </c>
      <c r="C535" s="4" t="s">
        <v>42</v>
      </c>
      <c r="D535" s="4" t="s">
        <v>1593</v>
      </c>
      <c r="E535" s="2">
        <v>22</v>
      </c>
      <c r="F535" s="2">
        <v>36</v>
      </c>
      <c r="G535" s="3">
        <v>3</v>
      </c>
      <c r="H535">
        <v>29</v>
      </c>
      <c r="I535" s="4" t="s">
        <v>133</v>
      </c>
      <c r="J535" s="2">
        <f>Cocina[[#This Row],[Precio Unitario]]-Cocina[[#This Row],[Costo Unitario]]</f>
        <v>14</v>
      </c>
      <c r="K535" s="2">
        <f>Cocina[[#This Row],[Precio Unitario]]</f>
        <v>36</v>
      </c>
      <c r="L535" s="6">
        <f>Cocina[[#This Row],[Ganancia Neta]]/Cocina[[#This Row],[Ganancia Bruta]]</f>
        <v>0.3888888888888889</v>
      </c>
      <c r="M535" s="2">
        <f>Cocina[[#This Row],[Precio Unitario]]*Cocina[[#This Row],[Cantidad Ordenada]]</f>
        <v>108</v>
      </c>
      <c r="N535" s="3">
        <v>534</v>
      </c>
      <c r="O535" s="2">
        <f>SUMIF(A:A,Cocina[[#This Row],[Número de Orden2]],M:M)</f>
        <v>147</v>
      </c>
    </row>
    <row r="536" spans="1:15" x14ac:dyDescent="0.2">
      <c r="A536" s="3">
        <v>208</v>
      </c>
      <c r="B536" s="3">
        <v>16</v>
      </c>
      <c r="C536" s="4" t="s">
        <v>55</v>
      </c>
      <c r="D536" s="4" t="s">
        <v>1602</v>
      </c>
      <c r="E536" s="2">
        <v>12</v>
      </c>
      <c r="F536" s="2">
        <v>20</v>
      </c>
      <c r="G536" s="3">
        <v>2</v>
      </c>
      <c r="H536">
        <v>53</v>
      </c>
      <c r="I536" s="4" t="s">
        <v>132</v>
      </c>
      <c r="J536" s="2">
        <f>Cocina[[#This Row],[Precio Unitario]]-Cocina[[#This Row],[Costo Unitario]]</f>
        <v>8</v>
      </c>
      <c r="K536" s="2">
        <f>Cocina[[#This Row],[Precio Unitario]]</f>
        <v>20</v>
      </c>
      <c r="L536" s="6">
        <f>Cocina[[#This Row],[Ganancia Neta]]/Cocina[[#This Row],[Ganancia Bruta]]</f>
        <v>0.4</v>
      </c>
      <c r="M536" s="2">
        <f>Cocina[[#This Row],[Precio Unitario]]*Cocina[[#This Row],[Cantidad Ordenada]]</f>
        <v>40</v>
      </c>
      <c r="N536" s="3">
        <v>535</v>
      </c>
      <c r="O536" s="2">
        <f>SUMIF(A:A,Cocina[[#This Row],[Número de Orden2]],M:M)</f>
        <v>276</v>
      </c>
    </row>
    <row r="537" spans="1:15" x14ac:dyDescent="0.2">
      <c r="A537" s="3">
        <v>209</v>
      </c>
      <c r="B537" s="3">
        <v>9</v>
      </c>
      <c r="C537" s="4" t="s">
        <v>63</v>
      </c>
      <c r="D537" s="4" t="s">
        <v>1603</v>
      </c>
      <c r="E537" s="2">
        <v>14</v>
      </c>
      <c r="F537" s="2">
        <v>23</v>
      </c>
      <c r="G537" s="3">
        <v>3</v>
      </c>
      <c r="H537">
        <v>35</v>
      </c>
      <c r="I537" s="4" t="s">
        <v>133</v>
      </c>
      <c r="J537" s="2">
        <f>Cocina[[#This Row],[Precio Unitario]]-Cocina[[#This Row],[Costo Unitario]]</f>
        <v>9</v>
      </c>
      <c r="K537" s="2">
        <f>Cocina[[#This Row],[Precio Unitario]]</f>
        <v>23</v>
      </c>
      <c r="L537" s="6">
        <f>Cocina[[#This Row],[Ganancia Neta]]/Cocina[[#This Row],[Ganancia Bruta]]</f>
        <v>0.39130434782608697</v>
      </c>
      <c r="M537" s="2">
        <f>Cocina[[#This Row],[Precio Unitario]]*Cocina[[#This Row],[Cantidad Ordenada]]</f>
        <v>69</v>
      </c>
      <c r="N537" s="3">
        <v>536</v>
      </c>
      <c r="O537" s="2">
        <f>SUMIF(A:A,Cocina[[#This Row],[Número de Orden2]],M:M)</f>
        <v>212</v>
      </c>
    </row>
    <row r="538" spans="1:15" x14ac:dyDescent="0.2">
      <c r="A538" s="3">
        <v>209</v>
      </c>
      <c r="B538" s="3">
        <v>9</v>
      </c>
      <c r="C538" s="4" t="s">
        <v>37</v>
      </c>
      <c r="D538" s="4" t="s">
        <v>1601</v>
      </c>
      <c r="E538" s="2">
        <v>20</v>
      </c>
      <c r="F538" s="2">
        <v>34</v>
      </c>
      <c r="G538" s="3">
        <v>2</v>
      </c>
      <c r="H538">
        <v>40</v>
      </c>
      <c r="I538" s="4" t="s">
        <v>133</v>
      </c>
      <c r="J538" s="2">
        <f>Cocina[[#This Row],[Precio Unitario]]-Cocina[[#This Row],[Costo Unitario]]</f>
        <v>14</v>
      </c>
      <c r="K538" s="2">
        <f>Cocina[[#This Row],[Precio Unitario]]</f>
        <v>34</v>
      </c>
      <c r="L538" s="6">
        <f>Cocina[[#This Row],[Ganancia Neta]]/Cocina[[#This Row],[Ganancia Bruta]]</f>
        <v>0.41176470588235292</v>
      </c>
      <c r="M538" s="2">
        <f>Cocina[[#This Row],[Precio Unitario]]*Cocina[[#This Row],[Cantidad Ordenada]]</f>
        <v>68</v>
      </c>
      <c r="N538" s="3">
        <v>537</v>
      </c>
      <c r="O538" s="2">
        <f>SUMIF(A:A,Cocina[[#This Row],[Número de Orden2]],M:M)</f>
        <v>63</v>
      </c>
    </row>
    <row r="539" spans="1:15" x14ac:dyDescent="0.2">
      <c r="A539" s="3">
        <v>209</v>
      </c>
      <c r="B539" s="3">
        <v>9</v>
      </c>
      <c r="C539" s="4" t="s">
        <v>52</v>
      </c>
      <c r="D539" s="4" t="s">
        <v>1607</v>
      </c>
      <c r="E539" s="2">
        <v>15</v>
      </c>
      <c r="F539" s="2">
        <v>25</v>
      </c>
      <c r="G539" s="3">
        <v>1</v>
      </c>
      <c r="H539">
        <v>42</v>
      </c>
      <c r="I539" s="4" t="s">
        <v>132</v>
      </c>
      <c r="J539" s="2">
        <f>Cocina[[#This Row],[Precio Unitario]]-Cocina[[#This Row],[Costo Unitario]]</f>
        <v>10</v>
      </c>
      <c r="K539" s="2">
        <f>Cocina[[#This Row],[Precio Unitario]]</f>
        <v>25</v>
      </c>
      <c r="L539" s="6">
        <f>Cocina[[#This Row],[Ganancia Neta]]/Cocina[[#This Row],[Ganancia Bruta]]</f>
        <v>0.4</v>
      </c>
      <c r="M539" s="2">
        <f>Cocina[[#This Row],[Precio Unitario]]*Cocina[[#This Row],[Cantidad Ordenada]]</f>
        <v>25</v>
      </c>
      <c r="N539" s="3">
        <v>538</v>
      </c>
      <c r="O539" s="2">
        <f>SUMIF(A:A,Cocina[[#This Row],[Número de Orden2]],M:M)</f>
        <v>142</v>
      </c>
    </row>
    <row r="540" spans="1:15" x14ac:dyDescent="0.2">
      <c r="A540" s="3">
        <v>209</v>
      </c>
      <c r="B540" s="3">
        <v>9</v>
      </c>
      <c r="C540" s="4" t="s">
        <v>57</v>
      </c>
      <c r="D540" s="4" t="s">
        <v>1606</v>
      </c>
      <c r="E540" s="2">
        <v>15</v>
      </c>
      <c r="F540" s="2">
        <v>26</v>
      </c>
      <c r="G540" s="3">
        <v>2</v>
      </c>
      <c r="H540">
        <v>54</v>
      </c>
      <c r="I540" s="4" t="s">
        <v>132</v>
      </c>
      <c r="J540" s="2">
        <f>Cocina[[#This Row],[Precio Unitario]]-Cocina[[#This Row],[Costo Unitario]]</f>
        <v>11</v>
      </c>
      <c r="K540" s="2">
        <f>Cocina[[#This Row],[Precio Unitario]]</f>
        <v>26</v>
      </c>
      <c r="L540" s="6">
        <f>Cocina[[#This Row],[Ganancia Neta]]/Cocina[[#This Row],[Ganancia Bruta]]</f>
        <v>0.42307692307692307</v>
      </c>
      <c r="M540" s="2">
        <f>Cocina[[#This Row],[Precio Unitario]]*Cocina[[#This Row],[Cantidad Ordenada]]</f>
        <v>52</v>
      </c>
      <c r="N540" s="3">
        <v>539</v>
      </c>
      <c r="O540" s="2">
        <f>SUMIF(A:A,Cocina[[#This Row],[Número de Orden2]],M:M)</f>
        <v>240</v>
      </c>
    </row>
    <row r="541" spans="1:15" x14ac:dyDescent="0.2">
      <c r="A541" s="3">
        <v>210</v>
      </c>
      <c r="B541" s="3">
        <v>10</v>
      </c>
      <c r="C541" s="4" t="s">
        <v>41</v>
      </c>
      <c r="D541" s="4" t="s">
        <v>1604</v>
      </c>
      <c r="E541" s="2">
        <v>13</v>
      </c>
      <c r="F541" s="2">
        <v>21</v>
      </c>
      <c r="G541" s="3">
        <v>1</v>
      </c>
      <c r="H541">
        <v>28</v>
      </c>
      <c r="I541" s="4" t="s">
        <v>133</v>
      </c>
      <c r="J541" s="2">
        <f>Cocina[[#This Row],[Precio Unitario]]-Cocina[[#This Row],[Costo Unitario]]</f>
        <v>8</v>
      </c>
      <c r="K541" s="2">
        <f>Cocina[[#This Row],[Precio Unitario]]</f>
        <v>21</v>
      </c>
      <c r="L541" s="6">
        <f>Cocina[[#This Row],[Ganancia Neta]]/Cocina[[#This Row],[Ganancia Bruta]]</f>
        <v>0.38095238095238093</v>
      </c>
      <c r="M541" s="2">
        <f>Cocina[[#This Row],[Precio Unitario]]*Cocina[[#This Row],[Cantidad Ordenada]]</f>
        <v>21</v>
      </c>
      <c r="N541" s="3">
        <v>540</v>
      </c>
      <c r="O541" s="2">
        <f>SUMIF(A:A,Cocina[[#This Row],[Número de Orden2]],M:M)</f>
        <v>124</v>
      </c>
    </row>
    <row r="542" spans="1:15" x14ac:dyDescent="0.2">
      <c r="A542" s="3">
        <v>210</v>
      </c>
      <c r="B542" s="3">
        <v>10</v>
      </c>
      <c r="C542" s="4" t="s">
        <v>39</v>
      </c>
      <c r="D542" s="4" t="s">
        <v>1589</v>
      </c>
      <c r="E542" s="2">
        <v>18</v>
      </c>
      <c r="F542" s="2">
        <v>30</v>
      </c>
      <c r="G542" s="3">
        <v>1</v>
      </c>
      <c r="H542">
        <v>50</v>
      </c>
      <c r="I542" s="4" t="s">
        <v>132</v>
      </c>
      <c r="J542" s="2">
        <f>Cocina[[#This Row],[Precio Unitario]]-Cocina[[#This Row],[Costo Unitario]]</f>
        <v>12</v>
      </c>
      <c r="K542" s="2">
        <f>Cocina[[#This Row],[Precio Unitario]]</f>
        <v>30</v>
      </c>
      <c r="L542" s="6">
        <f>Cocina[[#This Row],[Ganancia Neta]]/Cocina[[#This Row],[Ganancia Bruta]]</f>
        <v>0.4</v>
      </c>
      <c r="M542" s="2">
        <f>Cocina[[#This Row],[Precio Unitario]]*Cocina[[#This Row],[Cantidad Ordenada]]</f>
        <v>30</v>
      </c>
      <c r="N542" s="3">
        <v>541</v>
      </c>
      <c r="O542" s="2">
        <f>SUMIF(A:A,Cocina[[#This Row],[Número de Orden2]],M:M)</f>
        <v>202</v>
      </c>
    </row>
    <row r="543" spans="1:15" x14ac:dyDescent="0.2">
      <c r="A543" s="3">
        <v>210</v>
      </c>
      <c r="B543" s="3">
        <v>10</v>
      </c>
      <c r="C543" s="4" t="s">
        <v>60</v>
      </c>
      <c r="D543" s="4" t="s">
        <v>1588</v>
      </c>
      <c r="E543" s="2">
        <v>14</v>
      </c>
      <c r="F543" s="2">
        <v>24</v>
      </c>
      <c r="G543" s="3">
        <v>1</v>
      </c>
      <c r="H543">
        <v>34</v>
      </c>
      <c r="I543" s="4" t="s">
        <v>132</v>
      </c>
      <c r="J543" s="2">
        <f>Cocina[[#This Row],[Precio Unitario]]-Cocina[[#This Row],[Costo Unitario]]</f>
        <v>10</v>
      </c>
      <c r="K543" s="2">
        <f>Cocina[[#This Row],[Precio Unitario]]</f>
        <v>24</v>
      </c>
      <c r="L543" s="6">
        <f>Cocina[[#This Row],[Ganancia Neta]]/Cocina[[#This Row],[Ganancia Bruta]]</f>
        <v>0.41666666666666669</v>
      </c>
      <c r="M543" s="2">
        <f>Cocina[[#This Row],[Precio Unitario]]*Cocina[[#This Row],[Cantidad Ordenada]]</f>
        <v>24</v>
      </c>
      <c r="N543" s="3">
        <v>542</v>
      </c>
      <c r="O543" s="2">
        <f>SUMIF(A:A,Cocina[[#This Row],[Número de Orden2]],M:M)</f>
        <v>148</v>
      </c>
    </row>
    <row r="544" spans="1:15" x14ac:dyDescent="0.2">
      <c r="A544" s="3">
        <v>210</v>
      </c>
      <c r="B544" s="3">
        <v>10</v>
      </c>
      <c r="C544" s="4" t="s">
        <v>34</v>
      </c>
      <c r="D544" s="4" t="s">
        <v>1592</v>
      </c>
      <c r="E544" s="2">
        <v>25</v>
      </c>
      <c r="F544" s="2">
        <v>40</v>
      </c>
      <c r="G544" s="3">
        <v>3</v>
      </c>
      <c r="H544">
        <v>46</v>
      </c>
      <c r="I544" s="4" t="s">
        <v>132</v>
      </c>
      <c r="J544" s="2">
        <f>Cocina[[#This Row],[Precio Unitario]]-Cocina[[#This Row],[Costo Unitario]]</f>
        <v>15</v>
      </c>
      <c r="K544" s="2">
        <f>Cocina[[#This Row],[Precio Unitario]]</f>
        <v>40</v>
      </c>
      <c r="L544" s="6">
        <f>Cocina[[#This Row],[Ganancia Neta]]/Cocina[[#This Row],[Ganancia Bruta]]</f>
        <v>0.375</v>
      </c>
      <c r="M544" s="2">
        <f>Cocina[[#This Row],[Precio Unitario]]*Cocina[[#This Row],[Cantidad Ordenada]]</f>
        <v>120</v>
      </c>
      <c r="N544" s="3">
        <v>543</v>
      </c>
      <c r="O544" s="2">
        <f>SUMIF(A:A,Cocina[[#This Row],[Número de Orden2]],M:M)</f>
        <v>206</v>
      </c>
    </row>
    <row r="545" spans="1:15" x14ac:dyDescent="0.2">
      <c r="A545" s="3">
        <v>211</v>
      </c>
      <c r="B545" s="3">
        <v>1</v>
      </c>
      <c r="C545" s="4" t="s">
        <v>41</v>
      </c>
      <c r="D545" s="4" t="s">
        <v>1604</v>
      </c>
      <c r="E545" s="2">
        <v>13</v>
      </c>
      <c r="F545" s="2">
        <v>21</v>
      </c>
      <c r="G545" s="3">
        <v>3</v>
      </c>
      <c r="H545">
        <v>54</v>
      </c>
      <c r="I545" s="4" t="s">
        <v>133</v>
      </c>
      <c r="J545" s="2">
        <f>Cocina[[#This Row],[Precio Unitario]]-Cocina[[#This Row],[Costo Unitario]]</f>
        <v>8</v>
      </c>
      <c r="K545" s="2">
        <f>Cocina[[#This Row],[Precio Unitario]]</f>
        <v>21</v>
      </c>
      <c r="L545" s="6">
        <f>Cocina[[#This Row],[Ganancia Neta]]/Cocina[[#This Row],[Ganancia Bruta]]</f>
        <v>0.38095238095238093</v>
      </c>
      <c r="M545" s="2">
        <f>Cocina[[#This Row],[Precio Unitario]]*Cocina[[#This Row],[Cantidad Ordenada]]</f>
        <v>63</v>
      </c>
      <c r="N545" s="3">
        <v>544</v>
      </c>
      <c r="O545" s="2">
        <f>SUMIF(A:A,Cocina[[#This Row],[Número de Orden2]],M:M)</f>
        <v>70</v>
      </c>
    </row>
    <row r="546" spans="1:15" x14ac:dyDescent="0.2">
      <c r="A546" s="3">
        <v>211</v>
      </c>
      <c r="B546" s="3">
        <v>1</v>
      </c>
      <c r="C546" s="4" t="s">
        <v>43</v>
      </c>
      <c r="D546" s="4" t="s">
        <v>1605</v>
      </c>
      <c r="E546" s="2">
        <v>10</v>
      </c>
      <c r="F546" s="2">
        <v>18</v>
      </c>
      <c r="G546" s="3">
        <v>2</v>
      </c>
      <c r="H546">
        <v>45</v>
      </c>
      <c r="I546" s="4" t="s">
        <v>132</v>
      </c>
      <c r="J546" s="2">
        <f>Cocina[[#This Row],[Precio Unitario]]-Cocina[[#This Row],[Costo Unitario]]</f>
        <v>8</v>
      </c>
      <c r="K546" s="2">
        <f>Cocina[[#This Row],[Precio Unitario]]</f>
        <v>18</v>
      </c>
      <c r="L546" s="6">
        <f>Cocina[[#This Row],[Ganancia Neta]]/Cocina[[#This Row],[Ganancia Bruta]]</f>
        <v>0.44444444444444442</v>
      </c>
      <c r="M546" s="2">
        <f>Cocina[[#This Row],[Precio Unitario]]*Cocina[[#This Row],[Cantidad Ordenada]]</f>
        <v>36</v>
      </c>
      <c r="N546" s="3">
        <v>545</v>
      </c>
      <c r="O546" s="2">
        <f>SUMIF(A:A,Cocina[[#This Row],[Número de Orden2]],M:M)</f>
        <v>130</v>
      </c>
    </row>
    <row r="547" spans="1:15" x14ac:dyDescent="0.2">
      <c r="A547" s="3">
        <v>211</v>
      </c>
      <c r="B547" s="3">
        <v>1</v>
      </c>
      <c r="C547" s="4" t="s">
        <v>52</v>
      </c>
      <c r="D547" s="4" t="s">
        <v>1607</v>
      </c>
      <c r="E547" s="2">
        <v>15</v>
      </c>
      <c r="F547" s="2">
        <v>25</v>
      </c>
      <c r="G547" s="3">
        <v>2</v>
      </c>
      <c r="H547">
        <v>9</v>
      </c>
      <c r="I547" s="4" t="s">
        <v>132</v>
      </c>
      <c r="J547" s="2">
        <f>Cocina[[#This Row],[Precio Unitario]]-Cocina[[#This Row],[Costo Unitario]]</f>
        <v>10</v>
      </c>
      <c r="K547" s="2">
        <f>Cocina[[#This Row],[Precio Unitario]]</f>
        <v>25</v>
      </c>
      <c r="L547" s="6">
        <f>Cocina[[#This Row],[Ganancia Neta]]/Cocina[[#This Row],[Ganancia Bruta]]</f>
        <v>0.4</v>
      </c>
      <c r="M547" s="2">
        <f>Cocina[[#This Row],[Precio Unitario]]*Cocina[[#This Row],[Cantidad Ordenada]]</f>
        <v>50</v>
      </c>
      <c r="N547" s="3">
        <v>546</v>
      </c>
      <c r="O547" s="2">
        <f>SUMIF(A:A,Cocina[[#This Row],[Número de Orden2]],M:M)</f>
        <v>92</v>
      </c>
    </row>
    <row r="548" spans="1:15" x14ac:dyDescent="0.2">
      <c r="A548" s="3">
        <v>211</v>
      </c>
      <c r="B548" s="3">
        <v>1</v>
      </c>
      <c r="C548" s="4" t="s">
        <v>55</v>
      </c>
      <c r="D548" s="4" t="s">
        <v>1602</v>
      </c>
      <c r="E548" s="2">
        <v>12</v>
      </c>
      <c r="F548" s="2">
        <v>20</v>
      </c>
      <c r="G548" s="3">
        <v>1</v>
      </c>
      <c r="H548">
        <v>27</v>
      </c>
      <c r="I548" s="4" t="s">
        <v>132</v>
      </c>
      <c r="J548" s="2">
        <f>Cocina[[#This Row],[Precio Unitario]]-Cocina[[#This Row],[Costo Unitario]]</f>
        <v>8</v>
      </c>
      <c r="K548" s="2">
        <f>Cocina[[#This Row],[Precio Unitario]]</f>
        <v>20</v>
      </c>
      <c r="L548" s="6">
        <f>Cocina[[#This Row],[Ganancia Neta]]/Cocina[[#This Row],[Ganancia Bruta]]</f>
        <v>0.4</v>
      </c>
      <c r="M548" s="2">
        <f>Cocina[[#This Row],[Precio Unitario]]*Cocina[[#This Row],[Cantidad Ordenada]]</f>
        <v>20</v>
      </c>
      <c r="N548" s="3">
        <v>547</v>
      </c>
      <c r="O548" s="2">
        <f>SUMIF(A:A,Cocina[[#This Row],[Número de Orden2]],M:M)</f>
        <v>227</v>
      </c>
    </row>
    <row r="549" spans="1:15" x14ac:dyDescent="0.2">
      <c r="A549" s="3">
        <v>212</v>
      </c>
      <c r="B549" s="3">
        <v>14</v>
      </c>
      <c r="C549" s="4" t="s">
        <v>39</v>
      </c>
      <c r="D549" s="4" t="s">
        <v>1589</v>
      </c>
      <c r="E549" s="2">
        <v>18</v>
      </c>
      <c r="F549" s="2">
        <v>30</v>
      </c>
      <c r="G549" s="3">
        <v>3</v>
      </c>
      <c r="H549">
        <v>35</v>
      </c>
      <c r="I549" s="4" t="s">
        <v>133</v>
      </c>
      <c r="J549" s="2">
        <f>Cocina[[#This Row],[Precio Unitario]]-Cocina[[#This Row],[Costo Unitario]]</f>
        <v>12</v>
      </c>
      <c r="K549" s="2">
        <f>Cocina[[#This Row],[Precio Unitario]]</f>
        <v>30</v>
      </c>
      <c r="L549" s="6">
        <f>Cocina[[#This Row],[Ganancia Neta]]/Cocina[[#This Row],[Ganancia Bruta]]</f>
        <v>0.4</v>
      </c>
      <c r="M549" s="2">
        <f>Cocina[[#This Row],[Precio Unitario]]*Cocina[[#This Row],[Cantidad Ordenada]]</f>
        <v>90</v>
      </c>
      <c r="N549" s="3">
        <v>548</v>
      </c>
      <c r="O549" s="2">
        <f>SUMIF(A:A,Cocina[[#This Row],[Número de Orden2]],M:M)</f>
        <v>96</v>
      </c>
    </row>
    <row r="550" spans="1:15" x14ac:dyDescent="0.2">
      <c r="A550" s="3">
        <v>212</v>
      </c>
      <c r="B550" s="3">
        <v>14</v>
      </c>
      <c r="C550" s="4" t="s">
        <v>57</v>
      </c>
      <c r="D550" s="4" t="s">
        <v>1606</v>
      </c>
      <c r="E550" s="2">
        <v>15</v>
      </c>
      <c r="F550" s="2">
        <v>26</v>
      </c>
      <c r="G550" s="3">
        <v>3</v>
      </c>
      <c r="H550">
        <v>43</v>
      </c>
      <c r="I550" s="4" t="s">
        <v>133</v>
      </c>
      <c r="J550" s="2">
        <f>Cocina[[#This Row],[Precio Unitario]]-Cocina[[#This Row],[Costo Unitario]]</f>
        <v>11</v>
      </c>
      <c r="K550" s="2">
        <f>Cocina[[#This Row],[Precio Unitario]]</f>
        <v>26</v>
      </c>
      <c r="L550" s="6">
        <f>Cocina[[#This Row],[Ganancia Neta]]/Cocina[[#This Row],[Ganancia Bruta]]</f>
        <v>0.42307692307692307</v>
      </c>
      <c r="M550" s="2">
        <f>Cocina[[#This Row],[Precio Unitario]]*Cocina[[#This Row],[Cantidad Ordenada]]</f>
        <v>78</v>
      </c>
      <c r="N550" s="3">
        <v>549</v>
      </c>
      <c r="O550" s="2">
        <f>SUMIF(A:A,Cocina[[#This Row],[Número de Orden2]],M:M)</f>
        <v>162</v>
      </c>
    </row>
    <row r="551" spans="1:15" x14ac:dyDescent="0.2">
      <c r="A551" s="3">
        <v>212</v>
      </c>
      <c r="B551" s="3">
        <v>14</v>
      </c>
      <c r="C551" s="4" t="s">
        <v>41</v>
      </c>
      <c r="D551" s="4" t="s">
        <v>1604</v>
      </c>
      <c r="E551" s="2">
        <v>13</v>
      </c>
      <c r="F551" s="2">
        <v>21</v>
      </c>
      <c r="G551" s="3">
        <v>1</v>
      </c>
      <c r="H551">
        <v>31</v>
      </c>
      <c r="I551" s="4" t="s">
        <v>133</v>
      </c>
      <c r="J551" s="2">
        <f>Cocina[[#This Row],[Precio Unitario]]-Cocina[[#This Row],[Costo Unitario]]</f>
        <v>8</v>
      </c>
      <c r="K551" s="2">
        <f>Cocina[[#This Row],[Precio Unitario]]</f>
        <v>21</v>
      </c>
      <c r="L551" s="6">
        <f>Cocina[[#This Row],[Ganancia Neta]]/Cocina[[#This Row],[Ganancia Bruta]]</f>
        <v>0.38095238095238093</v>
      </c>
      <c r="M551" s="2">
        <f>Cocina[[#This Row],[Precio Unitario]]*Cocina[[#This Row],[Cantidad Ordenada]]</f>
        <v>21</v>
      </c>
      <c r="N551" s="3">
        <v>550</v>
      </c>
      <c r="O551" s="2">
        <f>SUMIF(A:A,Cocina[[#This Row],[Número de Orden2]],M:M)</f>
        <v>124</v>
      </c>
    </row>
    <row r="552" spans="1:15" x14ac:dyDescent="0.2">
      <c r="A552" s="3">
        <v>212</v>
      </c>
      <c r="B552" s="3">
        <v>14</v>
      </c>
      <c r="C552" s="4" t="s">
        <v>30</v>
      </c>
      <c r="D552" s="4" t="s">
        <v>1596</v>
      </c>
      <c r="E552" s="2">
        <v>16</v>
      </c>
      <c r="F552" s="2">
        <v>28</v>
      </c>
      <c r="G552" s="3">
        <v>2</v>
      </c>
      <c r="H552">
        <v>55</v>
      </c>
      <c r="I552" s="4" t="s">
        <v>133</v>
      </c>
      <c r="J552" s="2">
        <f>Cocina[[#This Row],[Precio Unitario]]-Cocina[[#This Row],[Costo Unitario]]</f>
        <v>12</v>
      </c>
      <c r="K552" s="2">
        <f>Cocina[[#This Row],[Precio Unitario]]</f>
        <v>28</v>
      </c>
      <c r="L552" s="6">
        <f>Cocina[[#This Row],[Ganancia Neta]]/Cocina[[#This Row],[Ganancia Bruta]]</f>
        <v>0.42857142857142855</v>
      </c>
      <c r="M552" s="2">
        <f>Cocina[[#This Row],[Precio Unitario]]*Cocina[[#This Row],[Cantidad Ordenada]]</f>
        <v>56</v>
      </c>
      <c r="N552" s="3">
        <v>551</v>
      </c>
      <c r="O552" s="2">
        <f>SUMIF(A:A,Cocina[[#This Row],[Número de Orden2]],M:M)</f>
        <v>171</v>
      </c>
    </row>
    <row r="553" spans="1:15" x14ac:dyDescent="0.2">
      <c r="A553" s="3">
        <v>213</v>
      </c>
      <c r="B553" s="3">
        <v>13</v>
      </c>
      <c r="C553" s="4" t="s">
        <v>46</v>
      </c>
      <c r="D553" s="4" t="s">
        <v>1591</v>
      </c>
      <c r="E553" s="2">
        <v>16</v>
      </c>
      <c r="F553" s="2">
        <v>27</v>
      </c>
      <c r="G553" s="3">
        <v>1</v>
      </c>
      <c r="H553">
        <v>53</v>
      </c>
      <c r="I553" s="4" t="s">
        <v>132</v>
      </c>
      <c r="J553" s="2">
        <f>Cocina[[#This Row],[Precio Unitario]]-Cocina[[#This Row],[Costo Unitario]]</f>
        <v>11</v>
      </c>
      <c r="K553" s="2">
        <f>Cocina[[#This Row],[Precio Unitario]]</f>
        <v>27</v>
      </c>
      <c r="L553" s="6">
        <f>Cocina[[#This Row],[Ganancia Neta]]/Cocina[[#This Row],[Ganancia Bruta]]</f>
        <v>0.40740740740740738</v>
      </c>
      <c r="M553" s="2">
        <f>Cocina[[#This Row],[Precio Unitario]]*Cocina[[#This Row],[Cantidad Ordenada]]</f>
        <v>27</v>
      </c>
      <c r="N553" s="3">
        <v>552</v>
      </c>
      <c r="O553" s="2">
        <f>SUMIF(A:A,Cocina[[#This Row],[Número de Orden2]],M:M)</f>
        <v>243</v>
      </c>
    </row>
    <row r="554" spans="1:15" x14ac:dyDescent="0.2">
      <c r="A554" s="3">
        <v>213</v>
      </c>
      <c r="B554" s="3">
        <v>13</v>
      </c>
      <c r="C554" s="4" t="s">
        <v>39</v>
      </c>
      <c r="D554" s="4" t="s">
        <v>1589</v>
      </c>
      <c r="E554" s="2">
        <v>18</v>
      </c>
      <c r="F554" s="2">
        <v>30</v>
      </c>
      <c r="G554" s="3">
        <v>2</v>
      </c>
      <c r="H554">
        <v>47</v>
      </c>
      <c r="I554" s="4" t="s">
        <v>133</v>
      </c>
      <c r="J554" s="2">
        <f>Cocina[[#This Row],[Precio Unitario]]-Cocina[[#This Row],[Costo Unitario]]</f>
        <v>12</v>
      </c>
      <c r="K554" s="2">
        <f>Cocina[[#This Row],[Precio Unitario]]</f>
        <v>30</v>
      </c>
      <c r="L554" s="6">
        <f>Cocina[[#This Row],[Ganancia Neta]]/Cocina[[#This Row],[Ganancia Bruta]]</f>
        <v>0.4</v>
      </c>
      <c r="M554" s="2">
        <f>Cocina[[#This Row],[Precio Unitario]]*Cocina[[#This Row],[Cantidad Ordenada]]</f>
        <v>60</v>
      </c>
      <c r="N554" s="3">
        <v>553</v>
      </c>
      <c r="O554" s="2">
        <f>SUMIF(A:A,Cocina[[#This Row],[Número de Orden2]],M:M)</f>
        <v>203</v>
      </c>
    </row>
    <row r="555" spans="1:15" x14ac:dyDescent="0.2">
      <c r="A555" s="3">
        <v>214</v>
      </c>
      <c r="B555" s="3">
        <v>2</v>
      </c>
      <c r="C555" s="4" t="s">
        <v>37</v>
      </c>
      <c r="D555" s="4" t="s">
        <v>1601</v>
      </c>
      <c r="E555" s="2">
        <v>20</v>
      </c>
      <c r="F555" s="2">
        <v>34</v>
      </c>
      <c r="G555" s="3">
        <v>2</v>
      </c>
      <c r="H555">
        <v>14</v>
      </c>
      <c r="I555" s="4" t="s">
        <v>132</v>
      </c>
      <c r="J555" s="2">
        <f>Cocina[[#This Row],[Precio Unitario]]-Cocina[[#This Row],[Costo Unitario]]</f>
        <v>14</v>
      </c>
      <c r="K555" s="2">
        <f>Cocina[[#This Row],[Precio Unitario]]</f>
        <v>34</v>
      </c>
      <c r="L555" s="6">
        <f>Cocina[[#This Row],[Ganancia Neta]]/Cocina[[#This Row],[Ganancia Bruta]]</f>
        <v>0.41176470588235292</v>
      </c>
      <c r="M555" s="2">
        <f>Cocina[[#This Row],[Precio Unitario]]*Cocina[[#This Row],[Cantidad Ordenada]]</f>
        <v>68</v>
      </c>
      <c r="N555" s="3">
        <v>554</v>
      </c>
      <c r="O555" s="2">
        <f>SUMIF(A:A,Cocina[[#This Row],[Número de Orden2]],M:M)</f>
        <v>166</v>
      </c>
    </row>
    <row r="556" spans="1:15" x14ac:dyDescent="0.2">
      <c r="A556" s="3">
        <v>214</v>
      </c>
      <c r="B556" s="3">
        <v>2</v>
      </c>
      <c r="C556" s="4" t="s">
        <v>34</v>
      </c>
      <c r="D556" s="4" t="s">
        <v>1592</v>
      </c>
      <c r="E556" s="2">
        <v>25</v>
      </c>
      <c r="F556" s="2">
        <v>40</v>
      </c>
      <c r="G556" s="3">
        <v>3</v>
      </c>
      <c r="H556">
        <v>12</v>
      </c>
      <c r="I556" s="4" t="s">
        <v>133</v>
      </c>
      <c r="J556" s="2">
        <f>Cocina[[#This Row],[Precio Unitario]]-Cocina[[#This Row],[Costo Unitario]]</f>
        <v>15</v>
      </c>
      <c r="K556" s="2">
        <f>Cocina[[#This Row],[Precio Unitario]]</f>
        <v>40</v>
      </c>
      <c r="L556" s="6">
        <f>Cocina[[#This Row],[Ganancia Neta]]/Cocina[[#This Row],[Ganancia Bruta]]</f>
        <v>0.375</v>
      </c>
      <c r="M556" s="2">
        <f>Cocina[[#This Row],[Precio Unitario]]*Cocina[[#This Row],[Cantidad Ordenada]]</f>
        <v>120</v>
      </c>
      <c r="N556" s="3">
        <v>555</v>
      </c>
      <c r="O556" s="2">
        <f>SUMIF(A:A,Cocina[[#This Row],[Número de Orden2]],M:M)</f>
        <v>30</v>
      </c>
    </row>
    <row r="557" spans="1:15" x14ac:dyDescent="0.2">
      <c r="A557" s="3">
        <v>214</v>
      </c>
      <c r="B557" s="3">
        <v>2</v>
      </c>
      <c r="C557" s="4" t="s">
        <v>55</v>
      </c>
      <c r="D557" s="4" t="s">
        <v>1602</v>
      </c>
      <c r="E557" s="2">
        <v>12</v>
      </c>
      <c r="F557" s="2">
        <v>20</v>
      </c>
      <c r="G557" s="3">
        <v>2</v>
      </c>
      <c r="H557">
        <v>12</v>
      </c>
      <c r="I557" s="4" t="s">
        <v>133</v>
      </c>
      <c r="J557" s="2">
        <f>Cocina[[#This Row],[Precio Unitario]]-Cocina[[#This Row],[Costo Unitario]]</f>
        <v>8</v>
      </c>
      <c r="K557" s="2">
        <f>Cocina[[#This Row],[Precio Unitario]]</f>
        <v>20</v>
      </c>
      <c r="L557" s="6">
        <f>Cocina[[#This Row],[Ganancia Neta]]/Cocina[[#This Row],[Ganancia Bruta]]</f>
        <v>0.4</v>
      </c>
      <c r="M557" s="2">
        <f>Cocina[[#This Row],[Precio Unitario]]*Cocina[[#This Row],[Cantidad Ordenada]]</f>
        <v>40</v>
      </c>
      <c r="N557" s="3">
        <v>556</v>
      </c>
      <c r="O557" s="2">
        <f>SUMIF(A:A,Cocina[[#This Row],[Número de Orden2]],M:M)</f>
        <v>76</v>
      </c>
    </row>
    <row r="558" spans="1:15" x14ac:dyDescent="0.2">
      <c r="A558" s="3">
        <v>215</v>
      </c>
      <c r="B558" s="3">
        <v>6</v>
      </c>
      <c r="C558" s="4" t="s">
        <v>37</v>
      </c>
      <c r="D558" s="4" t="s">
        <v>1601</v>
      </c>
      <c r="E558" s="2">
        <v>20</v>
      </c>
      <c r="F558" s="2">
        <v>34</v>
      </c>
      <c r="G558" s="3">
        <v>2</v>
      </c>
      <c r="H558">
        <v>12</v>
      </c>
      <c r="I558" s="4" t="s">
        <v>132</v>
      </c>
      <c r="J558" s="2">
        <f>Cocina[[#This Row],[Precio Unitario]]-Cocina[[#This Row],[Costo Unitario]]</f>
        <v>14</v>
      </c>
      <c r="K558" s="2">
        <f>Cocina[[#This Row],[Precio Unitario]]</f>
        <v>34</v>
      </c>
      <c r="L558" s="6">
        <f>Cocina[[#This Row],[Ganancia Neta]]/Cocina[[#This Row],[Ganancia Bruta]]</f>
        <v>0.41176470588235292</v>
      </c>
      <c r="M558" s="2">
        <f>Cocina[[#This Row],[Precio Unitario]]*Cocina[[#This Row],[Cantidad Ordenada]]</f>
        <v>68</v>
      </c>
      <c r="N558" s="3">
        <v>557</v>
      </c>
      <c r="O558" s="2">
        <f>SUMIF(A:A,Cocina[[#This Row],[Número de Orden2]],M:M)</f>
        <v>177</v>
      </c>
    </row>
    <row r="559" spans="1:15" x14ac:dyDescent="0.2">
      <c r="A559" s="3">
        <v>215</v>
      </c>
      <c r="B559" s="3">
        <v>6</v>
      </c>
      <c r="C559" s="4" t="s">
        <v>39</v>
      </c>
      <c r="D559" s="4" t="s">
        <v>1589</v>
      </c>
      <c r="E559" s="2">
        <v>18</v>
      </c>
      <c r="F559" s="2">
        <v>30</v>
      </c>
      <c r="G559" s="3">
        <v>3</v>
      </c>
      <c r="H559">
        <v>34</v>
      </c>
      <c r="I559" s="4" t="s">
        <v>132</v>
      </c>
      <c r="J559" s="2">
        <f>Cocina[[#This Row],[Precio Unitario]]-Cocina[[#This Row],[Costo Unitario]]</f>
        <v>12</v>
      </c>
      <c r="K559" s="2">
        <f>Cocina[[#This Row],[Precio Unitario]]</f>
        <v>30</v>
      </c>
      <c r="L559" s="6">
        <f>Cocina[[#This Row],[Ganancia Neta]]/Cocina[[#This Row],[Ganancia Bruta]]</f>
        <v>0.4</v>
      </c>
      <c r="M559" s="2">
        <f>Cocina[[#This Row],[Precio Unitario]]*Cocina[[#This Row],[Cantidad Ordenada]]</f>
        <v>90</v>
      </c>
      <c r="N559" s="3">
        <v>558</v>
      </c>
      <c r="O559" s="2">
        <f>SUMIF(A:A,Cocina[[#This Row],[Número de Orden2]],M:M)</f>
        <v>179</v>
      </c>
    </row>
    <row r="560" spans="1:15" x14ac:dyDescent="0.2">
      <c r="A560" s="3">
        <v>216</v>
      </c>
      <c r="B560" s="3">
        <v>17</v>
      </c>
      <c r="C560" s="4" t="s">
        <v>52</v>
      </c>
      <c r="D560" s="4" t="s">
        <v>1607</v>
      </c>
      <c r="E560" s="2">
        <v>15</v>
      </c>
      <c r="F560" s="2">
        <v>25</v>
      </c>
      <c r="G560" s="3">
        <v>1</v>
      </c>
      <c r="H560">
        <v>42</v>
      </c>
      <c r="I560" s="4" t="s">
        <v>132</v>
      </c>
      <c r="J560" s="2">
        <f>Cocina[[#This Row],[Precio Unitario]]-Cocina[[#This Row],[Costo Unitario]]</f>
        <v>10</v>
      </c>
      <c r="K560" s="2">
        <f>Cocina[[#This Row],[Precio Unitario]]</f>
        <v>25</v>
      </c>
      <c r="L560" s="6">
        <f>Cocina[[#This Row],[Ganancia Neta]]/Cocina[[#This Row],[Ganancia Bruta]]</f>
        <v>0.4</v>
      </c>
      <c r="M560" s="2">
        <f>Cocina[[#This Row],[Precio Unitario]]*Cocina[[#This Row],[Cantidad Ordenada]]</f>
        <v>25</v>
      </c>
      <c r="N560" s="3">
        <v>559</v>
      </c>
      <c r="O560" s="2">
        <f>SUMIF(A:A,Cocina[[#This Row],[Número de Orden2]],M:M)</f>
        <v>99</v>
      </c>
    </row>
    <row r="561" spans="1:15" x14ac:dyDescent="0.2">
      <c r="A561" s="3">
        <v>216</v>
      </c>
      <c r="B561" s="3">
        <v>17</v>
      </c>
      <c r="C561" s="4" t="s">
        <v>41</v>
      </c>
      <c r="D561" s="4" t="s">
        <v>1604</v>
      </c>
      <c r="E561" s="2">
        <v>13</v>
      </c>
      <c r="F561" s="2">
        <v>21</v>
      </c>
      <c r="G561" s="3">
        <v>3</v>
      </c>
      <c r="H561">
        <v>36</v>
      </c>
      <c r="I561" s="4" t="s">
        <v>132</v>
      </c>
      <c r="J561" s="2">
        <f>Cocina[[#This Row],[Precio Unitario]]-Cocina[[#This Row],[Costo Unitario]]</f>
        <v>8</v>
      </c>
      <c r="K561" s="2">
        <f>Cocina[[#This Row],[Precio Unitario]]</f>
        <v>21</v>
      </c>
      <c r="L561" s="6">
        <f>Cocina[[#This Row],[Ganancia Neta]]/Cocina[[#This Row],[Ganancia Bruta]]</f>
        <v>0.38095238095238093</v>
      </c>
      <c r="M561" s="2">
        <f>Cocina[[#This Row],[Precio Unitario]]*Cocina[[#This Row],[Cantidad Ordenada]]</f>
        <v>63</v>
      </c>
      <c r="N561" s="3">
        <v>560</v>
      </c>
      <c r="O561" s="2">
        <f>SUMIF(A:A,Cocina[[#This Row],[Número de Orden2]],M:M)</f>
        <v>111</v>
      </c>
    </row>
    <row r="562" spans="1:15" x14ac:dyDescent="0.2">
      <c r="A562" s="3">
        <v>216</v>
      </c>
      <c r="B562" s="3">
        <v>17</v>
      </c>
      <c r="C562" s="4" t="s">
        <v>46</v>
      </c>
      <c r="D562" s="4" t="s">
        <v>1591</v>
      </c>
      <c r="E562" s="2">
        <v>16</v>
      </c>
      <c r="F562" s="2">
        <v>27</v>
      </c>
      <c r="G562" s="3">
        <v>2</v>
      </c>
      <c r="H562">
        <v>42</v>
      </c>
      <c r="I562" s="4" t="s">
        <v>132</v>
      </c>
      <c r="J562" s="2">
        <f>Cocina[[#This Row],[Precio Unitario]]-Cocina[[#This Row],[Costo Unitario]]</f>
        <v>11</v>
      </c>
      <c r="K562" s="2">
        <f>Cocina[[#This Row],[Precio Unitario]]</f>
        <v>27</v>
      </c>
      <c r="L562" s="6">
        <f>Cocina[[#This Row],[Ganancia Neta]]/Cocina[[#This Row],[Ganancia Bruta]]</f>
        <v>0.40740740740740738</v>
      </c>
      <c r="M562" s="2">
        <f>Cocina[[#This Row],[Precio Unitario]]*Cocina[[#This Row],[Cantidad Ordenada]]</f>
        <v>54</v>
      </c>
      <c r="N562" s="3">
        <v>561</v>
      </c>
      <c r="O562" s="2">
        <f>SUMIF(A:A,Cocina[[#This Row],[Número de Orden2]],M:M)</f>
        <v>64</v>
      </c>
    </row>
    <row r="563" spans="1:15" x14ac:dyDescent="0.2">
      <c r="A563" s="3">
        <v>217</v>
      </c>
      <c r="B563" s="3">
        <v>1</v>
      </c>
      <c r="C563" s="4" t="s">
        <v>70</v>
      </c>
      <c r="D563" s="4" t="s">
        <v>1599</v>
      </c>
      <c r="E563" s="2">
        <v>19</v>
      </c>
      <c r="F563" s="2">
        <v>32</v>
      </c>
      <c r="G563" s="3">
        <v>3</v>
      </c>
      <c r="H563">
        <v>13</v>
      </c>
      <c r="I563" s="4" t="s">
        <v>133</v>
      </c>
      <c r="J563" s="2">
        <f>Cocina[[#This Row],[Precio Unitario]]-Cocina[[#This Row],[Costo Unitario]]</f>
        <v>13</v>
      </c>
      <c r="K563" s="2">
        <f>Cocina[[#This Row],[Precio Unitario]]</f>
        <v>32</v>
      </c>
      <c r="L563" s="6">
        <f>Cocina[[#This Row],[Ganancia Neta]]/Cocina[[#This Row],[Ganancia Bruta]]</f>
        <v>0.40625</v>
      </c>
      <c r="M563" s="2">
        <f>Cocina[[#This Row],[Precio Unitario]]*Cocina[[#This Row],[Cantidad Ordenada]]</f>
        <v>96</v>
      </c>
      <c r="N563" s="3">
        <v>562</v>
      </c>
      <c r="O563" s="2">
        <f>SUMIF(A:A,Cocina[[#This Row],[Número de Orden2]],M:M)</f>
        <v>288</v>
      </c>
    </row>
    <row r="564" spans="1:15" x14ac:dyDescent="0.2">
      <c r="A564" s="3">
        <v>218</v>
      </c>
      <c r="B564" s="3">
        <v>13</v>
      </c>
      <c r="C564" s="4" t="s">
        <v>48</v>
      </c>
      <c r="D564" s="4" t="s">
        <v>1597</v>
      </c>
      <c r="E564" s="2">
        <v>11</v>
      </c>
      <c r="F564" s="2">
        <v>19</v>
      </c>
      <c r="G564" s="3">
        <v>3</v>
      </c>
      <c r="H564">
        <v>24</v>
      </c>
      <c r="I564" s="4" t="s">
        <v>133</v>
      </c>
      <c r="J564" s="2">
        <f>Cocina[[#This Row],[Precio Unitario]]-Cocina[[#This Row],[Costo Unitario]]</f>
        <v>8</v>
      </c>
      <c r="K564" s="2">
        <f>Cocina[[#This Row],[Precio Unitario]]</f>
        <v>19</v>
      </c>
      <c r="L564" s="6">
        <f>Cocina[[#This Row],[Ganancia Neta]]/Cocina[[#This Row],[Ganancia Bruta]]</f>
        <v>0.42105263157894735</v>
      </c>
      <c r="M564" s="2">
        <f>Cocina[[#This Row],[Precio Unitario]]*Cocina[[#This Row],[Cantidad Ordenada]]</f>
        <v>57</v>
      </c>
      <c r="N564" s="3">
        <v>563</v>
      </c>
      <c r="O564" s="2">
        <f>SUMIF(A:A,Cocina[[#This Row],[Número de Orden2]],M:M)</f>
        <v>54</v>
      </c>
    </row>
    <row r="565" spans="1:15" x14ac:dyDescent="0.2">
      <c r="A565" s="3">
        <v>218</v>
      </c>
      <c r="B565" s="3">
        <v>13</v>
      </c>
      <c r="C565" s="4" t="s">
        <v>46</v>
      </c>
      <c r="D565" s="4" t="s">
        <v>1591</v>
      </c>
      <c r="E565" s="2">
        <v>16</v>
      </c>
      <c r="F565" s="2">
        <v>27</v>
      </c>
      <c r="G565" s="3">
        <v>3</v>
      </c>
      <c r="H565">
        <v>16</v>
      </c>
      <c r="I565" s="4" t="s">
        <v>132</v>
      </c>
      <c r="J565" s="2">
        <f>Cocina[[#This Row],[Precio Unitario]]-Cocina[[#This Row],[Costo Unitario]]</f>
        <v>11</v>
      </c>
      <c r="K565" s="2">
        <f>Cocina[[#This Row],[Precio Unitario]]</f>
        <v>27</v>
      </c>
      <c r="L565" s="6">
        <f>Cocina[[#This Row],[Ganancia Neta]]/Cocina[[#This Row],[Ganancia Bruta]]</f>
        <v>0.40740740740740738</v>
      </c>
      <c r="M565" s="2">
        <f>Cocina[[#This Row],[Precio Unitario]]*Cocina[[#This Row],[Cantidad Ordenada]]</f>
        <v>81</v>
      </c>
      <c r="N565" s="3">
        <v>564</v>
      </c>
      <c r="O565" s="2">
        <f>SUMIF(A:A,Cocina[[#This Row],[Número de Orden2]],M:M)</f>
        <v>156</v>
      </c>
    </row>
    <row r="566" spans="1:15" x14ac:dyDescent="0.2">
      <c r="A566" s="3">
        <v>218</v>
      </c>
      <c r="B566" s="3">
        <v>13</v>
      </c>
      <c r="C566" s="4" t="s">
        <v>63</v>
      </c>
      <c r="D566" s="4" t="s">
        <v>1603</v>
      </c>
      <c r="E566" s="2">
        <v>14</v>
      </c>
      <c r="F566" s="2">
        <v>23</v>
      </c>
      <c r="G566" s="3">
        <v>2</v>
      </c>
      <c r="H566">
        <v>6</v>
      </c>
      <c r="I566" s="4" t="s">
        <v>132</v>
      </c>
      <c r="J566" s="2">
        <f>Cocina[[#This Row],[Precio Unitario]]-Cocina[[#This Row],[Costo Unitario]]</f>
        <v>9</v>
      </c>
      <c r="K566" s="2">
        <f>Cocina[[#This Row],[Precio Unitario]]</f>
        <v>23</v>
      </c>
      <c r="L566" s="6">
        <f>Cocina[[#This Row],[Ganancia Neta]]/Cocina[[#This Row],[Ganancia Bruta]]</f>
        <v>0.39130434782608697</v>
      </c>
      <c r="M566" s="2">
        <f>Cocina[[#This Row],[Precio Unitario]]*Cocina[[#This Row],[Cantidad Ordenada]]</f>
        <v>46</v>
      </c>
      <c r="N566" s="3">
        <v>565</v>
      </c>
      <c r="O566" s="2">
        <f>SUMIF(A:A,Cocina[[#This Row],[Número de Orden2]],M:M)</f>
        <v>251</v>
      </c>
    </row>
    <row r="567" spans="1:15" x14ac:dyDescent="0.2">
      <c r="A567" s="3">
        <v>219</v>
      </c>
      <c r="B567" s="3">
        <v>1</v>
      </c>
      <c r="C567" s="4" t="s">
        <v>63</v>
      </c>
      <c r="D567" s="4" t="s">
        <v>1603</v>
      </c>
      <c r="E567" s="2">
        <v>14</v>
      </c>
      <c r="F567" s="2">
        <v>23</v>
      </c>
      <c r="G567" s="3">
        <v>2</v>
      </c>
      <c r="H567">
        <v>12</v>
      </c>
      <c r="I567" s="4" t="s">
        <v>132</v>
      </c>
      <c r="J567" s="2">
        <f>Cocina[[#This Row],[Precio Unitario]]-Cocina[[#This Row],[Costo Unitario]]</f>
        <v>9</v>
      </c>
      <c r="K567" s="2">
        <f>Cocina[[#This Row],[Precio Unitario]]</f>
        <v>23</v>
      </c>
      <c r="L567" s="6">
        <f>Cocina[[#This Row],[Ganancia Neta]]/Cocina[[#This Row],[Ganancia Bruta]]</f>
        <v>0.39130434782608697</v>
      </c>
      <c r="M567" s="2">
        <f>Cocina[[#This Row],[Precio Unitario]]*Cocina[[#This Row],[Cantidad Ordenada]]</f>
        <v>46</v>
      </c>
      <c r="N567" s="3">
        <v>566</v>
      </c>
      <c r="O567" s="2">
        <f>SUMIF(A:A,Cocina[[#This Row],[Número de Orden2]],M:M)</f>
        <v>78</v>
      </c>
    </row>
    <row r="568" spans="1:15" x14ac:dyDescent="0.2">
      <c r="A568" s="3">
        <v>219</v>
      </c>
      <c r="B568" s="3">
        <v>1</v>
      </c>
      <c r="C568" s="4" t="s">
        <v>50</v>
      </c>
      <c r="D568" s="4" t="s">
        <v>1590</v>
      </c>
      <c r="E568" s="2">
        <v>19</v>
      </c>
      <c r="F568" s="2">
        <v>31</v>
      </c>
      <c r="G568" s="3">
        <v>3</v>
      </c>
      <c r="H568">
        <v>11</v>
      </c>
      <c r="I568" s="4" t="s">
        <v>133</v>
      </c>
      <c r="J568" s="2">
        <f>Cocina[[#This Row],[Precio Unitario]]-Cocina[[#This Row],[Costo Unitario]]</f>
        <v>12</v>
      </c>
      <c r="K568" s="2">
        <f>Cocina[[#This Row],[Precio Unitario]]</f>
        <v>31</v>
      </c>
      <c r="L568" s="6">
        <f>Cocina[[#This Row],[Ganancia Neta]]/Cocina[[#This Row],[Ganancia Bruta]]</f>
        <v>0.38709677419354838</v>
      </c>
      <c r="M568" s="2">
        <f>Cocina[[#This Row],[Precio Unitario]]*Cocina[[#This Row],[Cantidad Ordenada]]</f>
        <v>93</v>
      </c>
      <c r="N568" s="3">
        <v>567</v>
      </c>
      <c r="O568" s="2">
        <f>SUMIF(A:A,Cocina[[#This Row],[Número de Orden2]],M:M)</f>
        <v>253</v>
      </c>
    </row>
    <row r="569" spans="1:15" x14ac:dyDescent="0.2">
      <c r="A569" s="3">
        <v>220</v>
      </c>
      <c r="B569" s="3">
        <v>15</v>
      </c>
      <c r="C569" s="4" t="s">
        <v>60</v>
      </c>
      <c r="D569" s="4" t="s">
        <v>1588</v>
      </c>
      <c r="E569" s="2">
        <v>14</v>
      </c>
      <c r="F569" s="2">
        <v>24</v>
      </c>
      <c r="G569" s="3">
        <v>1</v>
      </c>
      <c r="H569">
        <v>13</v>
      </c>
      <c r="I569" s="4" t="s">
        <v>132</v>
      </c>
      <c r="J569" s="2">
        <f>Cocina[[#This Row],[Precio Unitario]]-Cocina[[#This Row],[Costo Unitario]]</f>
        <v>10</v>
      </c>
      <c r="K569" s="2">
        <f>Cocina[[#This Row],[Precio Unitario]]</f>
        <v>24</v>
      </c>
      <c r="L569" s="6">
        <f>Cocina[[#This Row],[Ganancia Neta]]/Cocina[[#This Row],[Ganancia Bruta]]</f>
        <v>0.41666666666666669</v>
      </c>
      <c r="M569" s="2">
        <f>Cocina[[#This Row],[Precio Unitario]]*Cocina[[#This Row],[Cantidad Ordenada]]</f>
        <v>24</v>
      </c>
      <c r="N569" s="3">
        <v>568</v>
      </c>
      <c r="O569" s="2">
        <f>SUMIF(A:A,Cocina[[#This Row],[Número de Orden2]],M:M)</f>
        <v>182</v>
      </c>
    </row>
    <row r="570" spans="1:15" x14ac:dyDescent="0.2">
      <c r="A570" s="3">
        <v>221</v>
      </c>
      <c r="B570" s="3">
        <v>16</v>
      </c>
      <c r="C570" s="4" t="s">
        <v>70</v>
      </c>
      <c r="D570" s="4" t="s">
        <v>1599</v>
      </c>
      <c r="E570" s="2">
        <v>19</v>
      </c>
      <c r="F570" s="2">
        <v>32</v>
      </c>
      <c r="G570" s="3">
        <v>3</v>
      </c>
      <c r="H570">
        <v>29</v>
      </c>
      <c r="I570" s="4" t="s">
        <v>132</v>
      </c>
      <c r="J570" s="2">
        <f>Cocina[[#This Row],[Precio Unitario]]-Cocina[[#This Row],[Costo Unitario]]</f>
        <v>13</v>
      </c>
      <c r="K570" s="2">
        <f>Cocina[[#This Row],[Precio Unitario]]</f>
        <v>32</v>
      </c>
      <c r="L570" s="6">
        <f>Cocina[[#This Row],[Ganancia Neta]]/Cocina[[#This Row],[Ganancia Bruta]]</f>
        <v>0.40625</v>
      </c>
      <c r="M570" s="2">
        <f>Cocina[[#This Row],[Precio Unitario]]*Cocina[[#This Row],[Cantidad Ordenada]]</f>
        <v>96</v>
      </c>
      <c r="N570" s="3">
        <v>569</v>
      </c>
      <c r="O570" s="2">
        <f>SUMIF(A:A,Cocina[[#This Row],[Número de Orden2]],M:M)</f>
        <v>131</v>
      </c>
    </row>
    <row r="571" spans="1:15" x14ac:dyDescent="0.2">
      <c r="A571" s="3">
        <v>221</v>
      </c>
      <c r="B571" s="3">
        <v>16</v>
      </c>
      <c r="C571" s="4" t="s">
        <v>37</v>
      </c>
      <c r="D571" s="4" t="s">
        <v>1601</v>
      </c>
      <c r="E571" s="2">
        <v>20</v>
      </c>
      <c r="F571" s="2">
        <v>34</v>
      </c>
      <c r="G571" s="3">
        <v>2</v>
      </c>
      <c r="H571">
        <v>54</v>
      </c>
      <c r="I571" s="4" t="s">
        <v>133</v>
      </c>
      <c r="J571" s="2">
        <f>Cocina[[#This Row],[Precio Unitario]]-Cocina[[#This Row],[Costo Unitario]]</f>
        <v>14</v>
      </c>
      <c r="K571" s="2">
        <f>Cocina[[#This Row],[Precio Unitario]]</f>
        <v>34</v>
      </c>
      <c r="L571" s="6">
        <f>Cocina[[#This Row],[Ganancia Neta]]/Cocina[[#This Row],[Ganancia Bruta]]</f>
        <v>0.41176470588235292</v>
      </c>
      <c r="M571" s="2">
        <f>Cocina[[#This Row],[Precio Unitario]]*Cocina[[#This Row],[Cantidad Ordenada]]</f>
        <v>68</v>
      </c>
      <c r="N571" s="3">
        <v>570</v>
      </c>
      <c r="O571" s="2">
        <f>SUMIF(A:A,Cocina[[#This Row],[Número de Orden2]],M:M)</f>
        <v>85</v>
      </c>
    </row>
    <row r="572" spans="1:15" x14ac:dyDescent="0.2">
      <c r="A572" s="3">
        <v>221</v>
      </c>
      <c r="B572" s="3">
        <v>16</v>
      </c>
      <c r="C572" s="4" t="s">
        <v>26</v>
      </c>
      <c r="D572" s="4" t="s">
        <v>1594</v>
      </c>
      <c r="E572" s="2">
        <v>17</v>
      </c>
      <c r="F572" s="2">
        <v>29</v>
      </c>
      <c r="G572" s="3">
        <v>1</v>
      </c>
      <c r="H572">
        <v>25</v>
      </c>
      <c r="I572" s="4" t="s">
        <v>132</v>
      </c>
      <c r="J572" s="2">
        <f>Cocina[[#This Row],[Precio Unitario]]-Cocina[[#This Row],[Costo Unitario]]</f>
        <v>12</v>
      </c>
      <c r="K572" s="2">
        <f>Cocina[[#This Row],[Precio Unitario]]</f>
        <v>29</v>
      </c>
      <c r="L572" s="6">
        <f>Cocina[[#This Row],[Ganancia Neta]]/Cocina[[#This Row],[Ganancia Bruta]]</f>
        <v>0.41379310344827586</v>
      </c>
      <c r="M572" s="2">
        <f>Cocina[[#This Row],[Precio Unitario]]*Cocina[[#This Row],[Cantidad Ordenada]]</f>
        <v>29</v>
      </c>
      <c r="N572" s="3">
        <v>571</v>
      </c>
      <c r="O572" s="2">
        <f>SUMIF(A:A,Cocina[[#This Row],[Número de Orden2]],M:M)</f>
        <v>54</v>
      </c>
    </row>
    <row r="573" spans="1:15" x14ac:dyDescent="0.2">
      <c r="A573" s="3">
        <v>222</v>
      </c>
      <c r="B573" s="3">
        <v>3</v>
      </c>
      <c r="C573" s="4" t="s">
        <v>63</v>
      </c>
      <c r="D573" s="4" t="s">
        <v>1603</v>
      </c>
      <c r="E573" s="2">
        <v>14</v>
      </c>
      <c r="F573" s="2">
        <v>23</v>
      </c>
      <c r="G573" s="3">
        <v>3</v>
      </c>
      <c r="H573">
        <v>29</v>
      </c>
      <c r="I573" s="4" t="s">
        <v>132</v>
      </c>
      <c r="J573" s="2">
        <f>Cocina[[#This Row],[Precio Unitario]]-Cocina[[#This Row],[Costo Unitario]]</f>
        <v>9</v>
      </c>
      <c r="K573" s="2">
        <f>Cocina[[#This Row],[Precio Unitario]]</f>
        <v>23</v>
      </c>
      <c r="L573" s="6">
        <f>Cocina[[#This Row],[Ganancia Neta]]/Cocina[[#This Row],[Ganancia Bruta]]</f>
        <v>0.39130434782608697</v>
      </c>
      <c r="M573" s="2">
        <f>Cocina[[#This Row],[Precio Unitario]]*Cocina[[#This Row],[Cantidad Ordenada]]</f>
        <v>69</v>
      </c>
      <c r="N573" s="3">
        <v>572</v>
      </c>
      <c r="O573" s="2">
        <f>SUMIF(A:A,Cocina[[#This Row],[Número de Orden2]],M:M)</f>
        <v>74</v>
      </c>
    </row>
    <row r="574" spans="1:15" x14ac:dyDescent="0.2">
      <c r="A574" s="3">
        <v>222</v>
      </c>
      <c r="B574" s="3">
        <v>3</v>
      </c>
      <c r="C574" s="4" t="s">
        <v>30</v>
      </c>
      <c r="D574" s="4" t="s">
        <v>1596</v>
      </c>
      <c r="E574" s="2">
        <v>16</v>
      </c>
      <c r="F574" s="2">
        <v>28</v>
      </c>
      <c r="G574" s="3">
        <v>1</v>
      </c>
      <c r="H574">
        <v>56</v>
      </c>
      <c r="I574" s="4" t="s">
        <v>132</v>
      </c>
      <c r="J574" s="2">
        <f>Cocina[[#This Row],[Precio Unitario]]-Cocina[[#This Row],[Costo Unitario]]</f>
        <v>12</v>
      </c>
      <c r="K574" s="2">
        <f>Cocina[[#This Row],[Precio Unitario]]</f>
        <v>28</v>
      </c>
      <c r="L574" s="6">
        <f>Cocina[[#This Row],[Ganancia Neta]]/Cocina[[#This Row],[Ganancia Bruta]]</f>
        <v>0.42857142857142855</v>
      </c>
      <c r="M574" s="2">
        <f>Cocina[[#This Row],[Precio Unitario]]*Cocina[[#This Row],[Cantidad Ordenada]]</f>
        <v>28</v>
      </c>
      <c r="N574" s="3">
        <v>573</v>
      </c>
      <c r="O574" s="2">
        <f>SUMIF(A:A,Cocina[[#This Row],[Número de Orden2]],M:M)</f>
        <v>165</v>
      </c>
    </row>
    <row r="575" spans="1:15" x14ac:dyDescent="0.2">
      <c r="A575" s="3">
        <v>223</v>
      </c>
      <c r="B575" s="3">
        <v>19</v>
      </c>
      <c r="C575" s="4" t="s">
        <v>70</v>
      </c>
      <c r="D575" s="4" t="s">
        <v>1599</v>
      </c>
      <c r="E575" s="2">
        <v>19</v>
      </c>
      <c r="F575" s="2">
        <v>32</v>
      </c>
      <c r="G575" s="3">
        <v>1</v>
      </c>
      <c r="H575">
        <v>53</v>
      </c>
      <c r="I575" s="4" t="s">
        <v>132</v>
      </c>
      <c r="J575" s="2">
        <f>Cocina[[#This Row],[Precio Unitario]]-Cocina[[#This Row],[Costo Unitario]]</f>
        <v>13</v>
      </c>
      <c r="K575" s="2">
        <f>Cocina[[#This Row],[Precio Unitario]]</f>
        <v>32</v>
      </c>
      <c r="L575" s="6">
        <f>Cocina[[#This Row],[Ganancia Neta]]/Cocina[[#This Row],[Ganancia Bruta]]</f>
        <v>0.40625</v>
      </c>
      <c r="M575" s="2">
        <f>Cocina[[#This Row],[Precio Unitario]]*Cocina[[#This Row],[Cantidad Ordenada]]</f>
        <v>32</v>
      </c>
      <c r="N575" s="3">
        <v>574</v>
      </c>
      <c r="O575" s="2">
        <f>SUMIF(A:A,Cocina[[#This Row],[Número de Orden2]],M:M)</f>
        <v>207</v>
      </c>
    </row>
    <row r="576" spans="1:15" x14ac:dyDescent="0.2">
      <c r="A576" s="3">
        <v>224</v>
      </c>
      <c r="B576" s="3">
        <v>7</v>
      </c>
      <c r="C576" s="4" t="s">
        <v>57</v>
      </c>
      <c r="D576" s="4" t="s">
        <v>1606</v>
      </c>
      <c r="E576" s="2">
        <v>15</v>
      </c>
      <c r="F576" s="2">
        <v>26</v>
      </c>
      <c r="G576" s="3">
        <v>2</v>
      </c>
      <c r="H576">
        <v>20</v>
      </c>
      <c r="I576" s="4" t="s">
        <v>132</v>
      </c>
      <c r="J576" s="2">
        <f>Cocina[[#This Row],[Precio Unitario]]-Cocina[[#This Row],[Costo Unitario]]</f>
        <v>11</v>
      </c>
      <c r="K576" s="2">
        <f>Cocina[[#This Row],[Precio Unitario]]</f>
        <v>26</v>
      </c>
      <c r="L576" s="6">
        <f>Cocina[[#This Row],[Ganancia Neta]]/Cocina[[#This Row],[Ganancia Bruta]]</f>
        <v>0.42307692307692307</v>
      </c>
      <c r="M576" s="2">
        <f>Cocina[[#This Row],[Precio Unitario]]*Cocina[[#This Row],[Cantidad Ordenada]]</f>
        <v>52</v>
      </c>
      <c r="N576" s="3">
        <v>575</v>
      </c>
      <c r="O576" s="2">
        <f>SUMIF(A:A,Cocina[[#This Row],[Número de Orden2]],M:M)</f>
        <v>18</v>
      </c>
    </row>
    <row r="577" spans="1:15" x14ac:dyDescent="0.2">
      <c r="A577" s="3">
        <v>225</v>
      </c>
      <c r="B577" s="3">
        <v>19</v>
      </c>
      <c r="C577" s="4" t="s">
        <v>74</v>
      </c>
      <c r="D577" s="4" t="s">
        <v>1595</v>
      </c>
      <c r="E577" s="2">
        <v>20</v>
      </c>
      <c r="F577" s="2">
        <v>33</v>
      </c>
      <c r="G577" s="3">
        <v>3</v>
      </c>
      <c r="H577">
        <v>56</v>
      </c>
      <c r="I577" s="4" t="s">
        <v>133</v>
      </c>
      <c r="J577" s="2">
        <f>Cocina[[#This Row],[Precio Unitario]]-Cocina[[#This Row],[Costo Unitario]]</f>
        <v>13</v>
      </c>
      <c r="K577" s="2">
        <f>Cocina[[#This Row],[Precio Unitario]]</f>
        <v>33</v>
      </c>
      <c r="L577" s="6">
        <f>Cocina[[#This Row],[Ganancia Neta]]/Cocina[[#This Row],[Ganancia Bruta]]</f>
        <v>0.39393939393939392</v>
      </c>
      <c r="M577" s="2">
        <f>Cocina[[#This Row],[Precio Unitario]]*Cocina[[#This Row],[Cantidad Ordenada]]</f>
        <v>99</v>
      </c>
      <c r="N577" s="3">
        <v>576</v>
      </c>
      <c r="O577" s="2">
        <f>SUMIF(A:A,Cocina[[#This Row],[Número de Orden2]],M:M)</f>
        <v>234</v>
      </c>
    </row>
    <row r="578" spans="1:15" x14ac:dyDescent="0.2">
      <c r="A578" s="3">
        <v>225</v>
      </c>
      <c r="B578" s="3">
        <v>19</v>
      </c>
      <c r="C578" s="4" t="s">
        <v>63</v>
      </c>
      <c r="D578" s="4" t="s">
        <v>1603</v>
      </c>
      <c r="E578" s="2">
        <v>14</v>
      </c>
      <c r="F578" s="2">
        <v>23</v>
      </c>
      <c r="G578" s="3">
        <v>3</v>
      </c>
      <c r="H578">
        <v>38</v>
      </c>
      <c r="I578" s="4" t="s">
        <v>133</v>
      </c>
      <c r="J578" s="2">
        <f>Cocina[[#This Row],[Precio Unitario]]-Cocina[[#This Row],[Costo Unitario]]</f>
        <v>9</v>
      </c>
      <c r="K578" s="2">
        <f>Cocina[[#This Row],[Precio Unitario]]</f>
        <v>23</v>
      </c>
      <c r="L578" s="6">
        <f>Cocina[[#This Row],[Ganancia Neta]]/Cocina[[#This Row],[Ganancia Bruta]]</f>
        <v>0.39130434782608697</v>
      </c>
      <c r="M578" s="2">
        <f>Cocina[[#This Row],[Precio Unitario]]*Cocina[[#This Row],[Cantidad Ordenada]]</f>
        <v>69</v>
      </c>
      <c r="N578" s="3">
        <v>577</v>
      </c>
      <c r="O578" s="2">
        <f>SUMIF(A:A,Cocina[[#This Row],[Número de Orden2]],M:M)</f>
        <v>40</v>
      </c>
    </row>
    <row r="579" spans="1:15" x14ac:dyDescent="0.2">
      <c r="A579" s="3">
        <v>226</v>
      </c>
      <c r="B579" s="3">
        <v>7</v>
      </c>
      <c r="C579" s="4" t="s">
        <v>55</v>
      </c>
      <c r="D579" s="4" t="s">
        <v>1602</v>
      </c>
      <c r="E579" s="2">
        <v>12</v>
      </c>
      <c r="F579" s="2">
        <v>20</v>
      </c>
      <c r="G579" s="3">
        <v>2</v>
      </c>
      <c r="H579">
        <v>7</v>
      </c>
      <c r="I579" s="4" t="s">
        <v>132</v>
      </c>
      <c r="J579" s="2">
        <f>Cocina[[#This Row],[Precio Unitario]]-Cocina[[#This Row],[Costo Unitario]]</f>
        <v>8</v>
      </c>
      <c r="K579" s="2">
        <f>Cocina[[#This Row],[Precio Unitario]]</f>
        <v>20</v>
      </c>
      <c r="L579" s="6">
        <f>Cocina[[#This Row],[Ganancia Neta]]/Cocina[[#This Row],[Ganancia Bruta]]</f>
        <v>0.4</v>
      </c>
      <c r="M579" s="2">
        <f>Cocina[[#This Row],[Precio Unitario]]*Cocina[[#This Row],[Cantidad Ordenada]]</f>
        <v>40</v>
      </c>
      <c r="N579" s="3">
        <v>578</v>
      </c>
      <c r="O579" s="2">
        <f>SUMIF(A:A,Cocina[[#This Row],[Número de Orden2]],M:M)</f>
        <v>90</v>
      </c>
    </row>
    <row r="580" spans="1:15" x14ac:dyDescent="0.2">
      <c r="A580" s="3">
        <v>226</v>
      </c>
      <c r="B580" s="3">
        <v>7</v>
      </c>
      <c r="C580" s="4" t="s">
        <v>41</v>
      </c>
      <c r="D580" s="4" t="s">
        <v>1604</v>
      </c>
      <c r="E580" s="2">
        <v>13</v>
      </c>
      <c r="F580" s="2">
        <v>21</v>
      </c>
      <c r="G580" s="3">
        <v>1</v>
      </c>
      <c r="H580">
        <v>29</v>
      </c>
      <c r="I580" s="4" t="s">
        <v>133</v>
      </c>
      <c r="J580" s="2">
        <f>Cocina[[#This Row],[Precio Unitario]]-Cocina[[#This Row],[Costo Unitario]]</f>
        <v>8</v>
      </c>
      <c r="K580" s="2">
        <f>Cocina[[#This Row],[Precio Unitario]]</f>
        <v>21</v>
      </c>
      <c r="L580" s="6">
        <f>Cocina[[#This Row],[Ganancia Neta]]/Cocina[[#This Row],[Ganancia Bruta]]</f>
        <v>0.38095238095238093</v>
      </c>
      <c r="M580" s="2">
        <f>Cocina[[#This Row],[Precio Unitario]]*Cocina[[#This Row],[Cantidad Ordenada]]</f>
        <v>21</v>
      </c>
      <c r="N580" s="3">
        <v>579</v>
      </c>
      <c r="O580" s="2">
        <f>SUMIF(A:A,Cocina[[#This Row],[Número de Orden2]],M:M)</f>
        <v>50</v>
      </c>
    </row>
    <row r="581" spans="1:15" x14ac:dyDescent="0.2">
      <c r="A581" s="3">
        <v>226</v>
      </c>
      <c r="B581" s="3">
        <v>7</v>
      </c>
      <c r="C581" s="4" t="s">
        <v>46</v>
      </c>
      <c r="D581" s="4" t="s">
        <v>1591</v>
      </c>
      <c r="E581" s="2">
        <v>16</v>
      </c>
      <c r="F581" s="2">
        <v>27</v>
      </c>
      <c r="G581" s="3">
        <v>3</v>
      </c>
      <c r="H581">
        <v>56</v>
      </c>
      <c r="I581" s="4" t="s">
        <v>132</v>
      </c>
      <c r="J581" s="2">
        <f>Cocina[[#This Row],[Precio Unitario]]-Cocina[[#This Row],[Costo Unitario]]</f>
        <v>11</v>
      </c>
      <c r="K581" s="2">
        <f>Cocina[[#This Row],[Precio Unitario]]</f>
        <v>27</v>
      </c>
      <c r="L581" s="6">
        <f>Cocina[[#This Row],[Ganancia Neta]]/Cocina[[#This Row],[Ganancia Bruta]]</f>
        <v>0.40740740740740738</v>
      </c>
      <c r="M581" s="2">
        <f>Cocina[[#This Row],[Precio Unitario]]*Cocina[[#This Row],[Cantidad Ordenada]]</f>
        <v>81</v>
      </c>
      <c r="N581" s="3">
        <v>580</v>
      </c>
      <c r="O581" s="2">
        <f>SUMIF(A:A,Cocina[[#This Row],[Número de Orden2]],M:M)</f>
        <v>33</v>
      </c>
    </row>
    <row r="582" spans="1:15" x14ac:dyDescent="0.2">
      <c r="A582" s="3">
        <v>226</v>
      </c>
      <c r="B582" s="3">
        <v>7</v>
      </c>
      <c r="C582" s="4" t="s">
        <v>26</v>
      </c>
      <c r="D582" s="4" t="s">
        <v>1594</v>
      </c>
      <c r="E582" s="2">
        <v>17</v>
      </c>
      <c r="F582" s="2">
        <v>29</v>
      </c>
      <c r="G582" s="3">
        <v>1</v>
      </c>
      <c r="H582">
        <v>54</v>
      </c>
      <c r="I582" s="4" t="s">
        <v>133</v>
      </c>
      <c r="J582" s="2">
        <f>Cocina[[#This Row],[Precio Unitario]]-Cocina[[#This Row],[Costo Unitario]]</f>
        <v>12</v>
      </c>
      <c r="K582" s="2">
        <f>Cocina[[#This Row],[Precio Unitario]]</f>
        <v>29</v>
      </c>
      <c r="L582" s="6">
        <f>Cocina[[#This Row],[Ganancia Neta]]/Cocina[[#This Row],[Ganancia Bruta]]</f>
        <v>0.41379310344827586</v>
      </c>
      <c r="M582" s="2">
        <f>Cocina[[#This Row],[Precio Unitario]]*Cocina[[#This Row],[Cantidad Ordenada]]</f>
        <v>29</v>
      </c>
      <c r="N582" s="3">
        <v>581</v>
      </c>
      <c r="O582" s="2">
        <f>SUMIF(A:A,Cocina[[#This Row],[Número de Orden2]],M:M)</f>
        <v>123</v>
      </c>
    </row>
    <row r="583" spans="1:15" x14ac:dyDescent="0.2">
      <c r="A583" s="3">
        <v>227</v>
      </c>
      <c r="B583" s="3">
        <v>17</v>
      </c>
      <c r="C583" s="4" t="s">
        <v>60</v>
      </c>
      <c r="D583" s="4" t="s">
        <v>1588</v>
      </c>
      <c r="E583" s="2">
        <v>14</v>
      </c>
      <c r="F583" s="2">
        <v>24</v>
      </c>
      <c r="G583" s="3">
        <v>1</v>
      </c>
      <c r="H583">
        <v>58</v>
      </c>
      <c r="I583" s="4" t="s">
        <v>132</v>
      </c>
      <c r="J583" s="2">
        <f>Cocina[[#This Row],[Precio Unitario]]-Cocina[[#This Row],[Costo Unitario]]</f>
        <v>10</v>
      </c>
      <c r="K583" s="2">
        <f>Cocina[[#This Row],[Precio Unitario]]</f>
        <v>24</v>
      </c>
      <c r="L583" s="6">
        <f>Cocina[[#This Row],[Ganancia Neta]]/Cocina[[#This Row],[Ganancia Bruta]]</f>
        <v>0.41666666666666669</v>
      </c>
      <c r="M583" s="2">
        <f>Cocina[[#This Row],[Precio Unitario]]*Cocina[[#This Row],[Cantidad Ordenada]]</f>
        <v>24</v>
      </c>
      <c r="N583" s="3">
        <v>582</v>
      </c>
      <c r="O583" s="2">
        <f>SUMIF(A:A,Cocina[[#This Row],[Número de Orden2]],M:M)</f>
        <v>54</v>
      </c>
    </row>
    <row r="584" spans="1:15" x14ac:dyDescent="0.2">
      <c r="A584" s="3">
        <v>227</v>
      </c>
      <c r="B584" s="3">
        <v>17</v>
      </c>
      <c r="C584" s="4" t="s">
        <v>50</v>
      </c>
      <c r="D584" s="4" t="s">
        <v>1590</v>
      </c>
      <c r="E584" s="2">
        <v>19</v>
      </c>
      <c r="F584" s="2">
        <v>31</v>
      </c>
      <c r="G584" s="3">
        <v>3</v>
      </c>
      <c r="H584">
        <v>15</v>
      </c>
      <c r="I584" s="4" t="s">
        <v>133</v>
      </c>
      <c r="J584" s="2">
        <f>Cocina[[#This Row],[Precio Unitario]]-Cocina[[#This Row],[Costo Unitario]]</f>
        <v>12</v>
      </c>
      <c r="K584" s="2">
        <f>Cocina[[#This Row],[Precio Unitario]]</f>
        <v>31</v>
      </c>
      <c r="L584" s="6">
        <f>Cocina[[#This Row],[Ganancia Neta]]/Cocina[[#This Row],[Ganancia Bruta]]</f>
        <v>0.38709677419354838</v>
      </c>
      <c r="M584" s="2">
        <f>Cocina[[#This Row],[Precio Unitario]]*Cocina[[#This Row],[Cantidad Ordenada]]</f>
        <v>93</v>
      </c>
      <c r="N584" s="3">
        <v>583</v>
      </c>
      <c r="O584" s="2">
        <f>SUMIF(A:A,Cocina[[#This Row],[Número de Orden2]],M:M)</f>
        <v>243</v>
      </c>
    </row>
    <row r="585" spans="1:15" x14ac:dyDescent="0.2">
      <c r="A585" s="3">
        <v>227</v>
      </c>
      <c r="B585" s="3">
        <v>17</v>
      </c>
      <c r="C585" s="4" t="s">
        <v>30</v>
      </c>
      <c r="D585" s="4" t="s">
        <v>1596</v>
      </c>
      <c r="E585" s="2">
        <v>16</v>
      </c>
      <c r="F585" s="2">
        <v>28</v>
      </c>
      <c r="G585" s="3">
        <v>1</v>
      </c>
      <c r="H585">
        <v>13</v>
      </c>
      <c r="I585" s="4" t="s">
        <v>132</v>
      </c>
      <c r="J585" s="2">
        <f>Cocina[[#This Row],[Precio Unitario]]-Cocina[[#This Row],[Costo Unitario]]</f>
        <v>12</v>
      </c>
      <c r="K585" s="2">
        <f>Cocina[[#This Row],[Precio Unitario]]</f>
        <v>28</v>
      </c>
      <c r="L585" s="6">
        <f>Cocina[[#This Row],[Ganancia Neta]]/Cocina[[#This Row],[Ganancia Bruta]]</f>
        <v>0.42857142857142855</v>
      </c>
      <c r="M585" s="2">
        <f>Cocina[[#This Row],[Precio Unitario]]*Cocina[[#This Row],[Cantidad Ordenada]]</f>
        <v>28</v>
      </c>
      <c r="N585" s="3">
        <v>584</v>
      </c>
      <c r="O585" s="2">
        <f>SUMIF(A:A,Cocina[[#This Row],[Número de Orden2]],M:M)</f>
        <v>139</v>
      </c>
    </row>
    <row r="586" spans="1:15" x14ac:dyDescent="0.2">
      <c r="A586" s="3">
        <v>227</v>
      </c>
      <c r="B586" s="3">
        <v>17</v>
      </c>
      <c r="C586" s="4" t="s">
        <v>74</v>
      </c>
      <c r="D586" s="4" t="s">
        <v>1595</v>
      </c>
      <c r="E586" s="2">
        <v>20</v>
      </c>
      <c r="F586" s="2">
        <v>33</v>
      </c>
      <c r="G586" s="3">
        <v>2</v>
      </c>
      <c r="H586">
        <v>33</v>
      </c>
      <c r="I586" s="4" t="s">
        <v>132</v>
      </c>
      <c r="J586" s="2">
        <f>Cocina[[#This Row],[Precio Unitario]]-Cocina[[#This Row],[Costo Unitario]]</f>
        <v>13</v>
      </c>
      <c r="K586" s="2">
        <f>Cocina[[#This Row],[Precio Unitario]]</f>
        <v>33</v>
      </c>
      <c r="L586" s="6">
        <f>Cocina[[#This Row],[Ganancia Neta]]/Cocina[[#This Row],[Ganancia Bruta]]</f>
        <v>0.39393939393939392</v>
      </c>
      <c r="M586" s="2">
        <f>Cocina[[#This Row],[Precio Unitario]]*Cocina[[#This Row],[Cantidad Ordenada]]</f>
        <v>66</v>
      </c>
      <c r="N586" s="3">
        <v>585</v>
      </c>
      <c r="O586" s="2">
        <f>SUMIF(A:A,Cocina[[#This Row],[Número de Orden2]],M:M)</f>
        <v>128</v>
      </c>
    </row>
    <row r="587" spans="1:15" x14ac:dyDescent="0.2">
      <c r="A587" s="3">
        <v>228</v>
      </c>
      <c r="B587" s="3">
        <v>16</v>
      </c>
      <c r="C587" s="4" t="s">
        <v>63</v>
      </c>
      <c r="D587" s="4" t="s">
        <v>1603</v>
      </c>
      <c r="E587" s="2">
        <v>14</v>
      </c>
      <c r="F587" s="2">
        <v>23</v>
      </c>
      <c r="G587" s="3">
        <v>3</v>
      </c>
      <c r="H587">
        <v>35</v>
      </c>
      <c r="I587" s="4" t="s">
        <v>132</v>
      </c>
      <c r="J587" s="2">
        <f>Cocina[[#This Row],[Precio Unitario]]-Cocina[[#This Row],[Costo Unitario]]</f>
        <v>9</v>
      </c>
      <c r="K587" s="2">
        <f>Cocina[[#This Row],[Precio Unitario]]</f>
        <v>23</v>
      </c>
      <c r="L587" s="6">
        <f>Cocina[[#This Row],[Ganancia Neta]]/Cocina[[#This Row],[Ganancia Bruta]]</f>
        <v>0.39130434782608697</v>
      </c>
      <c r="M587" s="2">
        <f>Cocina[[#This Row],[Precio Unitario]]*Cocina[[#This Row],[Cantidad Ordenada]]</f>
        <v>69</v>
      </c>
      <c r="N587" s="3">
        <v>586</v>
      </c>
      <c r="O587" s="2">
        <f>SUMIF(A:A,Cocina[[#This Row],[Número de Orden2]],M:M)</f>
        <v>171</v>
      </c>
    </row>
    <row r="588" spans="1:15" x14ac:dyDescent="0.2">
      <c r="A588" s="3">
        <v>229</v>
      </c>
      <c r="B588" s="3">
        <v>14</v>
      </c>
      <c r="C588" s="4" t="s">
        <v>52</v>
      </c>
      <c r="D588" s="4" t="s">
        <v>1607</v>
      </c>
      <c r="E588" s="2">
        <v>15</v>
      </c>
      <c r="F588" s="2">
        <v>25</v>
      </c>
      <c r="G588" s="3">
        <v>1</v>
      </c>
      <c r="H588">
        <v>28</v>
      </c>
      <c r="I588" s="4" t="s">
        <v>133</v>
      </c>
      <c r="J588" s="2">
        <f>Cocina[[#This Row],[Precio Unitario]]-Cocina[[#This Row],[Costo Unitario]]</f>
        <v>10</v>
      </c>
      <c r="K588" s="2">
        <f>Cocina[[#This Row],[Precio Unitario]]</f>
        <v>25</v>
      </c>
      <c r="L588" s="6">
        <f>Cocina[[#This Row],[Ganancia Neta]]/Cocina[[#This Row],[Ganancia Bruta]]</f>
        <v>0.4</v>
      </c>
      <c r="M588" s="2">
        <f>Cocina[[#This Row],[Precio Unitario]]*Cocina[[#This Row],[Cantidad Ordenada]]</f>
        <v>25</v>
      </c>
      <c r="N588" s="3">
        <v>587</v>
      </c>
      <c r="O588" s="2">
        <f>SUMIF(A:A,Cocina[[#This Row],[Número de Orden2]],M:M)</f>
        <v>48</v>
      </c>
    </row>
    <row r="589" spans="1:15" x14ac:dyDescent="0.2">
      <c r="A589" s="3">
        <v>229</v>
      </c>
      <c r="B589" s="3">
        <v>14</v>
      </c>
      <c r="C589" s="4" t="s">
        <v>19</v>
      </c>
      <c r="D589" s="4" t="s">
        <v>1598</v>
      </c>
      <c r="E589" s="2">
        <v>21</v>
      </c>
      <c r="F589" s="2">
        <v>35</v>
      </c>
      <c r="G589" s="3">
        <v>1</v>
      </c>
      <c r="H589">
        <v>43</v>
      </c>
      <c r="I589" s="4" t="s">
        <v>132</v>
      </c>
      <c r="J589" s="2">
        <f>Cocina[[#This Row],[Precio Unitario]]-Cocina[[#This Row],[Costo Unitario]]</f>
        <v>14</v>
      </c>
      <c r="K589" s="2">
        <f>Cocina[[#This Row],[Precio Unitario]]</f>
        <v>35</v>
      </c>
      <c r="L589" s="6">
        <f>Cocina[[#This Row],[Ganancia Neta]]/Cocina[[#This Row],[Ganancia Bruta]]</f>
        <v>0.4</v>
      </c>
      <c r="M589" s="2">
        <f>Cocina[[#This Row],[Precio Unitario]]*Cocina[[#This Row],[Cantidad Ordenada]]</f>
        <v>35</v>
      </c>
      <c r="N589" s="3">
        <v>588</v>
      </c>
      <c r="O589" s="2">
        <f>SUMIF(A:A,Cocina[[#This Row],[Número de Orden2]],M:M)</f>
        <v>101</v>
      </c>
    </row>
    <row r="590" spans="1:15" x14ac:dyDescent="0.2">
      <c r="A590" s="3">
        <v>229</v>
      </c>
      <c r="B590" s="3">
        <v>14</v>
      </c>
      <c r="C590" s="4" t="s">
        <v>42</v>
      </c>
      <c r="D590" s="4" t="s">
        <v>1593</v>
      </c>
      <c r="E590" s="2">
        <v>22</v>
      </c>
      <c r="F590" s="2">
        <v>36</v>
      </c>
      <c r="G590" s="3">
        <v>1</v>
      </c>
      <c r="H590">
        <v>19</v>
      </c>
      <c r="I590" s="4" t="s">
        <v>133</v>
      </c>
      <c r="J590" s="2">
        <f>Cocina[[#This Row],[Precio Unitario]]-Cocina[[#This Row],[Costo Unitario]]</f>
        <v>14</v>
      </c>
      <c r="K590" s="2">
        <f>Cocina[[#This Row],[Precio Unitario]]</f>
        <v>36</v>
      </c>
      <c r="L590" s="6">
        <f>Cocina[[#This Row],[Ganancia Neta]]/Cocina[[#This Row],[Ganancia Bruta]]</f>
        <v>0.3888888888888889</v>
      </c>
      <c r="M590" s="2">
        <f>Cocina[[#This Row],[Precio Unitario]]*Cocina[[#This Row],[Cantidad Ordenada]]</f>
        <v>36</v>
      </c>
      <c r="N590" s="3">
        <v>589</v>
      </c>
      <c r="O590" s="2">
        <f>SUMIF(A:A,Cocina[[#This Row],[Número de Orden2]],M:M)</f>
        <v>284</v>
      </c>
    </row>
    <row r="591" spans="1:15" x14ac:dyDescent="0.2">
      <c r="A591" s="3">
        <v>229</v>
      </c>
      <c r="B591" s="3">
        <v>14</v>
      </c>
      <c r="C591" s="4" t="s">
        <v>30</v>
      </c>
      <c r="D591" s="4" t="s">
        <v>1596</v>
      </c>
      <c r="E591" s="2">
        <v>16</v>
      </c>
      <c r="F591" s="2">
        <v>28</v>
      </c>
      <c r="G591" s="3">
        <v>1</v>
      </c>
      <c r="H591">
        <v>27</v>
      </c>
      <c r="I591" s="4" t="s">
        <v>133</v>
      </c>
      <c r="J591" s="2">
        <f>Cocina[[#This Row],[Precio Unitario]]-Cocina[[#This Row],[Costo Unitario]]</f>
        <v>12</v>
      </c>
      <c r="K591" s="2">
        <f>Cocina[[#This Row],[Precio Unitario]]</f>
        <v>28</v>
      </c>
      <c r="L591" s="6">
        <f>Cocina[[#This Row],[Ganancia Neta]]/Cocina[[#This Row],[Ganancia Bruta]]</f>
        <v>0.42857142857142855</v>
      </c>
      <c r="M591" s="2">
        <f>Cocina[[#This Row],[Precio Unitario]]*Cocina[[#This Row],[Cantidad Ordenada]]</f>
        <v>28</v>
      </c>
      <c r="N591" s="3">
        <v>590</v>
      </c>
      <c r="O591" s="2">
        <f>SUMIF(A:A,Cocina[[#This Row],[Número de Orden2]],M:M)</f>
        <v>122</v>
      </c>
    </row>
    <row r="592" spans="1:15" x14ac:dyDescent="0.2">
      <c r="A592" s="3">
        <v>230</v>
      </c>
      <c r="B592" s="3">
        <v>5</v>
      </c>
      <c r="C592" s="4" t="s">
        <v>70</v>
      </c>
      <c r="D592" s="4" t="s">
        <v>1599</v>
      </c>
      <c r="E592" s="2">
        <v>19</v>
      </c>
      <c r="F592" s="2">
        <v>32</v>
      </c>
      <c r="G592" s="3">
        <v>3</v>
      </c>
      <c r="H592">
        <v>10</v>
      </c>
      <c r="I592" s="4" t="s">
        <v>133</v>
      </c>
      <c r="J592" s="2">
        <f>Cocina[[#This Row],[Precio Unitario]]-Cocina[[#This Row],[Costo Unitario]]</f>
        <v>13</v>
      </c>
      <c r="K592" s="2">
        <f>Cocina[[#This Row],[Precio Unitario]]</f>
        <v>32</v>
      </c>
      <c r="L592" s="6">
        <f>Cocina[[#This Row],[Ganancia Neta]]/Cocina[[#This Row],[Ganancia Bruta]]</f>
        <v>0.40625</v>
      </c>
      <c r="M592" s="2">
        <f>Cocina[[#This Row],[Precio Unitario]]*Cocina[[#This Row],[Cantidad Ordenada]]</f>
        <v>96</v>
      </c>
      <c r="N592" s="3">
        <v>591</v>
      </c>
      <c r="O592" s="2">
        <f>SUMIF(A:A,Cocina[[#This Row],[Número de Orden2]],M:M)</f>
        <v>120</v>
      </c>
    </row>
    <row r="593" spans="1:15" x14ac:dyDescent="0.2">
      <c r="A593" s="3">
        <v>230</v>
      </c>
      <c r="B593" s="3">
        <v>5</v>
      </c>
      <c r="C593" s="4" t="s">
        <v>30</v>
      </c>
      <c r="D593" s="4" t="s">
        <v>1596</v>
      </c>
      <c r="E593" s="2">
        <v>16</v>
      </c>
      <c r="F593" s="2">
        <v>28</v>
      </c>
      <c r="G593" s="3">
        <v>2</v>
      </c>
      <c r="H593">
        <v>24</v>
      </c>
      <c r="I593" s="4" t="s">
        <v>133</v>
      </c>
      <c r="J593" s="2">
        <f>Cocina[[#This Row],[Precio Unitario]]-Cocina[[#This Row],[Costo Unitario]]</f>
        <v>12</v>
      </c>
      <c r="K593" s="2">
        <f>Cocina[[#This Row],[Precio Unitario]]</f>
        <v>28</v>
      </c>
      <c r="L593" s="6">
        <f>Cocina[[#This Row],[Ganancia Neta]]/Cocina[[#This Row],[Ganancia Bruta]]</f>
        <v>0.42857142857142855</v>
      </c>
      <c r="M593" s="2">
        <f>Cocina[[#This Row],[Precio Unitario]]*Cocina[[#This Row],[Cantidad Ordenada]]</f>
        <v>56</v>
      </c>
      <c r="N593" s="3">
        <v>592</v>
      </c>
      <c r="O593" s="2">
        <f>SUMIF(A:A,Cocina[[#This Row],[Número de Orden2]],M:M)</f>
        <v>94</v>
      </c>
    </row>
    <row r="594" spans="1:15" x14ac:dyDescent="0.2">
      <c r="A594" s="3">
        <v>230</v>
      </c>
      <c r="B594" s="3">
        <v>5</v>
      </c>
      <c r="C594" s="4" t="s">
        <v>50</v>
      </c>
      <c r="D594" s="4" t="s">
        <v>1590</v>
      </c>
      <c r="E594" s="2">
        <v>19</v>
      </c>
      <c r="F594" s="2">
        <v>31</v>
      </c>
      <c r="G594" s="3">
        <v>2</v>
      </c>
      <c r="H594">
        <v>57</v>
      </c>
      <c r="I594" s="4" t="s">
        <v>133</v>
      </c>
      <c r="J594" s="2">
        <f>Cocina[[#This Row],[Precio Unitario]]-Cocina[[#This Row],[Costo Unitario]]</f>
        <v>12</v>
      </c>
      <c r="K594" s="2">
        <f>Cocina[[#This Row],[Precio Unitario]]</f>
        <v>31</v>
      </c>
      <c r="L594" s="6">
        <f>Cocina[[#This Row],[Ganancia Neta]]/Cocina[[#This Row],[Ganancia Bruta]]</f>
        <v>0.38709677419354838</v>
      </c>
      <c r="M594" s="2">
        <f>Cocina[[#This Row],[Precio Unitario]]*Cocina[[#This Row],[Cantidad Ordenada]]</f>
        <v>62</v>
      </c>
      <c r="N594" s="3">
        <v>593</v>
      </c>
      <c r="O594" s="2">
        <f>SUMIF(A:A,Cocina[[#This Row],[Número de Orden2]],M:M)</f>
        <v>209</v>
      </c>
    </row>
    <row r="595" spans="1:15" x14ac:dyDescent="0.2">
      <c r="A595" s="3">
        <v>231</v>
      </c>
      <c r="B595" s="3">
        <v>8</v>
      </c>
      <c r="C595" s="4" t="s">
        <v>41</v>
      </c>
      <c r="D595" s="4" t="s">
        <v>1604</v>
      </c>
      <c r="E595" s="2">
        <v>13</v>
      </c>
      <c r="F595" s="2">
        <v>21</v>
      </c>
      <c r="G595" s="3">
        <v>2</v>
      </c>
      <c r="H595">
        <v>29</v>
      </c>
      <c r="I595" s="4" t="s">
        <v>133</v>
      </c>
      <c r="J595" s="2">
        <f>Cocina[[#This Row],[Precio Unitario]]-Cocina[[#This Row],[Costo Unitario]]</f>
        <v>8</v>
      </c>
      <c r="K595" s="2">
        <f>Cocina[[#This Row],[Precio Unitario]]</f>
        <v>21</v>
      </c>
      <c r="L595" s="6">
        <f>Cocina[[#This Row],[Ganancia Neta]]/Cocina[[#This Row],[Ganancia Bruta]]</f>
        <v>0.38095238095238093</v>
      </c>
      <c r="M595" s="2">
        <f>Cocina[[#This Row],[Precio Unitario]]*Cocina[[#This Row],[Cantidad Ordenada]]</f>
        <v>42</v>
      </c>
      <c r="N595" s="3">
        <v>594</v>
      </c>
      <c r="O595" s="2">
        <f>SUMIF(A:A,Cocina[[#This Row],[Número de Orden2]],M:M)</f>
        <v>139</v>
      </c>
    </row>
    <row r="596" spans="1:15" x14ac:dyDescent="0.2">
      <c r="A596" s="3">
        <v>231</v>
      </c>
      <c r="B596" s="3">
        <v>8</v>
      </c>
      <c r="C596" s="4" t="s">
        <v>37</v>
      </c>
      <c r="D596" s="4" t="s">
        <v>1601</v>
      </c>
      <c r="E596" s="2">
        <v>20</v>
      </c>
      <c r="F596" s="2">
        <v>34</v>
      </c>
      <c r="G596" s="3">
        <v>3</v>
      </c>
      <c r="H596">
        <v>17</v>
      </c>
      <c r="I596" s="4" t="s">
        <v>133</v>
      </c>
      <c r="J596" s="2">
        <f>Cocina[[#This Row],[Precio Unitario]]-Cocina[[#This Row],[Costo Unitario]]</f>
        <v>14</v>
      </c>
      <c r="K596" s="2">
        <f>Cocina[[#This Row],[Precio Unitario]]</f>
        <v>34</v>
      </c>
      <c r="L596" s="6">
        <f>Cocina[[#This Row],[Ganancia Neta]]/Cocina[[#This Row],[Ganancia Bruta]]</f>
        <v>0.41176470588235292</v>
      </c>
      <c r="M596" s="2">
        <f>Cocina[[#This Row],[Precio Unitario]]*Cocina[[#This Row],[Cantidad Ordenada]]</f>
        <v>102</v>
      </c>
      <c r="N596" s="3">
        <v>595</v>
      </c>
      <c r="O596" s="2">
        <f>SUMIF(A:A,Cocina[[#This Row],[Número de Orden2]],M:M)</f>
        <v>72</v>
      </c>
    </row>
    <row r="597" spans="1:15" x14ac:dyDescent="0.2">
      <c r="A597" s="3">
        <v>231</v>
      </c>
      <c r="B597" s="3">
        <v>8</v>
      </c>
      <c r="C597" s="4" t="s">
        <v>50</v>
      </c>
      <c r="D597" s="4" t="s">
        <v>1590</v>
      </c>
      <c r="E597" s="2">
        <v>19</v>
      </c>
      <c r="F597" s="2">
        <v>31</v>
      </c>
      <c r="G597" s="3">
        <v>1</v>
      </c>
      <c r="H597">
        <v>53</v>
      </c>
      <c r="I597" s="4" t="s">
        <v>133</v>
      </c>
      <c r="J597" s="2">
        <f>Cocina[[#This Row],[Precio Unitario]]-Cocina[[#This Row],[Costo Unitario]]</f>
        <v>12</v>
      </c>
      <c r="K597" s="2">
        <f>Cocina[[#This Row],[Precio Unitario]]</f>
        <v>31</v>
      </c>
      <c r="L597" s="6">
        <f>Cocina[[#This Row],[Ganancia Neta]]/Cocina[[#This Row],[Ganancia Bruta]]</f>
        <v>0.38709677419354838</v>
      </c>
      <c r="M597" s="2">
        <f>Cocina[[#This Row],[Precio Unitario]]*Cocina[[#This Row],[Cantidad Ordenada]]</f>
        <v>31</v>
      </c>
      <c r="N597" s="3">
        <v>596</v>
      </c>
      <c r="O597" s="2">
        <f>SUMIF(A:A,Cocina[[#This Row],[Número de Orden2]],M:M)</f>
        <v>240</v>
      </c>
    </row>
    <row r="598" spans="1:15" x14ac:dyDescent="0.2">
      <c r="A598" s="3">
        <v>231</v>
      </c>
      <c r="B598" s="3">
        <v>8</v>
      </c>
      <c r="C598" s="4" t="s">
        <v>74</v>
      </c>
      <c r="D598" s="4" t="s">
        <v>1595</v>
      </c>
      <c r="E598" s="2">
        <v>20</v>
      </c>
      <c r="F598" s="2">
        <v>33</v>
      </c>
      <c r="G598" s="3">
        <v>1</v>
      </c>
      <c r="H598">
        <v>51</v>
      </c>
      <c r="I598" s="4" t="s">
        <v>132</v>
      </c>
      <c r="J598" s="2">
        <f>Cocina[[#This Row],[Precio Unitario]]-Cocina[[#This Row],[Costo Unitario]]</f>
        <v>13</v>
      </c>
      <c r="K598" s="2">
        <f>Cocina[[#This Row],[Precio Unitario]]</f>
        <v>33</v>
      </c>
      <c r="L598" s="6">
        <f>Cocina[[#This Row],[Ganancia Neta]]/Cocina[[#This Row],[Ganancia Bruta]]</f>
        <v>0.39393939393939392</v>
      </c>
      <c r="M598" s="2">
        <f>Cocina[[#This Row],[Precio Unitario]]*Cocina[[#This Row],[Cantidad Ordenada]]</f>
        <v>33</v>
      </c>
      <c r="N598" s="3">
        <v>597</v>
      </c>
      <c r="O598" s="2">
        <f>SUMIF(A:A,Cocina[[#This Row],[Número de Orden2]],M:M)</f>
        <v>150</v>
      </c>
    </row>
    <row r="599" spans="1:15" x14ac:dyDescent="0.2">
      <c r="A599" s="3">
        <v>232</v>
      </c>
      <c r="B599" s="3">
        <v>2</v>
      </c>
      <c r="C599" s="4" t="s">
        <v>60</v>
      </c>
      <c r="D599" s="4" t="s">
        <v>1588</v>
      </c>
      <c r="E599" s="2">
        <v>14</v>
      </c>
      <c r="F599" s="2">
        <v>24</v>
      </c>
      <c r="G599" s="3">
        <v>1</v>
      </c>
      <c r="H599">
        <v>50</v>
      </c>
      <c r="I599" s="4" t="s">
        <v>133</v>
      </c>
      <c r="J599" s="2">
        <f>Cocina[[#This Row],[Precio Unitario]]-Cocina[[#This Row],[Costo Unitario]]</f>
        <v>10</v>
      </c>
      <c r="K599" s="2">
        <f>Cocina[[#This Row],[Precio Unitario]]</f>
        <v>24</v>
      </c>
      <c r="L599" s="6">
        <f>Cocina[[#This Row],[Ganancia Neta]]/Cocina[[#This Row],[Ganancia Bruta]]</f>
        <v>0.41666666666666669</v>
      </c>
      <c r="M599" s="2">
        <f>Cocina[[#This Row],[Precio Unitario]]*Cocina[[#This Row],[Cantidad Ordenada]]</f>
        <v>24</v>
      </c>
      <c r="N599" s="3">
        <v>598</v>
      </c>
      <c r="O599" s="2">
        <f>SUMIF(A:A,Cocina[[#This Row],[Número de Orden2]],M:M)</f>
        <v>209</v>
      </c>
    </row>
    <row r="600" spans="1:15" x14ac:dyDescent="0.2">
      <c r="A600" s="3">
        <v>232</v>
      </c>
      <c r="B600" s="3">
        <v>2</v>
      </c>
      <c r="C600" s="4" t="s">
        <v>46</v>
      </c>
      <c r="D600" s="4" t="s">
        <v>1591</v>
      </c>
      <c r="E600" s="2">
        <v>16</v>
      </c>
      <c r="F600" s="2">
        <v>27</v>
      </c>
      <c r="G600" s="3">
        <v>2</v>
      </c>
      <c r="H600">
        <v>30</v>
      </c>
      <c r="I600" s="4" t="s">
        <v>133</v>
      </c>
      <c r="J600" s="2">
        <f>Cocina[[#This Row],[Precio Unitario]]-Cocina[[#This Row],[Costo Unitario]]</f>
        <v>11</v>
      </c>
      <c r="K600" s="2">
        <f>Cocina[[#This Row],[Precio Unitario]]</f>
        <v>27</v>
      </c>
      <c r="L600" s="6">
        <f>Cocina[[#This Row],[Ganancia Neta]]/Cocina[[#This Row],[Ganancia Bruta]]</f>
        <v>0.40740740740740738</v>
      </c>
      <c r="M600" s="2">
        <f>Cocina[[#This Row],[Precio Unitario]]*Cocina[[#This Row],[Cantidad Ordenada]]</f>
        <v>54</v>
      </c>
      <c r="N600" s="3">
        <v>599</v>
      </c>
      <c r="O600" s="2">
        <f>SUMIF(A:A,Cocina[[#This Row],[Número de Orden2]],M:M)</f>
        <v>169</v>
      </c>
    </row>
    <row r="601" spans="1:15" x14ac:dyDescent="0.2">
      <c r="A601" s="3">
        <v>232</v>
      </c>
      <c r="B601" s="3">
        <v>2</v>
      </c>
      <c r="C601" s="4" t="s">
        <v>39</v>
      </c>
      <c r="D601" s="4" t="s">
        <v>1589</v>
      </c>
      <c r="E601" s="2">
        <v>18</v>
      </c>
      <c r="F601" s="2">
        <v>30</v>
      </c>
      <c r="G601" s="3">
        <v>2</v>
      </c>
      <c r="H601">
        <v>40</v>
      </c>
      <c r="I601" s="4" t="s">
        <v>133</v>
      </c>
      <c r="J601" s="2">
        <f>Cocina[[#This Row],[Precio Unitario]]-Cocina[[#This Row],[Costo Unitario]]</f>
        <v>12</v>
      </c>
      <c r="K601" s="2">
        <f>Cocina[[#This Row],[Precio Unitario]]</f>
        <v>30</v>
      </c>
      <c r="L601" s="6">
        <f>Cocina[[#This Row],[Ganancia Neta]]/Cocina[[#This Row],[Ganancia Bruta]]</f>
        <v>0.4</v>
      </c>
      <c r="M601" s="2">
        <f>Cocina[[#This Row],[Precio Unitario]]*Cocina[[#This Row],[Cantidad Ordenada]]</f>
        <v>60</v>
      </c>
      <c r="N601" s="3">
        <v>600</v>
      </c>
      <c r="O601" s="2">
        <f>SUMIF(A:A,Cocina[[#This Row],[Número de Orden2]],M:M)</f>
        <v>144</v>
      </c>
    </row>
    <row r="602" spans="1:15" x14ac:dyDescent="0.2">
      <c r="A602" s="3">
        <v>232</v>
      </c>
      <c r="B602" s="3">
        <v>2</v>
      </c>
      <c r="C602" s="4" t="s">
        <v>57</v>
      </c>
      <c r="D602" s="4" t="s">
        <v>1606</v>
      </c>
      <c r="E602" s="2">
        <v>15</v>
      </c>
      <c r="F602" s="2">
        <v>26</v>
      </c>
      <c r="G602" s="3">
        <v>2</v>
      </c>
      <c r="H602">
        <v>19</v>
      </c>
      <c r="I602" s="4" t="s">
        <v>132</v>
      </c>
      <c r="J602" s="2">
        <f>Cocina[[#This Row],[Precio Unitario]]-Cocina[[#This Row],[Costo Unitario]]</f>
        <v>11</v>
      </c>
      <c r="K602" s="2">
        <f>Cocina[[#This Row],[Precio Unitario]]</f>
        <v>26</v>
      </c>
      <c r="L602" s="6">
        <f>Cocina[[#This Row],[Ganancia Neta]]/Cocina[[#This Row],[Ganancia Bruta]]</f>
        <v>0.42307692307692307</v>
      </c>
      <c r="M602" s="2">
        <f>Cocina[[#This Row],[Precio Unitario]]*Cocina[[#This Row],[Cantidad Ordenada]]</f>
        <v>52</v>
      </c>
      <c r="N602" s="3">
        <v>601</v>
      </c>
      <c r="O602" s="2">
        <f>SUMIF(A:A,Cocina[[#This Row],[Número de Orden2]],M:M)</f>
        <v>292</v>
      </c>
    </row>
    <row r="603" spans="1:15" x14ac:dyDescent="0.2">
      <c r="A603" s="3">
        <v>233</v>
      </c>
      <c r="B603" s="3">
        <v>8</v>
      </c>
      <c r="C603" s="4" t="s">
        <v>48</v>
      </c>
      <c r="D603" s="4" t="s">
        <v>1597</v>
      </c>
      <c r="E603" s="2">
        <v>11</v>
      </c>
      <c r="F603" s="2">
        <v>19</v>
      </c>
      <c r="G603" s="3">
        <v>2</v>
      </c>
      <c r="H603">
        <v>31</v>
      </c>
      <c r="I603" s="4" t="s">
        <v>133</v>
      </c>
      <c r="J603" s="2">
        <f>Cocina[[#This Row],[Precio Unitario]]-Cocina[[#This Row],[Costo Unitario]]</f>
        <v>8</v>
      </c>
      <c r="K603" s="2">
        <f>Cocina[[#This Row],[Precio Unitario]]</f>
        <v>19</v>
      </c>
      <c r="L603" s="6">
        <f>Cocina[[#This Row],[Ganancia Neta]]/Cocina[[#This Row],[Ganancia Bruta]]</f>
        <v>0.42105263157894735</v>
      </c>
      <c r="M603" s="2">
        <f>Cocina[[#This Row],[Precio Unitario]]*Cocina[[#This Row],[Cantidad Ordenada]]</f>
        <v>38</v>
      </c>
      <c r="N603" s="3">
        <v>602</v>
      </c>
      <c r="O603" s="2">
        <f>SUMIF(A:A,Cocina[[#This Row],[Número de Orden2]],M:M)</f>
        <v>266</v>
      </c>
    </row>
    <row r="604" spans="1:15" x14ac:dyDescent="0.2">
      <c r="A604" s="3">
        <v>234</v>
      </c>
      <c r="B604" s="3">
        <v>17</v>
      </c>
      <c r="C604" s="4" t="s">
        <v>39</v>
      </c>
      <c r="D604" s="4" t="s">
        <v>1589</v>
      </c>
      <c r="E604" s="2">
        <v>18</v>
      </c>
      <c r="F604" s="2">
        <v>30</v>
      </c>
      <c r="G604" s="3">
        <v>2</v>
      </c>
      <c r="H604">
        <v>41</v>
      </c>
      <c r="I604" s="4" t="s">
        <v>133</v>
      </c>
      <c r="J604" s="2">
        <f>Cocina[[#This Row],[Precio Unitario]]-Cocina[[#This Row],[Costo Unitario]]</f>
        <v>12</v>
      </c>
      <c r="K604" s="2">
        <f>Cocina[[#This Row],[Precio Unitario]]</f>
        <v>30</v>
      </c>
      <c r="L604" s="6">
        <f>Cocina[[#This Row],[Ganancia Neta]]/Cocina[[#This Row],[Ganancia Bruta]]</f>
        <v>0.4</v>
      </c>
      <c r="M604" s="2">
        <f>Cocina[[#This Row],[Precio Unitario]]*Cocina[[#This Row],[Cantidad Ordenada]]</f>
        <v>60</v>
      </c>
      <c r="N604" s="3">
        <v>603</v>
      </c>
      <c r="O604" s="2">
        <f>SUMIF(A:A,Cocina[[#This Row],[Número de Orden2]],M:M)</f>
        <v>62</v>
      </c>
    </row>
    <row r="605" spans="1:15" x14ac:dyDescent="0.2">
      <c r="A605" s="3">
        <v>234</v>
      </c>
      <c r="B605" s="3">
        <v>17</v>
      </c>
      <c r="C605" s="4" t="s">
        <v>60</v>
      </c>
      <c r="D605" s="4" t="s">
        <v>1588</v>
      </c>
      <c r="E605" s="2">
        <v>14</v>
      </c>
      <c r="F605" s="2">
        <v>24</v>
      </c>
      <c r="G605" s="3">
        <v>3</v>
      </c>
      <c r="H605">
        <v>35</v>
      </c>
      <c r="I605" s="4" t="s">
        <v>132</v>
      </c>
      <c r="J605" s="2">
        <f>Cocina[[#This Row],[Precio Unitario]]-Cocina[[#This Row],[Costo Unitario]]</f>
        <v>10</v>
      </c>
      <c r="K605" s="2">
        <f>Cocina[[#This Row],[Precio Unitario]]</f>
        <v>24</v>
      </c>
      <c r="L605" s="6">
        <f>Cocina[[#This Row],[Ganancia Neta]]/Cocina[[#This Row],[Ganancia Bruta]]</f>
        <v>0.41666666666666669</v>
      </c>
      <c r="M605" s="2">
        <f>Cocina[[#This Row],[Precio Unitario]]*Cocina[[#This Row],[Cantidad Ordenada]]</f>
        <v>72</v>
      </c>
      <c r="N605" s="3">
        <v>604</v>
      </c>
      <c r="O605" s="2">
        <f>SUMIF(A:A,Cocina[[#This Row],[Número de Orden2]],M:M)</f>
        <v>105</v>
      </c>
    </row>
    <row r="606" spans="1:15" x14ac:dyDescent="0.2">
      <c r="A606" s="3">
        <v>234</v>
      </c>
      <c r="B606" s="3">
        <v>17</v>
      </c>
      <c r="C606" s="4" t="s">
        <v>50</v>
      </c>
      <c r="D606" s="4" t="s">
        <v>1590</v>
      </c>
      <c r="E606" s="2">
        <v>19</v>
      </c>
      <c r="F606" s="2">
        <v>31</v>
      </c>
      <c r="G606" s="3">
        <v>3</v>
      </c>
      <c r="H606">
        <v>23</v>
      </c>
      <c r="I606" s="4" t="s">
        <v>133</v>
      </c>
      <c r="J606" s="2">
        <f>Cocina[[#This Row],[Precio Unitario]]-Cocina[[#This Row],[Costo Unitario]]</f>
        <v>12</v>
      </c>
      <c r="K606" s="2">
        <f>Cocina[[#This Row],[Precio Unitario]]</f>
        <v>31</v>
      </c>
      <c r="L606" s="6">
        <f>Cocina[[#This Row],[Ganancia Neta]]/Cocina[[#This Row],[Ganancia Bruta]]</f>
        <v>0.38709677419354838</v>
      </c>
      <c r="M606" s="2">
        <f>Cocina[[#This Row],[Precio Unitario]]*Cocina[[#This Row],[Cantidad Ordenada]]</f>
        <v>93</v>
      </c>
      <c r="N606" s="3">
        <v>605</v>
      </c>
      <c r="O606" s="2">
        <f>SUMIF(A:A,Cocina[[#This Row],[Número de Orden2]],M:M)</f>
        <v>220</v>
      </c>
    </row>
    <row r="607" spans="1:15" x14ac:dyDescent="0.2">
      <c r="A607" s="3">
        <v>235</v>
      </c>
      <c r="B607" s="3">
        <v>13</v>
      </c>
      <c r="C607" s="4" t="s">
        <v>74</v>
      </c>
      <c r="D607" s="4" t="s">
        <v>1595</v>
      </c>
      <c r="E607" s="2">
        <v>20</v>
      </c>
      <c r="F607" s="2">
        <v>33</v>
      </c>
      <c r="G607" s="3">
        <v>1</v>
      </c>
      <c r="H607">
        <v>25</v>
      </c>
      <c r="I607" s="4" t="s">
        <v>132</v>
      </c>
      <c r="J607" s="2">
        <f>Cocina[[#This Row],[Precio Unitario]]-Cocina[[#This Row],[Costo Unitario]]</f>
        <v>13</v>
      </c>
      <c r="K607" s="2">
        <f>Cocina[[#This Row],[Precio Unitario]]</f>
        <v>33</v>
      </c>
      <c r="L607" s="6">
        <f>Cocina[[#This Row],[Ganancia Neta]]/Cocina[[#This Row],[Ganancia Bruta]]</f>
        <v>0.39393939393939392</v>
      </c>
      <c r="M607" s="2">
        <f>Cocina[[#This Row],[Precio Unitario]]*Cocina[[#This Row],[Cantidad Ordenada]]</f>
        <v>33</v>
      </c>
      <c r="N607" s="3">
        <v>606</v>
      </c>
      <c r="O607" s="2">
        <f>SUMIF(A:A,Cocina[[#This Row],[Número de Orden2]],M:M)</f>
        <v>183</v>
      </c>
    </row>
    <row r="608" spans="1:15" x14ac:dyDescent="0.2">
      <c r="A608" s="3">
        <v>236</v>
      </c>
      <c r="B608" s="3">
        <v>12</v>
      </c>
      <c r="C608" s="4" t="s">
        <v>74</v>
      </c>
      <c r="D608" s="4" t="s">
        <v>1595</v>
      </c>
      <c r="E608" s="2">
        <v>20</v>
      </c>
      <c r="F608" s="2">
        <v>33</v>
      </c>
      <c r="G608" s="3">
        <v>3</v>
      </c>
      <c r="H608">
        <v>21</v>
      </c>
      <c r="I608" s="4" t="s">
        <v>132</v>
      </c>
      <c r="J608" s="2">
        <f>Cocina[[#This Row],[Precio Unitario]]-Cocina[[#This Row],[Costo Unitario]]</f>
        <v>13</v>
      </c>
      <c r="K608" s="2">
        <f>Cocina[[#This Row],[Precio Unitario]]</f>
        <v>33</v>
      </c>
      <c r="L608" s="6">
        <f>Cocina[[#This Row],[Ganancia Neta]]/Cocina[[#This Row],[Ganancia Bruta]]</f>
        <v>0.39393939393939392</v>
      </c>
      <c r="M608" s="2">
        <f>Cocina[[#This Row],[Precio Unitario]]*Cocina[[#This Row],[Cantidad Ordenada]]</f>
        <v>99</v>
      </c>
      <c r="N608" s="3">
        <v>607</v>
      </c>
      <c r="O608" s="2">
        <f>SUMIF(A:A,Cocina[[#This Row],[Número de Orden2]],M:M)</f>
        <v>68</v>
      </c>
    </row>
    <row r="609" spans="1:15" x14ac:dyDescent="0.2">
      <c r="A609" s="3">
        <v>236</v>
      </c>
      <c r="B609" s="3">
        <v>12</v>
      </c>
      <c r="C609" s="4" t="s">
        <v>65</v>
      </c>
      <c r="D609" s="4" t="s">
        <v>1600</v>
      </c>
      <c r="E609" s="2">
        <v>13</v>
      </c>
      <c r="F609" s="2">
        <v>22</v>
      </c>
      <c r="G609" s="3">
        <v>1</v>
      </c>
      <c r="H609">
        <v>7</v>
      </c>
      <c r="I609" s="4" t="s">
        <v>132</v>
      </c>
      <c r="J609" s="2">
        <f>Cocina[[#This Row],[Precio Unitario]]-Cocina[[#This Row],[Costo Unitario]]</f>
        <v>9</v>
      </c>
      <c r="K609" s="2">
        <f>Cocina[[#This Row],[Precio Unitario]]</f>
        <v>22</v>
      </c>
      <c r="L609" s="6">
        <f>Cocina[[#This Row],[Ganancia Neta]]/Cocina[[#This Row],[Ganancia Bruta]]</f>
        <v>0.40909090909090912</v>
      </c>
      <c r="M609" s="2">
        <f>Cocina[[#This Row],[Precio Unitario]]*Cocina[[#This Row],[Cantidad Ordenada]]</f>
        <v>22</v>
      </c>
      <c r="N609" s="3">
        <v>608</v>
      </c>
      <c r="O609" s="2">
        <f>SUMIF(A:A,Cocina[[#This Row],[Número de Orden2]],M:M)</f>
        <v>29</v>
      </c>
    </row>
    <row r="610" spans="1:15" x14ac:dyDescent="0.2">
      <c r="A610" s="3">
        <v>236</v>
      </c>
      <c r="B610" s="3">
        <v>12</v>
      </c>
      <c r="C610" s="4" t="s">
        <v>19</v>
      </c>
      <c r="D610" s="4" t="s">
        <v>1598</v>
      </c>
      <c r="E610" s="2">
        <v>21</v>
      </c>
      <c r="F610" s="2">
        <v>35</v>
      </c>
      <c r="G610" s="3">
        <v>2</v>
      </c>
      <c r="H610">
        <v>43</v>
      </c>
      <c r="I610" s="4" t="s">
        <v>133</v>
      </c>
      <c r="J610" s="2">
        <f>Cocina[[#This Row],[Precio Unitario]]-Cocina[[#This Row],[Costo Unitario]]</f>
        <v>14</v>
      </c>
      <c r="K610" s="2">
        <f>Cocina[[#This Row],[Precio Unitario]]</f>
        <v>35</v>
      </c>
      <c r="L610" s="6">
        <f>Cocina[[#This Row],[Ganancia Neta]]/Cocina[[#This Row],[Ganancia Bruta]]</f>
        <v>0.4</v>
      </c>
      <c r="M610" s="2">
        <f>Cocina[[#This Row],[Precio Unitario]]*Cocina[[#This Row],[Cantidad Ordenada]]</f>
        <v>70</v>
      </c>
      <c r="N610" s="3">
        <v>609</v>
      </c>
      <c r="O610" s="2">
        <f>SUMIF(A:A,Cocina[[#This Row],[Número de Orden2]],M:M)</f>
        <v>32</v>
      </c>
    </row>
    <row r="611" spans="1:15" x14ac:dyDescent="0.2">
      <c r="A611" s="3">
        <v>236</v>
      </c>
      <c r="B611" s="3">
        <v>12</v>
      </c>
      <c r="C611" s="4" t="s">
        <v>70</v>
      </c>
      <c r="D611" s="4" t="s">
        <v>1599</v>
      </c>
      <c r="E611" s="2">
        <v>19</v>
      </c>
      <c r="F611" s="2">
        <v>32</v>
      </c>
      <c r="G611" s="3">
        <v>2</v>
      </c>
      <c r="H611">
        <v>30</v>
      </c>
      <c r="I611" s="4" t="s">
        <v>132</v>
      </c>
      <c r="J611" s="2">
        <f>Cocina[[#This Row],[Precio Unitario]]-Cocina[[#This Row],[Costo Unitario]]</f>
        <v>13</v>
      </c>
      <c r="K611" s="2">
        <f>Cocina[[#This Row],[Precio Unitario]]</f>
        <v>32</v>
      </c>
      <c r="L611" s="6">
        <f>Cocina[[#This Row],[Ganancia Neta]]/Cocina[[#This Row],[Ganancia Bruta]]</f>
        <v>0.40625</v>
      </c>
      <c r="M611" s="2">
        <f>Cocina[[#This Row],[Precio Unitario]]*Cocina[[#This Row],[Cantidad Ordenada]]</f>
        <v>64</v>
      </c>
      <c r="N611" s="3">
        <v>610</v>
      </c>
      <c r="O611" s="2">
        <f>SUMIF(A:A,Cocina[[#This Row],[Número de Orden2]],M:M)</f>
        <v>44</v>
      </c>
    </row>
    <row r="612" spans="1:15" x14ac:dyDescent="0.2">
      <c r="A612" s="3">
        <v>237</v>
      </c>
      <c r="B612" s="3">
        <v>4</v>
      </c>
      <c r="C612" s="4" t="s">
        <v>63</v>
      </c>
      <c r="D612" s="4" t="s">
        <v>1603</v>
      </c>
      <c r="E612" s="2">
        <v>14</v>
      </c>
      <c r="F612" s="2">
        <v>23</v>
      </c>
      <c r="G612" s="3">
        <v>2</v>
      </c>
      <c r="H612">
        <v>12</v>
      </c>
      <c r="I612" s="4" t="s">
        <v>132</v>
      </c>
      <c r="J612" s="2">
        <f>Cocina[[#This Row],[Precio Unitario]]-Cocina[[#This Row],[Costo Unitario]]</f>
        <v>9</v>
      </c>
      <c r="K612" s="2">
        <f>Cocina[[#This Row],[Precio Unitario]]</f>
        <v>23</v>
      </c>
      <c r="L612" s="6">
        <f>Cocina[[#This Row],[Ganancia Neta]]/Cocina[[#This Row],[Ganancia Bruta]]</f>
        <v>0.39130434782608697</v>
      </c>
      <c r="M612" s="2">
        <f>Cocina[[#This Row],[Precio Unitario]]*Cocina[[#This Row],[Cantidad Ordenada]]</f>
        <v>46</v>
      </c>
      <c r="N612" s="3">
        <v>611</v>
      </c>
      <c r="O612" s="2">
        <f>SUMIF(A:A,Cocina[[#This Row],[Número de Orden2]],M:M)</f>
        <v>78</v>
      </c>
    </row>
    <row r="613" spans="1:15" x14ac:dyDescent="0.2">
      <c r="A613" s="3">
        <v>237</v>
      </c>
      <c r="B613" s="3">
        <v>4</v>
      </c>
      <c r="C613" s="4" t="s">
        <v>39</v>
      </c>
      <c r="D613" s="4" t="s">
        <v>1589</v>
      </c>
      <c r="E613" s="2">
        <v>18</v>
      </c>
      <c r="F613" s="2">
        <v>30</v>
      </c>
      <c r="G613" s="3">
        <v>2</v>
      </c>
      <c r="H613">
        <v>25</v>
      </c>
      <c r="I613" s="4" t="s">
        <v>133</v>
      </c>
      <c r="J613" s="2">
        <f>Cocina[[#This Row],[Precio Unitario]]-Cocina[[#This Row],[Costo Unitario]]</f>
        <v>12</v>
      </c>
      <c r="K613" s="2">
        <f>Cocina[[#This Row],[Precio Unitario]]</f>
        <v>30</v>
      </c>
      <c r="L613" s="6">
        <f>Cocina[[#This Row],[Ganancia Neta]]/Cocina[[#This Row],[Ganancia Bruta]]</f>
        <v>0.4</v>
      </c>
      <c r="M613" s="2">
        <f>Cocina[[#This Row],[Precio Unitario]]*Cocina[[#This Row],[Cantidad Ordenada]]</f>
        <v>60</v>
      </c>
      <c r="N613" s="3">
        <v>612</v>
      </c>
      <c r="O613" s="2">
        <f>SUMIF(A:A,Cocina[[#This Row],[Número de Orden2]],M:M)</f>
        <v>231</v>
      </c>
    </row>
    <row r="614" spans="1:15" x14ac:dyDescent="0.2">
      <c r="A614" s="3">
        <v>238</v>
      </c>
      <c r="B614" s="3">
        <v>13</v>
      </c>
      <c r="C614" s="4" t="s">
        <v>42</v>
      </c>
      <c r="D614" s="4" t="s">
        <v>1593</v>
      </c>
      <c r="E614" s="2">
        <v>22</v>
      </c>
      <c r="F614" s="2">
        <v>36</v>
      </c>
      <c r="G614" s="3">
        <v>2</v>
      </c>
      <c r="H614">
        <v>45</v>
      </c>
      <c r="I614" s="4" t="s">
        <v>133</v>
      </c>
      <c r="J614" s="2">
        <f>Cocina[[#This Row],[Precio Unitario]]-Cocina[[#This Row],[Costo Unitario]]</f>
        <v>14</v>
      </c>
      <c r="K614" s="2">
        <f>Cocina[[#This Row],[Precio Unitario]]</f>
        <v>36</v>
      </c>
      <c r="L614" s="6">
        <f>Cocina[[#This Row],[Ganancia Neta]]/Cocina[[#This Row],[Ganancia Bruta]]</f>
        <v>0.3888888888888889</v>
      </c>
      <c r="M614" s="2">
        <f>Cocina[[#This Row],[Precio Unitario]]*Cocina[[#This Row],[Cantidad Ordenada]]</f>
        <v>72</v>
      </c>
      <c r="N614" s="3">
        <v>613</v>
      </c>
      <c r="O614" s="2">
        <f>SUMIF(A:A,Cocina[[#This Row],[Número de Orden2]],M:M)</f>
        <v>285</v>
      </c>
    </row>
    <row r="615" spans="1:15" x14ac:dyDescent="0.2">
      <c r="A615" s="3">
        <v>239</v>
      </c>
      <c r="B615" s="3">
        <v>12</v>
      </c>
      <c r="C615" s="4" t="s">
        <v>57</v>
      </c>
      <c r="D615" s="4" t="s">
        <v>1606</v>
      </c>
      <c r="E615" s="2">
        <v>15</v>
      </c>
      <c r="F615" s="2">
        <v>26</v>
      </c>
      <c r="G615" s="3">
        <v>1</v>
      </c>
      <c r="H615">
        <v>36</v>
      </c>
      <c r="I615" s="4" t="s">
        <v>132</v>
      </c>
      <c r="J615" s="2">
        <f>Cocina[[#This Row],[Precio Unitario]]-Cocina[[#This Row],[Costo Unitario]]</f>
        <v>11</v>
      </c>
      <c r="K615" s="2">
        <f>Cocina[[#This Row],[Precio Unitario]]</f>
        <v>26</v>
      </c>
      <c r="L615" s="6">
        <f>Cocina[[#This Row],[Ganancia Neta]]/Cocina[[#This Row],[Ganancia Bruta]]</f>
        <v>0.42307692307692307</v>
      </c>
      <c r="M615" s="2">
        <f>Cocina[[#This Row],[Precio Unitario]]*Cocina[[#This Row],[Cantidad Ordenada]]</f>
        <v>26</v>
      </c>
      <c r="N615" s="3">
        <v>614</v>
      </c>
      <c r="O615" s="2">
        <f>SUMIF(A:A,Cocina[[#This Row],[Número de Orden2]],M:M)</f>
        <v>72</v>
      </c>
    </row>
    <row r="616" spans="1:15" x14ac:dyDescent="0.2">
      <c r="A616" s="3">
        <v>239</v>
      </c>
      <c r="B616" s="3">
        <v>12</v>
      </c>
      <c r="C616" s="4" t="s">
        <v>60</v>
      </c>
      <c r="D616" s="4" t="s">
        <v>1588</v>
      </c>
      <c r="E616" s="2">
        <v>14</v>
      </c>
      <c r="F616" s="2">
        <v>24</v>
      </c>
      <c r="G616" s="3">
        <v>2</v>
      </c>
      <c r="H616">
        <v>37</v>
      </c>
      <c r="I616" s="4" t="s">
        <v>132</v>
      </c>
      <c r="J616" s="2">
        <f>Cocina[[#This Row],[Precio Unitario]]-Cocina[[#This Row],[Costo Unitario]]</f>
        <v>10</v>
      </c>
      <c r="K616" s="2">
        <f>Cocina[[#This Row],[Precio Unitario]]</f>
        <v>24</v>
      </c>
      <c r="L616" s="6">
        <f>Cocina[[#This Row],[Ganancia Neta]]/Cocina[[#This Row],[Ganancia Bruta]]</f>
        <v>0.41666666666666669</v>
      </c>
      <c r="M616" s="2">
        <f>Cocina[[#This Row],[Precio Unitario]]*Cocina[[#This Row],[Cantidad Ordenada]]</f>
        <v>48</v>
      </c>
      <c r="N616" s="3">
        <v>615</v>
      </c>
      <c r="O616" s="2">
        <f>SUMIF(A:A,Cocina[[#This Row],[Número de Orden2]],M:M)</f>
        <v>333</v>
      </c>
    </row>
    <row r="617" spans="1:15" x14ac:dyDescent="0.2">
      <c r="A617" s="3">
        <v>240</v>
      </c>
      <c r="B617" s="3">
        <v>9</v>
      </c>
      <c r="C617" s="4" t="s">
        <v>50</v>
      </c>
      <c r="D617" s="4" t="s">
        <v>1590</v>
      </c>
      <c r="E617" s="2">
        <v>19</v>
      </c>
      <c r="F617" s="2">
        <v>31</v>
      </c>
      <c r="G617" s="3">
        <v>3</v>
      </c>
      <c r="H617">
        <v>32</v>
      </c>
      <c r="I617" s="4" t="s">
        <v>133</v>
      </c>
      <c r="J617" s="2">
        <f>Cocina[[#This Row],[Precio Unitario]]-Cocina[[#This Row],[Costo Unitario]]</f>
        <v>12</v>
      </c>
      <c r="K617" s="2">
        <f>Cocina[[#This Row],[Precio Unitario]]</f>
        <v>31</v>
      </c>
      <c r="L617" s="6">
        <f>Cocina[[#This Row],[Ganancia Neta]]/Cocina[[#This Row],[Ganancia Bruta]]</f>
        <v>0.38709677419354838</v>
      </c>
      <c r="M617" s="2">
        <f>Cocina[[#This Row],[Precio Unitario]]*Cocina[[#This Row],[Cantidad Ordenada]]</f>
        <v>93</v>
      </c>
      <c r="N617" s="3">
        <v>616</v>
      </c>
      <c r="O617" s="2">
        <f>SUMIF(A:A,Cocina[[#This Row],[Número de Orden2]],M:M)</f>
        <v>132</v>
      </c>
    </row>
    <row r="618" spans="1:15" x14ac:dyDescent="0.2">
      <c r="A618" s="3">
        <v>240</v>
      </c>
      <c r="B618" s="3">
        <v>9</v>
      </c>
      <c r="C618" s="4" t="s">
        <v>63</v>
      </c>
      <c r="D618" s="4" t="s">
        <v>1603</v>
      </c>
      <c r="E618" s="2">
        <v>14</v>
      </c>
      <c r="F618" s="2">
        <v>23</v>
      </c>
      <c r="G618" s="3">
        <v>3</v>
      </c>
      <c r="H618">
        <v>32</v>
      </c>
      <c r="I618" s="4" t="s">
        <v>133</v>
      </c>
      <c r="J618" s="2">
        <f>Cocina[[#This Row],[Precio Unitario]]-Cocina[[#This Row],[Costo Unitario]]</f>
        <v>9</v>
      </c>
      <c r="K618" s="2">
        <f>Cocina[[#This Row],[Precio Unitario]]</f>
        <v>23</v>
      </c>
      <c r="L618" s="6">
        <f>Cocina[[#This Row],[Ganancia Neta]]/Cocina[[#This Row],[Ganancia Bruta]]</f>
        <v>0.39130434782608697</v>
      </c>
      <c r="M618" s="2">
        <f>Cocina[[#This Row],[Precio Unitario]]*Cocina[[#This Row],[Cantidad Ordenada]]</f>
        <v>69</v>
      </c>
      <c r="N618" s="3">
        <v>617</v>
      </c>
      <c r="O618" s="2">
        <f>SUMIF(A:A,Cocina[[#This Row],[Número de Orden2]],M:M)</f>
        <v>142</v>
      </c>
    </row>
    <row r="619" spans="1:15" x14ac:dyDescent="0.2">
      <c r="A619" s="3">
        <v>240</v>
      </c>
      <c r="B619" s="3">
        <v>9</v>
      </c>
      <c r="C619" s="4" t="s">
        <v>43</v>
      </c>
      <c r="D619" s="4" t="s">
        <v>1605</v>
      </c>
      <c r="E619" s="2">
        <v>10</v>
      </c>
      <c r="F619" s="2">
        <v>18</v>
      </c>
      <c r="G619" s="3">
        <v>2</v>
      </c>
      <c r="H619">
        <v>46</v>
      </c>
      <c r="I619" s="4" t="s">
        <v>132</v>
      </c>
      <c r="J619" s="2">
        <f>Cocina[[#This Row],[Precio Unitario]]-Cocina[[#This Row],[Costo Unitario]]</f>
        <v>8</v>
      </c>
      <c r="K619" s="2">
        <f>Cocina[[#This Row],[Precio Unitario]]</f>
        <v>18</v>
      </c>
      <c r="L619" s="6">
        <f>Cocina[[#This Row],[Ganancia Neta]]/Cocina[[#This Row],[Ganancia Bruta]]</f>
        <v>0.44444444444444442</v>
      </c>
      <c r="M619" s="2">
        <f>Cocina[[#This Row],[Precio Unitario]]*Cocina[[#This Row],[Cantidad Ordenada]]</f>
        <v>36</v>
      </c>
      <c r="N619" s="3">
        <v>618</v>
      </c>
      <c r="O619" s="2">
        <f>SUMIF(A:A,Cocina[[#This Row],[Número de Orden2]],M:M)</f>
        <v>319</v>
      </c>
    </row>
    <row r="620" spans="1:15" x14ac:dyDescent="0.2">
      <c r="A620" s="3">
        <v>240</v>
      </c>
      <c r="B620" s="3">
        <v>9</v>
      </c>
      <c r="C620" s="4" t="s">
        <v>70</v>
      </c>
      <c r="D620" s="4" t="s">
        <v>1599</v>
      </c>
      <c r="E620" s="2">
        <v>19</v>
      </c>
      <c r="F620" s="2">
        <v>32</v>
      </c>
      <c r="G620" s="3">
        <v>3</v>
      </c>
      <c r="H620">
        <v>19</v>
      </c>
      <c r="I620" s="4" t="s">
        <v>132</v>
      </c>
      <c r="J620" s="2">
        <f>Cocina[[#This Row],[Precio Unitario]]-Cocina[[#This Row],[Costo Unitario]]</f>
        <v>13</v>
      </c>
      <c r="K620" s="2">
        <f>Cocina[[#This Row],[Precio Unitario]]</f>
        <v>32</v>
      </c>
      <c r="L620" s="6">
        <f>Cocina[[#This Row],[Ganancia Neta]]/Cocina[[#This Row],[Ganancia Bruta]]</f>
        <v>0.40625</v>
      </c>
      <c r="M620" s="2">
        <f>Cocina[[#This Row],[Precio Unitario]]*Cocina[[#This Row],[Cantidad Ordenada]]</f>
        <v>96</v>
      </c>
      <c r="N620" s="3">
        <v>619</v>
      </c>
      <c r="O620" s="2">
        <f>SUMIF(A:A,Cocina[[#This Row],[Número de Orden2]],M:M)</f>
        <v>132</v>
      </c>
    </row>
    <row r="621" spans="1:15" x14ac:dyDescent="0.2">
      <c r="A621" s="3">
        <v>241</v>
      </c>
      <c r="B621" s="3">
        <v>12</v>
      </c>
      <c r="C621" s="4" t="s">
        <v>43</v>
      </c>
      <c r="D621" s="4" t="s">
        <v>1605</v>
      </c>
      <c r="E621" s="2">
        <v>10</v>
      </c>
      <c r="F621" s="2">
        <v>18</v>
      </c>
      <c r="G621" s="3">
        <v>1</v>
      </c>
      <c r="H621">
        <v>11</v>
      </c>
      <c r="I621" s="4" t="s">
        <v>133</v>
      </c>
      <c r="J621" s="2">
        <f>Cocina[[#This Row],[Precio Unitario]]-Cocina[[#This Row],[Costo Unitario]]</f>
        <v>8</v>
      </c>
      <c r="K621" s="2">
        <f>Cocina[[#This Row],[Precio Unitario]]</f>
        <v>18</v>
      </c>
      <c r="L621" s="6">
        <f>Cocina[[#This Row],[Ganancia Neta]]/Cocina[[#This Row],[Ganancia Bruta]]</f>
        <v>0.44444444444444442</v>
      </c>
      <c r="M621" s="2">
        <f>Cocina[[#This Row],[Precio Unitario]]*Cocina[[#This Row],[Cantidad Ordenada]]</f>
        <v>18</v>
      </c>
      <c r="N621" s="3">
        <v>620</v>
      </c>
      <c r="O621" s="2">
        <f>SUMIF(A:A,Cocina[[#This Row],[Número de Orden2]],M:M)</f>
        <v>57</v>
      </c>
    </row>
    <row r="622" spans="1:15" x14ac:dyDescent="0.2">
      <c r="A622" s="3">
        <v>242</v>
      </c>
      <c r="B622" s="3">
        <v>12</v>
      </c>
      <c r="C622" s="4" t="s">
        <v>57</v>
      </c>
      <c r="D622" s="4" t="s">
        <v>1606</v>
      </c>
      <c r="E622" s="2">
        <v>15</v>
      </c>
      <c r="F622" s="2">
        <v>26</v>
      </c>
      <c r="G622" s="3">
        <v>1</v>
      </c>
      <c r="H622">
        <v>54</v>
      </c>
      <c r="I622" s="4" t="s">
        <v>132</v>
      </c>
      <c r="J622" s="2">
        <f>Cocina[[#This Row],[Precio Unitario]]-Cocina[[#This Row],[Costo Unitario]]</f>
        <v>11</v>
      </c>
      <c r="K622" s="2">
        <f>Cocina[[#This Row],[Precio Unitario]]</f>
        <v>26</v>
      </c>
      <c r="L622" s="6">
        <f>Cocina[[#This Row],[Ganancia Neta]]/Cocina[[#This Row],[Ganancia Bruta]]</f>
        <v>0.42307692307692307</v>
      </c>
      <c r="M622" s="2">
        <f>Cocina[[#This Row],[Precio Unitario]]*Cocina[[#This Row],[Cantidad Ordenada]]</f>
        <v>26</v>
      </c>
      <c r="N622" s="3">
        <v>621</v>
      </c>
      <c r="O622" s="2">
        <f>SUMIF(A:A,Cocina[[#This Row],[Número de Orden2]],M:M)</f>
        <v>105</v>
      </c>
    </row>
    <row r="623" spans="1:15" x14ac:dyDescent="0.2">
      <c r="A623" s="3">
        <v>242</v>
      </c>
      <c r="B623" s="3">
        <v>12</v>
      </c>
      <c r="C623" s="4" t="s">
        <v>52</v>
      </c>
      <c r="D623" s="4" t="s">
        <v>1607</v>
      </c>
      <c r="E623" s="2">
        <v>15</v>
      </c>
      <c r="F623" s="2">
        <v>25</v>
      </c>
      <c r="G623" s="3">
        <v>3</v>
      </c>
      <c r="H623">
        <v>40</v>
      </c>
      <c r="I623" s="4" t="s">
        <v>133</v>
      </c>
      <c r="J623" s="2">
        <f>Cocina[[#This Row],[Precio Unitario]]-Cocina[[#This Row],[Costo Unitario]]</f>
        <v>10</v>
      </c>
      <c r="K623" s="2">
        <f>Cocina[[#This Row],[Precio Unitario]]</f>
        <v>25</v>
      </c>
      <c r="L623" s="6">
        <f>Cocina[[#This Row],[Ganancia Neta]]/Cocina[[#This Row],[Ganancia Bruta]]</f>
        <v>0.4</v>
      </c>
      <c r="M623" s="2">
        <f>Cocina[[#This Row],[Precio Unitario]]*Cocina[[#This Row],[Cantidad Ordenada]]</f>
        <v>75</v>
      </c>
      <c r="N623" s="3">
        <v>622</v>
      </c>
      <c r="O623" s="2">
        <f>SUMIF(A:A,Cocina[[#This Row],[Número de Orden2]],M:M)</f>
        <v>121</v>
      </c>
    </row>
    <row r="624" spans="1:15" x14ac:dyDescent="0.2">
      <c r="A624" s="3">
        <v>242</v>
      </c>
      <c r="B624" s="3">
        <v>12</v>
      </c>
      <c r="C624" s="4" t="s">
        <v>74</v>
      </c>
      <c r="D624" s="4" t="s">
        <v>1595</v>
      </c>
      <c r="E624" s="2">
        <v>20</v>
      </c>
      <c r="F624" s="2">
        <v>33</v>
      </c>
      <c r="G624" s="3">
        <v>1</v>
      </c>
      <c r="H624">
        <v>5</v>
      </c>
      <c r="I624" s="4" t="s">
        <v>132</v>
      </c>
      <c r="J624" s="2">
        <f>Cocina[[#This Row],[Precio Unitario]]-Cocina[[#This Row],[Costo Unitario]]</f>
        <v>13</v>
      </c>
      <c r="K624" s="2">
        <f>Cocina[[#This Row],[Precio Unitario]]</f>
        <v>33</v>
      </c>
      <c r="L624" s="6">
        <f>Cocina[[#This Row],[Ganancia Neta]]/Cocina[[#This Row],[Ganancia Bruta]]</f>
        <v>0.39393939393939392</v>
      </c>
      <c r="M624" s="2">
        <f>Cocina[[#This Row],[Precio Unitario]]*Cocina[[#This Row],[Cantidad Ordenada]]</f>
        <v>33</v>
      </c>
      <c r="N624" s="3">
        <v>623</v>
      </c>
      <c r="O624" s="2">
        <f>SUMIF(A:A,Cocina[[#This Row],[Número de Orden2]],M:M)</f>
        <v>235</v>
      </c>
    </row>
    <row r="625" spans="1:15" x14ac:dyDescent="0.2">
      <c r="A625" s="3">
        <v>243</v>
      </c>
      <c r="B625" s="3">
        <v>4</v>
      </c>
      <c r="C625" s="4" t="s">
        <v>34</v>
      </c>
      <c r="D625" s="4" t="s">
        <v>1592</v>
      </c>
      <c r="E625" s="2">
        <v>25</v>
      </c>
      <c r="F625" s="2">
        <v>40</v>
      </c>
      <c r="G625" s="3">
        <v>3</v>
      </c>
      <c r="H625">
        <v>22</v>
      </c>
      <c r="I625" s="4" t="s">
        <v>133</v>
      </c>
      <c r="J625" s="2">
        <f>Cocina[[#This Row],[Precio Unitario]]-Cocina[[#This Row],[Costo Unitario]]</f>
        <v>15</v>
      </c>
      <c r="K625" s="2">
        <f>Cocina[[#This Row],[Precio Unitario]]</f>
        <v>40</v>
      </c>
      <c r="L625" s="6">
        <f>Cocina[[#This Row],[Ganancia Neta]]/Cocina[[#This Row],[Ganancia Bruta]]</f>
        <v>0.375</v>
      </c>
      <c r="M625" s="2">
        <f>Cocina[[#This Row],[Precio Unitario]]*Cocina[[#This Row],[Cantidad Ordenada]]</f>
        <v>120</v>
      </c>
      <c r="N625" s="3">
        <v>624</v>
      </c>
      <c r="O625" s="2">
        <f>SUMIF(A:A,Cocina[[#This Row],[Número de Orden2]],M:M)</f>
        <v>102</v>
      </c>
    </row>
    <row r="626" spans="1:15" x14ac:dyDescent="0.2">
      <c r="A626" s="3">
        <v>244</v>
      </c>
      <c r="B626" s="3">
        <v>17</v>
      </c>
      <c r="C626" s="4" t="s">
        <v>34</v>
      </c>
      <c r="D626" s="4" t="s">
        <v>1592</v>
      </c>
      <c r="E626" s="2">
        <v>25</v>
      </c>
      <c r="F626" s="2">
        <v>40</v>
      </c>
      <c r="G626" s="3">
        <v>3</v>
      </c>
      <c r="H626">
        <v>30</v>
      </c>
      <c r="I626" s="4" t="s">
        <v>132</v>
      </c>
      <c r="J626" s="2">
        <f>Cocina[[#This Row],[Precio Unitario]]-Cocina[[#This Row],[Costo Unitario]]</f>
        <v>15</v>
      </c>
      <c r="K626" s="2">
        <f>Cocina[[#This Row],[Precio Unitario]]</f>
        <v>40</v>
      </c>
      <c r="L626" s="6">
        <f>Cocina[[#This Row],[Ganancia Neta]]/Cocina[[#This Row],[Ganancia Bruta]]</f>
        <v>0.375</v>
      </c>
      <c r="M626" s="2">
        <f>Cocina[[#This Row],[Precio Unitario]]*Cocina[[#This Row],[Cantidad Ordenada]]</f>
        <v>120</v>
      </c>
      <c r="N626" s="3">
        <v>625</v>
      </c>
      <c r="O626" s="2">
        <f>SUMIF(A:A,Cocina[[#This Row],[Número de Orden2]],M:M)</f>
        <v>139</v>
      </c>
    </row>
    <row r="627" spans="1:15" x14ac:dyDescent="0.2">
      <c r="A627" s="3">
        <v>244</v>
      </c>
      <c r="B627" s="3">
        <v>17</v>
      </c>
      <c r="C627" s="4" t="s">
        <v>48</v>
      </c>
      <c r="D627" s="4" t="s">
        <v>1597</v>
      </c>
      <c r="E627" s="2">
        <v>11</v>
      </c>
      <c r="F627" s="2">
        <v>19</v>
      </c>
      <c r="G627" s="3">
        <v>2</v>
      </c>
      <c r="H627">
        <v>59</v>
      </c>
      <c r="I627" s="4" t="s">
        <v>132</v>
      </c>
      <c r="J627" s="2">
        <f>Cocina[[#This Row],[Precio Unitario]]-Cocina[[#This Row],[Costo Unitario]]</f>
        <v>8</v>
      </c>
      <c r="K627" s="2">
        <f>Cocina[[#This Row],[Precio Unitario]]</f>
        <v>19</v>
      </c>
      <c r="L627" s="6">
        <f>Cocina[[#This Row],[Ganancia Neta]]/Cocina[[#This Row],[Ganancia Bruta]]</f>
        <v>0.42105263157894735</v>
      </c>
      <c r="M627" s="2">
        <f>Cocina[[#This Row],[Precio Unitario]]*Cocina[[#This Row],[Cantidad Ordenada]]</f>
        <v>38</v>
      </c>
      <c r="N627" s="3">
        <v>626</v>
      </c>
      <c r="O627" s="2">
        <f>SUMIF(A:A,Cocina[[#This Row],[Número de Orden2]],M:M)</f>
        <v>137</v>
      </c>
    </row>
    <row r="628" spans="1:15" x14ac:dyDescent="0.2">
      <c r="A628" s="3">
        <v>245</v>
      </c>
      <c r="B628" s="3">
        <v>11</v>
      </c>
      <c r="C628" s="4" t="s">
        <v>43</v>
      </c>
      <c r="D628" s="4" t="s">
        <v>1605</v>
      </c>
      <c r="E628" s="2">
        <v>10</v>
      </c>
      <c r="F628" s="2">
        <v>18</v>
      </c>
      <c r="G628" s="3">
        <v>3</v>
      </c>
      <c r="H628">
        <v>45</v>
      </c>
      <c r="I628" s="4" t="s">
        <v>133</v>
      </c>
      <c r="J628" s="2">
        <f>Cocina[[#This Row],[Precio Unitario]]-Cocina[[#This Row],[Costo Unitario]]</f>
        <v>8</v>
      </c>
      <c r="K628" s="2">
        <f>Cocina[[#This Row],[Precio Unitario]]</f>
        <v>18</v>
      </c>
      <c r="L628" s="6">
        <f>Cocina[[#This Row],[Ganancia Neta]]/Cocina[[#This Row],[Ganancia Bruta]]</f>
        <v>0.44444444444444442</v>
      </c>
      <c r="M628" s="2">
        <f>Cocina[[#This Row],[Precio Unitario]]*Cocina[[#This Row],[Cantidad Ordenada]]</f>
        <v>54</v>
      </c>
      <c r="N628" s="3">
        <v>627</v>
      </c>
      <c r="O628" s="2">
        <f>SUMIF(A:A,Cocina[[#This Row],[Número de Orden2]],M:M)</f>
        <v>21</v>
      </c>
    </row>
    <row r="629" spans="1:15" x14ac:dyDescent="0.2">
      <c r="A629" s="3">
        <v>245</v>
      </c>
      <c r="B629" s="3">
        <v>11</v>
      </c>
      <c r="C629" s="4" t="s">
        <v>50</v>
      </c>
      <c r="D629" s="4" t="s">
        <v>1590</v>
      </c>
      <c r="E629" s="2">
        <v>19</v>
      </c>
      <c r="F629" s="2">
        <v>31</v>
      </c>
      <c r="G629" s="3">
        <v>1</v>
      </c>
      <c r="H629">
        <v>23</v>
      </c>
      <c r="I629" s="4" t="s">
        <v>132</v>
      </c>
      <c r="J629" s="2">
        <f>Cocina[[#This Row],[Precio Unitario]]-Cocina[[#This Row],[Costo Unitario]]</f>
        <v>12</v>
      </c>
      <c r="K629" s="2">
        <f>Cocina[[#This Row],[Precio Unitario]]</f>
        <v>31</v>
      </c>
      <c r="L629" s="6">
        <f>Cocina[[#This Row],[Ganancia Neta]]/Cocina[[#This Row],[Ganancia Bruta]]</f>
        <v>0.38709677419354838</v>
      </c>
      <c r="M629" s="2">
        <f>Cocina[[#This Row],[Precio Unitario]]*Cocina[[#This Row],[Cantidad Ordenada]]</f>
        <v>31</v>
      </c>
      <c r="N629" s="3">
        <v>628</v>
      </c>
      <c r="O629" s="2">
        <f>SUMIF(A:A,Cocina[[#This Row],[Número de Orden2]],M:M)</f>
        <v>168</v>
      </c>
    </row>
    <row r="630" spans="1:15" x14ac:dyDescent="0.2">
      <c r="A630" s="3">
        <v>245</v>
      </c>
      <c r="B630" s="3">
        <v>11</v>
      </c>
      <c r="C630" s="4" t="s">
        <v>34</v>
      </c>
      <c r="D630" s="4" t="s">
        <v>1592</v>
      </c>
      <c r="E630" s="2">
        <v>25</v>
      </c>
      <c r="F630" s="2">
        <v>40</v>
      </c>
      <c r="G630" s="3">
        <v>2</v>
      </c>
      <c r="H630">
        <v>23</v>
      </c>
      <c r="I630" s="4" t="s">
        <v>132</v>
      </c>
      <c r="J630" s="2">
        <f>Cocina[[#This Row],[Precio Unitario]]-Cocina[[#This Row],[Costo Unitario]]</f>
        <v>15</v>
      </c>
      <c r="K630" s="2">
        <f>Cocina[[#This Row],[Precio Unitario]]</f>
        <v>40</v>
      </c>
      <c r="L630" s="6">
        <f>Cocina[[#This Row],[Ganancia Neta]]/Cocina[[#This Row],[Ganancia Bruta]]</f>
        <v>0.375</v>
      </c>
      <c r="M630" s="2">
        <f>Cocina[[#This Row],[Precio Unitario]]*Cocina[[#This Row],[Cantidad Ordenada]]</f>
        <v>80</v>
      </c>
      <c r="N630" s="3">
        <v>629</v>
      </c>
      <c r="O630" s="2">
        <f>SUMIF(A:A,Cocina[[#This Row],[Número de Orden2]],M:M)</f>
        <v>130</v>
      </c>
    </row>
    <row r="631" spans="1:15" x14ac:dyDescent="0.2">
      <c r="A631" s="3">
        <v>245</v>
      </c>
      <c r="B631" s="3">
        <v>11</v>
      </c>
      <c r="C631" s="4" t="s">
        <v>42</v>
      </c>
      <c r="D631" s="4" t="s">
        <v>1593</v>
      </c>
      <c r="E631" s="2">
        <v>22</v>
      </c>
      <c r="F631" s="2">
        <v>36</v>
      </c>
      <c r="G631" s="3">
        <v>3</v>
      </c>
      <c r="H631">
        <v>25</v>
      </c>
      <c r="I631" s="4" t="s">
        <v>133</v>
      </c>
      <c r="J631" s="2">
        <f>Cocina[[#This Row],[Precio Unitario]]-Cocina[[#This Row],[Costo Unitario]]</f>
        <v>14</v>
      </c>
      <c r="K631" s="2">
        <f>Cocina[[#This Row],[Precio Unitario]]</f>
        <v>36</v>
      </c>
      <c r="L631" s="6">
        <f>Cocina[[#This Row],[Ganancia Neta]]/Cocina[[#This Row],[Ganancia Bruta]]</f>
        <v>0.3888888888888889</v>
      </c>
      <c r="M631" s="2">
        <f>Cocina[[#This Row],[Precio Unitario]]*Cocina[[#This Row],[Cantidad Ordenada]]</f>
        <v>108</v>
      </c>
      <c r="N631" s="3">
        <v>630</v>
      </c>
      <c r="O631" s="2">
        <f>SUMIF(A:A,Cocina[[#This Row],[Número de Orden2]],M:M)</f>
        <v>182</v>
      </c>
    </row>
    <row r="632" spans="1:15" x14ac:dyDescent="0.2">
      <c r="A632" s="3">
        <v>246</v>
      </c>
      <c r="B632" s="3">
        <v>2</v>
      </c>
      <c r="C632" s="4" t="s">
        <v>46</v>
      </c>
      <c r="D632" s="4" t="s">
        <v>1591</v>
      </c>
      <c r="E632" s="2">
        <v>16</v>
      </c>
      <c r="F632" s="2">
        <v>27</v>
      </c>
      <c r="G632" s="3">
        <v>3</v>
      </c>
      <c r="H632">
        <v>36</v>
      </c>
      <c r="I632" s="4" t="s">
        <v>133</v>
      </c>
      <c r="J632" s="2">
        <f>Cocina[[#This Row],[Precio Unitario]]-Cocina[[#This Row],[Costo Unitario]]</f>
        <v>11</v>
      </c>
      <c r="K632" s="2">
        <f>Cocina[[#This Row],[Precio Unitario]]</f>
        <v>27</v>
      </c>
      <c r="L632" s="6">
        <f>Cocina[[#This Row],[Ganancia Neta]]/Cocina[[#This Row],[Ganancia Bruta]]</f>
        <v>0.40740740740740738</v>
      </c>
      <c r="M632" s="2">
        <f>Cocina[[#This Row],[Precio Unitario]]*Cocina[[#This Row],[Cantidad Ordenada]]</f>
        <v>81</v>
      </c>
      <c r="N632" s="3">
        <v>631</v>
      </c>
      <c r="O632" s="2">
        <f>SUMIF(A:A,Cocina[[#This Row],[Número de Orden2]],M:M)</f>
        <v>66</v>
      </c>
    </row>
    <row r="633" spans="1:15" x14ac:dyDescent="0.2">
      <c r="A633" s="3">
        <v>246</v>
      </c>
      <c r="B633" s="3">
        <v>2</v>
      </c>
      <c r="C633" s="4" t="s">
        <v>60</v>
      </c>
      <c r="D633" s="4" t="s">
        <v>1588</v>
      </c>
      <c r="E633" s="2">
        <v>14</v>
      </c>
      <c r="F633" s="2">
        <v>24</v>
      </c>
      <c r="G633" s="3">
        <v>2</v>
      </c>
      <c r="H633">
        <v>10</v>
      </c>
      <c r="I633" s="4" t="s">
        <v>132</v>
      </c>
      <c r="J633" s="2">
        <f>Cocina[[#This Row],[Precio Unitario]]-Cocina[[#This Row],[Costo Unitario]]</f>
        <v>10</v>
      </c>
      <c r="K633" s="2">
        <f>Cocina[[#This Row],[Precio Unitario]]</f>
        <v>24</v>
      </c>
      <c r="L633" s="6">
        <f>Cocina[[#This Row],[Ganancia Neta]]/Cocina[[#This Row],[Ganancia Bruta]]</f>
        <v>0.41666666666666669</v>
      </c>
      <c r="M633" s="2">
        <f>Cocina[[#This Row],[Precio Unitario]]*Cocina[[#This Row],[Cantidad Ordenada]]</f>
        <v>48</v>
      </c>
      <c r="N633" s="3">
        <v>632</v>
      </c>
      <c r="O633" s="2">
        <f>SUMIF(A:A,Cocina[[#This Row],[Número de Orden2]],M:M)</f>
        <v>129</v>
      </c>
    </row>
    <row r="634" spans="1:15" x14ac:dyDescent="0.2">
      <c r="A634" s="3">
        <v>246</v>
      </c>
      <c r="B634" s="3">
        <v>2</v>
      </c>
      <c r="C634" s="4" t="s">
        <v>19</v>
      </c>
      <c r="D634" s="4" t="s">
        <v>1598</v>
      </c>
      <c r="E634" s="2">
        <v>21</v>
      </c>
      <c r="F634" s="2">
        <v>35</v>
      </c>
      <c r="G634" s="3">
        <v>3</v>
      </c>
      <c r="H634">
        <v>48</v>
      </c>
      <c r="I634" s="4" t="s">
        <v>132</v>
      </c>
      <c r="J634" s="2">
        <f>Cocina[[#This Row],[Precio Unitario]]-Cocina[[#This Row],[Costo Unitario]]</f>
        <v>14</v>
      </c>
      <c r="K634" s="2">
        <f>Cocina[[#This Row],[Precio Unitario]]</f>
        <v>35</v>
      </c>
      <c r="L634" s="6">
        <f>Cocina[[#This Row],[Ganancia Neta]]/Cocina[[#This Row],[Ganancia Bruta]]</f>
        <v>0.4</v>
      </c>
      <c r="M634" s="2">
        <f>Cocina[[#This Row],[Precio Unitario]]*Cocina[[#This Row],[Cantidad Ordenada]]</f>
        <v>105</v>
      </c>
      <c r="N634" s="3">
        <v>633</v>
      </c>
      <c r="O634" s="2">
        <f>SUMIF(A:A,Cocina[[#This Row],[Número de Orden2]],M:M)</f>
        <v>236</v>
      </c>
    </row>
    <row r="635" spans="1:15" x14ac:dyDescent="0.2">
      <c r="A635" s="3">
        <v>246</v>
      </c>
      <c r="B635" s="3">
        <v>2</v>
      </c>
      <c r="C635" s="4" t="s">
        <v>50</v>
      </c>
      <c r="D635" s="4" t="s">
        <v>1590</v>
      </c>
      <c r="E635" s="2">
        <v>19</v>
      </c>
      <c r="F635" s="2">
        <v>31</v>
      </c>
      <c r="G635" s="3">
        <v>3</v>
      </c>
      <c r="H635">
        <v>52</v>
      </c>
      <c r="I635" s="4" t="s">
        <v>132</v>
      </c>
      <c r="J635" s="2">
        <f>Cocina[[#This Row],[Precio Unitario]]-Cocina[[#This Row],[Costo Unitario]]</f>
        <v>12</v>
      </c>
      <c r="K635" s="2">
        <f>Cocina[[#This Row],[Precio Unitario]]</f>
        <v>31</v>
      </c>
      <c r="L635" s="6">
        <f>Cocina[[#This Row],[Ganancia Neta]]/Cocina[[#This Row],[Ganancia Bruta]]</f>
        <v>0.38709677419354838</v>
      </c>
      <c r="M635" s="2">
        <f>Cocina[[#This Row],[Precio Unitario]]*Cocina[[#This Row],[Cantidad Ordenada]]</f>
        <v>93</v>
      </c>
      <c r="N635" s="3">
        <v>634</v>
      </c>
      <c r="O635" s="2">
        <f>SUMIF(A:A,Cocina[[#This Row],[Número de Orden2]],M:M)</f>
        <v>344</v>
      </c>
    </row>
    <row r="636" spans="1:15" x14ac:dyDescent="0.2">
      <c r="A636" s="3">
        <v>247</v>
      </c>
      <c r="B636" s="3">
        <v>11</v>
      </c>
      <c r="C636" s="4" t="s">
        <v>74</v>
      </c>
      <c r="D636" s="4" t="s">
        <v>1595</v>
      </c>
      <c r="E636" s="2">
        <v>20</v>
      </c>
      <c r="F636" s="2">
        <v>33</v>
      </c>
      <c r="G636" s="3">
        <v>2</v>
      </c>
      <c r="H636">
        <v>59</v>
      </c>
      <c r="I636" s="4" t="s">
        <v>133</v>
      </c>
      <c r="J636" s="2">
        <f>Cocina[[#This Row],[Precio Unitario]]-Cocina[[#This Row],[Costo Unitario]]</f>
        <v>13</v>
      </c>
      <c r="K636" s="2">
        <f>Cocina[[#This Row],[Precio Unitario]]</f>
        <v>33</v>
      </c>
      <c r="L636" s="6">
        <f>Cocina[[#This Row],[Ganancia Neta]]/Cocina[[#This Row],[Ganancia Bruta]]</f>
        <v>0.39393939393939392</v>
      </c>
      <c r="M636" s="2">
        <f>Cocina[[#This Row],[Precio Unitario]]*Cocina[[#This Row],[Cantidad Ordenada]]</f>
        <v>66</v>
      </c>
      <c r="N636" s="3">
        <v>635</v>
      </c>
      <c r="O636" s="2">
        <f>SUMIF(A:A,Cocina[[#This Row],[Número de Orden2]],M:M)</f>
        <v>58</v>
      </c>
    </row>
    <row r="637" spans="1:15" x14ac:dyDescent="0.2">
      <c r="A637" s="3">
        <v>248</v>
      </c>
      <c r="B637" s="3">
        <v>12</v>
      </c>
      <c r="C637" s="4" t="s">
        <v>37</v>
      </c>
      <c r="D637" s="4" t="s">
        <v>1601</v>
      </c>
      <c r="E637" s="2">
        <v>20</v>
      </c>
      <c r="F637" s="2">
        <v>34</v>
      </c>
      <c r="G637" s="3">
        <v>1</v>
      </c>
      <c r="H637">
        <v>32</v>
      </c>
      <c r="I637" s="4" t="s">
        <v>133</v>
      </c>
      <c r="J637" s="2">
        <f>Cocina[[#This Row],[Precio Unitario]]-Cocina[[#This Row],[Costo Unitario]]</f>
        <v>14</v>
      </c>
      <c r="K637" s="2">
        <f>Cocina[[#This Row],[Precio Unitario]]</f>
        <v>34</v>
      </c>
      <c r="L637" s="6">
        <f>Cocina[[#This Row],[Ganancia Neta]]/Cocina[[#This Row],[Ganancia Bruta]]</f>
        <v>0.41176470588235292</v>
      </c>
      <c r="M637" s="2">
        <f>Cocina[[#This Row],[Precio Unitario]]*Cocina[[#This Row],[Cantidad Ordenada]]</f>
        <v>34</v>
      </c>
      <c r="N637" s="3">
        <v>636</v>
      </c>
      <c r="O637" s="2">
        <f>SUMIF(A:A,Cocina[[#This Row],[Número de Orden2]],M:M)</f>
        <v>126</v>
      </c>
    </row>
    <row r="638" spans="1:15" x14ac:dyDescent="0.2">
      <c r="A638" s="3">
        <v>248</v>
      </c>
      <c r="B638" s="3">
        <v>12</v>
      </c>
      <c r="C638" s="4" t="s">
        <v>26</v>
      </c>
      <c r="D638" s="4" t="s">
        <v>1594</v>
      </c>
      <c r="E638" s="2">
        <v>17</v>
      </c>
      <c r="F638" s="2">
        <v>29</v>
      </c>
      <c r="G638" s="3">
        <v>3</v>
      </c>
      <c r="H638">
        <v>51</v>
      </c>
      <c r="I638" s="4" t="s">
        <v>133</v>
      </c>
      <c r="J638" s="2">
        <f>Cocina[[#This Row],[Precio Unitario]]-Cocina[[#This Row],[Costo Unitario]]</f>
        <v>12</v>
      </c>
      <c r="K638" s="2">
        <f>Cocina[[#This Row],[Precio Unitario]]</f>
        <v>29</v>
      </c>
      <c r="L638" s="6">
        <f>Cocina[[#This Row],[Ganancia Neta]]/Cocina[[#This Row],[Ganancia Bruta]]</f>
        <v>0.41379310344827586</v>
      </c>
      <c r="M638" s="2">
        <f>Cocina[[#This Row],[Precio Unitario]]*Cocina[[#This Row],[Cantidad Ordenada]]</f>
        <v>87</v>
      </c>
      <c r="N638" s="3">
        <v>637</v>
      </c>
      <c r="O638" s="2">
        <f>SUMIF(A:A,Cocina[[#This Row],[Número de Orden2]],M:M)</f>
        <v>117</v>
      </c>
    </row>
    <row r="639" spans="1:15" x14ac:dyDescent="0.2">
      <c r="A639" s="3">
        <v>248</v>
      </c>
      <c r="B639" s="3">
        <v>12</v>
      </c>
      <c r="C639" s="4" t="s">
        <v>46</v>
      </c>
      <c r="D639" s="4" t="s">
        <v>1591</v>
      </c>
      <c r="E639" s="2">
        <v>16</v>
      </c>
      <c r="F639" s="2">
        <v>27</v>
      </c>
      <c r="G639" s="3">
        <v>2</v>
      </c>
      <c r="H639">
        <v>6</v>
      </c>
      <c r="I639" s="4" t="s">
        <v>133</v>
      </c>
      <c r="J639" s="2">
        <f>Cocina[[#This Row],[Precio Unitario]]-Cocina[[#This Row],[Costo Unitario]]</f>
        <v>11</v>
      </c>
      <c r="K639" s="2">
        <f>Cocina[[#This Row],[Precio Unitario]]</f>
        <v>27</v>
      </c>
      <c r="L639" s="6">
        <f>Cocina[[#This Row],[Ganancia Neta]]/Cocina[[#This Row],[Ganancia Bruta]]</f>
        <v>0.40740740740740738</v>
      </c>
      <c r="M639" s="2">
        <f>Cocina[[#This Row],[Precio Unitario]]*Cocina[[#This Row],[Cantidad Ordenada]]</f>
        <v>54</v>
      </c>
      <c r="N639" s="3">
        <v>638</v>
      </c>
      <c r="O639" s="2">
        <f>SUMIF(A:A,Cocina[[#This Row],[Número de Orden2]],M:M)</f>
        <v>90</v>
      </c>
    </row>
    <row r="640" spans="1:15" x14ac:dyDescent="0.2">
      <c r="A640" s="3">
        <v>248</v>
      </c>
      <c r="B640" s="3">
        <v>12</v>
      </c>
      <c r="C640" s="4" t="s">
        <v>52</v>
      </c>
      <c r="D640" s="4" t="s">
        <v>1607</v>
      </c>
      <c r="E640" s="2">
        <v>15</v>
      </c>
      <c r="F640" s="2">
        <v>25</v>
      </c>
      <c r="G640" s="3">
        <v>2</v>
      </c>
      <c r="H640">
        <v>31</v>
      </c>
      <c r="I640" s="4" t="s">
        <v>132</v>
      </c>
      <c r="J640" s="2">
        <f>Cocina[[#This Row],[Precio Unitario]]-Cocina[[#This Row],[Costo Unitario]]</f>
        <v>10</v>
      </c>
      <c r="K640" s="2">
        <f>Cocina[[#This Row],[Precio Unitario]]</f>
        <v>25</v>
      </c>
      <c r="L640" s="6">
        <f>Cocina[[#This Row],[Ganancia Neta]]/Cocina[[#This Row],[Ganancia Bruta]]</f>
        <v>0.4</v>
      </c>
      <c r="M640" s="2">
        <f>Cocina[[#This Row],[Precio Unitario]]*Cocina[[#This Row],[Cantidad Ordenada]]</f>
        <v>50</v>
      </c>
      <c r="N640" s="3">
        <v>639</v>
      </c>
      <c r="O640" s="2">
        <f>SUMIF(A:A,Cocina[[#This Row],[Número de Orden2]],M:M)</f>
        <v>152</v>
      </c>
    </row>
    <row r="641" spans="1:15" x14ac:dyDescent="0.2">
      <c r="A641" s="3">
        <v>249</v>
      </c>
      <c r="B641" s="3">
        <v>8</v>
      </c>
      <c r="C641" s="4" t="s">
        <v>65</v>
      </c>
      <c r="D641" s="4" t="s">
        <v>1600</v>
      </c>
      <c r="E641" s="2">
        <v>13</v>
      </c>
      <c r="F641" s="2">
        <v>22</v>
      </c>
      <c r="G641" s="3">
        <v>2</v>
      </c>
      <c r="H641">
        <v>51</v>
      </c>
      <c r="I641" s="4" t="s">
        <v>133</v>
      </c>
      <c r="J641" s="2">
        <f>Cocina[[#This Row],[Precio Unitario]]-Cocina[[#This Row],[Costo Unitario]]</f>
        <v>9</v>
      </c>
      <c r="K641" s="2">
        <f>Cocina[[#This Row],[Precio Unitario]]</f>
        <v>22</v>
      </c>
      <c r="L641" s="6">
        <f>Cocina[[#This Row],[Ganancia Neta]]/Cocina[[#This Row],[Ganancia Bruta]]</f>
        <v>0.40909090909090912</v>
      </c>
      <c r="M641" s="2">
        <f>Cocina[[#This Row],[Precio Unitario]]*Cocina[[#This Row],[Cantidad Ordenada]]</f>
        <v>44</v>
      </c>
      <c r="N641" s="3">
        <v>640</v>
      </c>
      <c r="O641" s="2">
        <f>SUMIF(A:A,Cocina[[#This Row],[Número de Orden2]],M:M)</f>
        <v>219</v>
      </c>
    </row>
    <row r="642" spans="1:15" x14ac:dyDescent="0.2">
      <c r="A642" s="3">
        <v>249</v>
      </c>
      <c r="B642" s="3">
        <v>8</v>
      </c>
      <c r="C642" s="4" t="s">
        <v>43</v>
      </c>
      <c r="D642" s="4" t="s">
        <v>1605</v>
      </c>
      <c r="E642" s="2">
        <v>10</v>
      </c>
      <c r="F642" s="2">
        <v>18</v>
      </c>
      <c r="G642" s="3">
        <v>2</v>
      </c>
      <c r="H642">
        <v>58</v>
      </c>
      <c r="I642" s="4" t="s">
        <v>132</v>
      </c>
      <c r="J642" s="2">
        <f>Cocina[[#This Row],[Precio Unitario]]-Cocina[[#This Row],[Costo Unitario]]</f>
        <v>8</v>
      </c>
      <c r="K642" s="2">
        <f>Cocina[[#This Row],[Precio Unitario]]</f>
        <v>18</v>
      </c>
      <c r="L642" s="6">
        <f>Cocina[[#This Row],[Ganancia Neta]]/Cocina[[#This Row],[Ganancia Bruta]]</f>
        <v>0.44444444444444442</v>
      </c>
      <c r="M642" s="2">
        <f>Cocina[[#This Row],[Precio Unitario]]*Cocina[[#This Row],[Cantidad Ordenada]]</f>
        <v>36</v>
      </c>
      <c r="N642" s="3">
        <v>641</v>
      </c>
      <c r="O642" s="2">
        <f>SUMIF(A:A,Cocina[[#This Row],[Número de Orden2]],M:M)</f>
        <v>208</v>
      </c>
    </row>
    <row r="643" spans="1:15" x14ac:dyDescent="0.2">
      <c r="A643" s="3">
        <v>250</v>
      </c>
      <c r="B643" s="3">
        <v>8</v>
      </c>
      <c r="C643" s="4" t="s">
        <v>55</v>
      </c>
      <c r="D643" s="4" t="s">
        <v>1602</v>
      </c>
      <c r="E643" s="2">
        <v>12</v>
      </c>
      <c r="F643" s="2">
        <v>20</v>
      </c>
      <c r="G643" s="3">
        <v>1</v>
      </c>
      <c r="H643">
        <v>29</v>
      </c>
      <c r="I643" s="4" t="s">
        <v>133</v>
      </c>
      <c r="J643" s="2">
        <f>Cocina[[#This Row],[Precio Unitario]]-Cocina[[#This Row],[Costo Unitario]]</f>
        <v>8</v>
      </c>
      <c r="K643" s="2">
        <f>Cocina[[#This Row],[Precio Unitario]]</f>
        <v>20</v>
      </c>
      <c r="L643" s="6">
        <f>Cocina[[#This Row],[Ganancia Neta]]/Cocina[[#This Row],[Ganancia Bruta]]</f>
        <v>0.4</v>
      </c>
      <c r="M643" s="2">
        <f>Cocina[[#This Row],[Precio Unitario]]*Cocina[[#This Row],[Cantidad Ordenada]]</f>
        <v>20</v>
      </c>
      <c r="N643" s="3">
        <v>642</v>
      </c>
      <c r="O643" s="2">
        <f>SUMIF(A:A,Cocina[[#This Row],[Número de Orden2]],M:M)</f>
        <v>176</v>
      </c>
    </row>
    <row r="644" spans="1:15" x14ac:dyDescent="0.2">
      <c r="A644" s="3">
        <v>251</v>
      </c>
      <c r="B644" s="3">
        <v>12</v>
      </c>
      <c r="C644" s="4" t="s">
        <v>57</v>
      </c>
      <c r="D644" s="4" t="s">
        <v>1606</v>
      </c>
      <c r="E644" s="2">
        <v>15</v>
      </c>
      <c r="F644" s="2">
        <v>26</v>
      </c>
      <c r="G644" s="3">
        <v>1</v>
      </c>
      <c r="H644">
        <v>25</v>
      </c>
      <c r="I644" s="4" t="s">
        <v>133</v>
      </c>
      <c r="J644" s="2">
        <f>Cocina[[#This Row],[Precio Unitario]]-Cocina[[#This Row],[Costo Unitario]]</f>
        <v>11</v>
      </c>
      <c r="K644" s="2">
        <f>Cocina[[#This Row],[Precio Unitario]]</f>
        <v>26</v>
      </c>
      <c r="L644" s="6">
        <f>Cocina[[#This Row],[Ganancia Neta]]/Cocina[[#This Row],[Ganancia Bruta]]</f>
        <v>0.42307692307692307</v>
      </c>
      <c r="M644" s="2">
        <f>Cocina[[#This Row],[Precio Unitario]]*Cocina[[#This Row],[Cantidad Ordenada]]</f>
        <v>26</v>
      </c>
      <c r="N644" s="3">
        <v>643</v>
      </c>
      <c r="O644" s="2">
        <f>SUMIF(A:A,Cocina[[#This Row],[Número de Orden2]],M:M)</f>
        <v>33</v>
      </c>
    </row>
    <row r="645" spans="1:15" x14ac:dyDescent="0.2">
      <c r="A645" s="3">
        <v>251</v>
      </c>
      <c r="B645" s="3">
        <v>12</v>
      </c>
      <c r="C645" s="4" t="s">
        <v>65</v>
      </c>
      <c r="D645" s="4" t="s">
        <v>1600</v>
      </c>
      <c r="E645" s="2">
        <v>13</v>
      </c>
      <c r="F645" s="2">
        <v>22</v>
      </c>
      <c r="G645" s="3">
        <v>1</v>
      </c>
      <c r="H645">
        <v>34</v>
      </c>
      <c r="I645" s="4" t="s">
        <v>132</v>
      </c>
      <c r="J645" s="2">
        <f>Cocina[[#This Row],[Precio Unitario]]-Cocina[[#This Row],[Costo Unitario]]</f>
        <v>9</v>
      </c>
      <c r="K645" s="2">
        <f>Cocina[[#This Row],[Precio Unitario]]</f>
        <v>22</v>
      </c>
      <c r="L645" s="6">
        <f>Cocina[[#This Row],[Ganancia Neta]]/Cocina[[#This Row],[Ganancia Bruta]]</f>
        <v>0.40909090909090912</v>
      </c>
      <c r="M645" s="2">
        <f>Cocina[[#This Row],[Precio Unitario]]*Cocina[[#This Row],[Cantidad Ordenada]]</f>
        <v>22</v>
      </c>
      <c r="N645" s="3">
        <v>644</v>
      </c>
      <c r="O645" s="2">
        <f>SUMIF(A:A,Cocina[[#This Row],[Número de Orden2]],M:M)</f>
        <v>93</v>
      </c>
    </row>
    <row r="646" spans="1:15" x14ac:dyDescent="0.2">
      <c r="A646" s="3">
        <v>251</v>
      </c>
      <c r="B646" s="3">
        <v>12</v>
      </c>
      <c r="C646" s="4" t="s">
        <v>63</v>
      </c>
      <c r="D646" s="4" t="s">
        <v>1603</v>
      </c>
      <c r="E646" s="2">
        <v>14</v>
      </c>
      <c r="F646" s="2">
        <v>23</v>
      </c>
      <c r="G646" s="3">
        <v>1</v>
      </c>
      <c r="H646">
        <v>23</v>
      </c>
      <c r="I646" s="4" t="s">
        <v>133</v>
      </c>
      <c r="J646" s="2">
        <f>Cocina[[#This Row],[Precio Unitario]]-Cocina[[#This Row],[Costo Unitario]]</f>
        <v>9</v>
      </c>
      <c r="K646" s="2">
        <f>Cocina[[#This Row],[Precio Unitario]]</f>
        <v>23</v>
      </c>
      <c r="L646" s="6">
        <f>Cocina[[#This Row],[Ganancia Neta]]/Cocina[[#This Row],[Ganancia Bruta]]</f>
        <v>0.39130434782608697</v>
      </c>
      <c r="M646" s="2">
        <f>Cocina[[#This Row],[Precio Unitario]]*Cocina[[#This Row],[Cantidad Ordenada]]</f>
        <v>23</v>
      </c>
      <c r="N646" s="3">
        <v>645</v>
      </c>
      <c r="O646" s="2">
        <f>SUMIF(A:A,Cocina[[#This Row],[Número de Orden2]],M:M)</f>
        <v>180</v>
      </c>
    </row>
    <row r="647" spans="1:15" x14ac:dyDescent="0.2">
      <c r="A647" s="3">
        <v>251</v>
      </c>
      <c r="B647" s="3">
        <v>12</v>
      </c>
      <c r="C647" s="4" t="s">
        <v>48</v>
      </c>
      <c r="D647" s="4" t="s">
        <v>1597</v>
      </c>
      <c r="E647" s="2">
        <v>11</v>
      </c>
      <c r="F647" s="2">
        <v>19</v>
      </c>
      <c r="G647" s="3">
        <v>2</v>
      </c>
      <c r="H647">
        <v>40</v>
      </c>
      <c r="I647" s="4" t="s">
        <v>133</v>
      </c>
      <c r="J647" s="2">
        <f>Cocina[[#This Row],[Precio Unitario]]-Cocina[[#This Row],[Costo Unitario]]</f>
        <v>8</v>
      </c>
      <c r="K647" s="2">
        <f>Cocina[[#This Row],[Precio Unitario]]</f>
        <v>19</v>
      </c>
      <c r="L647" s="6">
        <f>Cocina[[#This Row],[Ganancia Neta]]/Cocina[[#This Row],[Ganancia Bruta]]</f>
        <v>0.42105263157894735</v>
      </c>
      <c r="M647" s="2">
        <f>Cocina[[#This Row],[Precio Unitario]]*Cocina[[#This Row],[Cantidad Ordenada]]</f>
        <v>38</v>
      </c>
      <c r="N647" s="3">
        <v>646</v>
      </c>
      <c r="O647" s="2">
        <f>SUMIF(A:A,Cocina[[#This Row],[Número de Orden2]],M:M)</f>
        <v>70</v>
      </c>
    </row>
    <row r="648" spans="1:15" x14ac:dyDescent="0.2">
      <c r="A648" s="3">
        <v>252</v>
      </c>
      <c r="B648" s="3">
        <v>4</v>
      </c>
      <c r="C648" s="4" t="s">
        <v>52</v>
      </c>
      <c r="D648" s="4" t="s">
        <v>1607</v>
      </c>
      <c r="E648" s="2">
        <v>15</v>
      </c>
      <c r="F648" s="2">
        <v>25</v>
      </c>
      <c r="G648" s="3">
        <v>2</v>
      </c>
      <c r="H648">
        <v>53</v>
      </c>
      <c r="I648" s="4" t="s">
        <v>133</v>
      </c>
      <c r="J648" s="2">
        <f>Cocina[[#This Row],[Precio Unitario]]-Cocina[[#This Row],[Costo Unitario]]</f>
        <v>10</v>
      </c>
      <c r="K648" s="2">
        <f>Cocina[[#This Row],[Precio Unitario]]</f>
        <v>25</v>
      </c>
      <c r="L648" s="6">
        <f>Cocina[[#This Row],[Ganancia Neta]]/Cocina[[#This Row],[Ganancia Bruta]]</f>
        <v>0.4</v>
      </c>
      <c r="M648" s="2">
        <f>Cocina[[#This Row],[Precio Unitario]]*Cocina[[#This Row],[Cantidad Ordenada]]</f>
        <v>50</v>
      </c>
      <c r="N648" s="3">
        <v>647</v>
      </c>
      <c r="O648" s="2">
        <f>SUMIF(A:A,Cocina[[#This Row],[Número de Orden2]],M:M)</f>
        <v>98</v>
      </c>
    </row>
    <row r="649" spans="1:15" x14ac:dyDescent="0.2">
      <c r="A649" s="3">
        <v>252</v>
      </c>
      <c r="B649" s="3">
        <v>4</v>
      </c>
      <c r="C649" s="4" t="s">
        <v>57</v>
      </c>
      <c r="D649" s="4" t="s">
        <v>1606</v>
      </c>
      <c r="E649" s="2">
        <v>15</v>
      </c>
      <c r="F649" s="2">
        <v>26</v>
      </c>
      <c r="G649" s="3">
        <v>2</v>
      </c>
      <c r="H649">
        <v>31</v>
      </c>
      <c r="I649" s="4" t="s">
        <v>132</v>
      </c>
      <c r="J649" s="2">
        <f>Cocina[[#This Row],[Precio Unitario]]-Cocina[[#This Row],[Costo Unitario]]</f>
        <v>11</v>
      </c>
      <c r="K649" s="2">
        <f>Cocina[[#This Row],[Precio Unitario]]</f>
        <v>26</v>
      </c>
      <c r="L649" s="6">
        <f>Cocina[[#This Row],[Ganancia Neta]]/Cocina[[#This Row],[Ganancia Bruta]]</f>
        <v>0.42307692307692307</v>
      </c>
      <c r="M649" s="2">
        <f>Cocina[[#This Row],[Precio Unitario]]*Cocina[[#This Row],[Cantidad Ordenada]]</f>
        <v>52</v>
      </c>
      <c r="N649" s="3">
        <v>648</v>
      </c>
      <c r="O649" s="2">
        <f>SUMIF(A:A,Cocina[[#This Row],[Número de Orden2]],M:M)</f>
        <v>56</v>
      </c>
    </row>
    <row r="650" spans="1:15" x14ac:dyDescent="0.2">
      <c r="A650" s="3">
        <v>253</v>
      </c>
      <c r="B650" s="3">
        <v>8</v>
      </c>
      <c r="C650" s="4" t="s">
        <v>52</v>
      </c>
      <c r="D650" s="4" t="s">
        <v>1607</v>
      </c>
      <c r="E650" s="2">
        <v>15</v>
      </c>
      <c r="F650" s="2">
        <v>25</v>
      </c>
      <c r="G650" s="3">
        <v>1</v>
      </c>
      <c r="H650">
        <v>18</v>
      </c>
      <c r="I650" s="4" t="s">
        <v>132</v>
      </c>
      <c r="J650" s="2">
        <f>Cocina[[#This Row],[Precio Unitario]]-Cocina[[#This Row],[Costo Unitario]]</f>
        <v>10</v>
      </c>
      <c r="K650" s="2">
        <f>Cocina[[#This Row],[Precio Unitario]]</f>
        <v>25</v>
      </c>
      <c r="L650" s="6">
        <f>Cocina[[#This Row],[Ganancia Neta]]/Cocina[[#This Row],[Ganancia Bruta]]</f>
        <v>0.4</v>
      </c>
      <c r="M650" s="2">
        <f>Cocina[[#This Row],[Precio Unitario]]*Cocina[[#This Row],[Cantidad Ordenada]]</f>
        <v>25</v>
      </c>
      <c r="N650" s="3">
        <v>649</v>
      </c>
      <c r="O650" s="2">
        <f>SUMIF(A:A,Cocina[[#This Row],[Número de Orden2]],M:M)</f>
        <v>256</v>
      </c>
    </row>
    <row r="651" spans="1:15" x14ac:dyDescent="0.2">
      <c r="A651" s="3">
        <v>253</v>
      </c>
      <c r="B651" s="3">
        <v>8</v>
      </c>
      <c r="C651" s="4" t="s">
        <v>41</v>
      </c>
      <c r="D651" s="4" t="s">
        <v>1604</v>
      </c>
      <c r="E651" s="2">
        <v>13</v>
      </c>
      <c r="F651" s="2">
        <v>21</v>
      </c>
      <c r="G651" s="3">
        <v>2</v>
      </c>
      <c r="H651">
        <v>8</v>
      </c>
      <c r="I651" s="4" t="s">
        <v>132</v>
      </c>
      <c r="J651" s="2">
        <f>Cocina[[#This Row],[Precio Unitario]]-Cocina[[#This Row],[Costo Unitario]]</f>
        <v>8</v>
      </c>
      <c r="K651" s="2">
        <f>Cocina[[#This Row],[Precio Unitario]]</f>
        <v>21</v>
      </c>
      <c r="L651" s="6">
        <f>Cocina[[#This Row],[Ganancia Neta]]/Cocina[[#This Row],[Ganancia Bruta]]</f>
        <v>0.38095238095238093</v>
      </c>
      <c r="M651" s="2">
        <f>Cocina[[#This Row],[Precio Unitario]]*Cocina[[#This Row],[Cantidad Ordenada]]</f>
        <v>42</v>
      </c>
      <c r="N651" s="3">
        <v>650</v>
      </c>
      <c r="O651" s="2">
        <f>SUMIF(A:A,Cocina[[#This Row],[Número de Orden2]],M:M)</f>
        <v>237</v>
      </c>
    </row>
    <row r="652" spans="1:15" x14ac:dyDescent="0.2">
      <c r="A652" s="3">
        <v>253</v>
      </c>
      <c r="B652" s="3">
        <v>8</v>
      </c>
      <c r="C652" s="4" t="s">
        <v>26</v>
      </c>
      <c r="D652" s="4" t="s">
        <v>1594</v>
      </c>
      <c r="E652" s="2">
        <v>17</v>
      </c>
      <c r="F652" s="2">
        <v>29</v>
      </c>
      <c r="G652" s="3">
        <v>3</v>
      </c>
      <c r="H652">
        <v>29</v>
      </c>
      <c r="I652" s="4" t="s">
        <v>133</v>
      </c>
      <c r="J652" s="2">
        <f>Cocina[[#This Row],[Precio Unitario]]-Cocina[[#This Row],[Costo Unitario]]</f>
        <v>12</v>
      </c>
      <c r="K652" s="2">
        <f>Cocina[[#This Row],[Precio Unitario]]</f>
        <v>29</v>
      </c>
      <c r="L652" s="6">
        <f>Cocina[[#This Row],[Ganancia Neta]]/Cocina[[#This Row],[Ganancia Bruta]]</f>
        <v>0.41379310344827586</v>
      </c>
      <c r="M652" s="2">
        <f>Cocina[[#This Row],[Precio Unitario]]*Cocina[[#This Row],[Cantidad Ordenada]]</f>
        <v>87</v>
      </c>
      <c r="N652" s="3">
        <v>651</v>
      </c>
      <c r="O652" s="2">
        <f>SUMIF(A:A,Cocina[[#This Row],[Número de Orden2]],M:M)</f>
        <v>209</v>
      </c>
    </row>
    <row r="653" spans="1:15" x14ac:dyDescent="0.2">
      <c r="A653" s="3">
        <v>254</v>
      </c>
      <c r="B653" s="3">
        <v>10</v>
      </c>
      <c r="C653" s="4" t="s">
        <v>50</v>
      </c>
      <c r="D653" s="4" t="s">
        <v>1590</v>
      </c>
      <c r="E653" s="2">
        <v>19</v>
      </c>
      <c r="F653" s="2">
        <v>31</v>
      </c>
      <c r="G653" s="3">
        <v>3</v>
      </c>
      <c r="H653">
        <v>33</v>
      </c>
      <c r="I653" s="4" t="s">
        <v>132</v>
      </c>
      <c r="J653" s="2">
        <f>Cocina[[#This Row],[Precio Unitario]]-Cocina[[#This Row],[Costo Unitario]]</f>
        <v>12</v>
      </c>
      <c r="K653" s="2">
        <f>Cocina[[#This Row],[Precio Unitario]]</f>
        <v>31</v>
      </c>
      <c r="L653" s="6">
        <f>Cocina[[#This Row],[Ganancia Neta]]/Cocina[[#This Row],[Ganancia Bruta]]</f>
        <v>0.38709677419354838</v>
      </c>
      <c r="M653" s="2">
        <f>Cocina[[#This Row],[Precio Unitario]]*Cocina[[#This Row],[Cantidad Ordenada]]</f>
        <v>93</v>
      </c>
      <c r="N653" s="3">
        <v>652</v>
      </c>
      <c r="O653" s="2">
        <f>SUMIF(A:A,Cocina[[#This Row],[Número de Orden2]],M:M)</f>
        <v>170</v>
      </c>
    </row>
    <row r="654" spans="1:15" x14ac:dyDescent="0.2">
      <c r="A654" s="3">
        <v>254</v>
      </c>
      <c r="B654" s="3">
        <v>10</v>
      </c>
      <c r="C654" s="4" t="s">
        <v>57</v>
      </c>
      <c r="D654" s="4" t="s">
        <v>1606</v>
      </c>
      <c r="E654" s="2">
        <v>15</v>
      </c>
      <c r="F654" s="2">
        <v>26</v>
      </c>
      <c r="G654" s="3">
        <v>2</v>
      </c>
      <c r="H654">
        <v>10</v>
      </c>
      <c r="I654" s="4" t="s">
        <v>133</v>
      </c>
      <c r="J654" s="2">
        <f>Cocina[[#This Row],[Precio Unitario]]-Cocina[[#This Row],[Costo Unitario]]</f>
        <v>11</v>
      </c>
      <c r="K654" s="2">
        <f>Cocina[[#This Row],[Precio Unitario]]</f>
        <v>26</v>
      </c>
      <c r="L654" s="6">
        <f>Cocina[[#This Row],[Ganancia Neta]]/Cocina[[#This Row],[Ganancia Bruta]]</f>
        <v>0.42307692307692307</v>
      </c>
      <c r="M654" s="2">
        <f>Cocina[[#This Row],[Precio Unitario]]*Cocina[[#This Row],[Cantidad Ordenada]]</f>
        <v>52</v>
      </c>
      <c r="N654" s="3">
        <v>653</v>
      </c>
      <c r="O654" s="2">
        <f>SUMIF(A:A,Cocina[[#This Row],[Número de Orden2]],M:M)</f>
        <v>244</v>
      </c>
    </row>
    <row r="655" spans="1:15" x14ac:dyDescent="0.2">
      <c r="A655" s="3">
        <v>254</v>
      </c>
      <c r="B655" s="3">
        <v>10</v>
      </c>
      <c r="C655" s="4" t="s">
        <v>37</v>
      </c>
      <c r="D655" s="4" t="s">
        <v>1601</v>
      </c>
      <c r="E655" s="2">
        <v>20</v>
      </c>
      <c r="F655" s="2">
        <v>34</v>
      </c>
      <c r="G655" s="3">
        <v>2</v>
      </c>
      <c r="H655">
        <v>56</v>
      </c>
      <c r="I655" s="4" t="s">
        <v>132</v>
      </c>
      <c r="J655" s="2">
        <f>Cocina[[#This Row],[Precio Unitario]]-Cocina[[#This Row],[Costo Unitario]]</f>
        <v>14</v>
      </c>
      <c r="K655" s="2">
        <f>Cocina[[#This Row],[Precio Unitario]]</f>
        <v>34</v>
      </c>
      <c r="L655" s="6">
        <f>Cocina[[#This Row],[Ganancia Neta]]/Cocina[[#This Row],[Ganancia Bruta]]</f>
        <v>0.41176470588235292</v>
      </c>
      <c r="M655" s="2">
        <f>Cocina[[#This Row],[Precio Unitario]]*Cocina[[#This Row],[Cantidad Ordenada]]</f>
        <v>68</v>
      </c>
      <c r="N655" s="3">
        <v>654</v>
      </c>
      <c r="O655" s="2">
        <f>SUMIF(A:A,Cocina[[#This Row],[Número de Orden2]],M:M)</f>
        <v>42</v>
      </c>
    </row>
    <row r="656" spans="1:15" x14ac:dyDescent="0.2">
      <c r="A656" s="3">
        <v>254</v>
      </c>
      <c r="B656" s="3">
        <v>10</v>
      </c>
      <c r="C656" s="4" t="s">
        <v>30</v>
      </c>
      <c r="D656" s="4" t="s">
        <v>1596</v>
      </c>
      <c r="E656" s="2">
        <v>16</v>
      </c>
      <c r="F656" s="2">
        <v>28</v>
      </c>
      <c r="G656" s="3">
        <v>3</v>
      </c>
      <c r="H656">
        <v>42</v>
      </c>
      <c r="I656" s="4" t="s">
        <v>133</v>
      </c>
      <c r="J656" s="2">
        <f>Cocina[[#This Row],[Precio Unitario]]-Cocina[[#This Row],[Costo Unitario]]</f>
        <v>12</v>
      </c>
      <c r="K656" s="2">
        <f>Cocina[[#This Row],[Precio Unitario]]</f>
        <v>28</v>
      </c>
      <c r="L656" s="6">
        <f>Cocina[[#This Row],[Ganancia Neta]]/Cocina[[#This Row],[Ganancia Bruta]]</f>
        <v>0.42857142857142855</v>
      </c>
      <c r="M656" s="2">
        <f>Cocina[[#This Row],[Precio Unitario]]*Cocina[[#This Row],[Cantidad Ordenada]]</f>
        <v>84</v>
      </c>
      <c r="N656" s="3">
        <v>655</v>
      </c>
      <c r="O656" s="2">
        <f>SUMIF(A:A,Cocina[[#This Row],[Número de Orden2]],M:M)</f>
        <v>93</v>
      </c>
    </row>
    <row r="657" spans="1:15" x14ac:dyDescent="0.2">
      <c r="A657" s="3">
        <v>255</v>
      </c>
      <c r="B657" s="3">
        <v>8</v>
      </c>
      <c r="C657" s="4" t="s">
        <v>52</v>
      </c>
      <c r="D657" s="4" t="s">
        <v>1607</v>
      </c>
      <c r="E657" s="2">
        <v>15</v>
      </c>
      <c r="F657" s="2">
        <v>25</v>
      </c>
      <c r="G657" s="3">
        <v>1</v>
      </c>
      <c r="H657">
        <v>37</v>
      </c>
      <c r="I657" s="4" t="s">
        <v>132</v>
      </c>
      <c r="J657" s="2">
        <f>Cocina[[#This Row],[Precio Unitario]]-Cocina[[#This Row],[Costo Unitario]]</f>
        <v>10</v>
      </c>
      <c r="K657" s="2">
        <f>Cocina[[#This Row],[Precio Unitario]]</f>
        <v>25</v>
      </c>
      <c r="L657" s="6">
        <f>Cocina[[#This Row],[Ganancia Neta]]/Cocina[[#This Row],[Ganancia Bruta]]</f>
        <v>0.4</v>
      </c>
      <c r="M657" s="2">
        <f>Cocina[[#This Row],[Precio Unitario]]*Cocina[[#This Row],[Cantidad Ordenada]]</f>
        <v>25</v>
      </c>
      <c r="N657" s="3">
        <v>656</v>
      </c>
      <c r="O657" s="2">
        <f>SUMIF(A:A,Cocina[[#This Row],[Número de Orden2]],M:M)</f>
        <v>157</v>
      </c>
    </row>
    <row r="658" spans="1:15" x14ac:dyDescent="0.2">
      <c r="A658" s="3">
        <v>256</v>
      </c>
      <c r="B658" s="3">
        <v>5</v>
      </c>
      <c r="C658" s="4" t="s">
        <v>41</v>
      </c>
      <c r="D658" s="4" t="s">
        <v>1604</v>
      </c>
      <c r="E658" s="2">
        <v>13</v>
      </c>
      <c r="F658" s="2">
        <v>21</v>
      </c>
      <c r="G658" s="3">
        <v>1</v>
      </c>
      <c r="H658">
        <v>16</v>
      </c>
      <c r="I658" s="4" t="s">
        <v>132</v>
      </c>
      <c r="J658" s="2">
        <f>Cocina[[#This Row],[Precio Unitario]]-Cocina[[#This Row],[Costo Unitario]]</f>
        <v>8</v>
      </c>
      <c r="K658" s="2">
        <f>Cocina[[#This Row],[Precio Unitario]]</f>
        <v>21</v>
      </c>
      <c r="L658" s="6">
        <f>Cocina[[#This Row],[Ganancia Neta]]/Cocina[[#This Row],[Ganancia Bruta]]</f>
        <v>0.38095238095238093</v>
      </c>
      <c r="M658" s="2">
        <f>Cocina[[#This Row],[Precio Unitario]]*Cocina[[#This Row],[Cantidad Ordenada]]</f>
        <v>21</v>
      </c>
      <c r="N658" s="3">
        <v>657</v>
      </c>
      <c r="O658" s="2">
        <f>SUMIF(A:A,Cocina[[#This Row],[Número de Orden2]],M:M)</f>
        <v>196</v>
      </c>
    </row>
    <row r="659" spans="1:15" x14ac:dyDescent="0.2">
      <c r="A659" s="3">
        <v>257</v>
      </c>
      <c r="B659" s="3">
        <v>12</v>
      </c>
      <c r="C659" s="4" t="s">
        <v>63</v>
      </c>
      <c r="D659" s="4" t="s">
        <v>1603</v>
      </c>
      <c r="E659" s="2">
        <v>14</v>
      </c>
      <c r="F659" s="2">
        <v>23</v>
      </c>
      <c r="G659" s="3">
        <v>2</v>
      </c>
      <c r="H659">
        <v>28</v>
      </c>
      <c r="I659" s="4" t="s">
        <v>133</v>
      </c>
      <c r="J659" s="2">
        <f>Cocina[[#This Row],[Precio Unitario]]-Cocina[[#This Row],[Costo Unitario]]</f>
        <v>9</v>
      </c>
      <c r="K659" s="2">
        <f>Cocina[[#This Row],[Precio Unitario]]</f>
        <v>23</v>
      </c>
      <c r="L659" s="6">
        <f>Cocina[[#This Row],[Ganancia Neta]]/Cocina[[#This Row],[Ganancia Bruta]]</f>
        <v>0.39130434782608697</v>
      </c>
      <c r="M659" s="2">
        <f>Cocina[[#This Row],[Precio Unitario]]*Cocina[[#This Row],[Cantidad Ordenada]]</f>
        <v>46</v>
      </c>
      <c r="N659" s="3">
        <v>658</v>
      </c>
      <c r="O659" s="2">
        <f>SUMIF(A:A,Cocina[[#This Row],[Número de Orden2]],M:M)</f>
        <v>86</v>
      </c>
    </row>
    <row r="660" spans="1:15" x14ac:dyDescent="0.2">
      <c r="A660" s="3">
        <v>258</v>
      </c>
      <c r="B660" s="3">
        <v>12</v>
      </c>
      <c r="C660" s="4" t="s">
        <v>52</v>
      </c>
      <c r="D660" s="4" t="s">
        <v>1607</v>
      </c>
      <c r="E660" s="2">
        <v>15</v>
      </c>
      <c r="F660" s="2">
        <v>25</v>
      </c>
      <c r="G660" s="3">
        <v>1</v>
      </c>
      <c r="H660">
        <v>59</v>
      </c>
      <c r="I660" s="4" t="s">
        <v>132</v>
      </c>
      <c r="J660" s="2">
        <f>Cocina[[#This Row],[Precio Unitario]]-Cocina[[#This Row],[Costo Unitario]]</f>
        <v>10</v>
      </c>
      <c r="K660" s="2">
        <f>Cocina[[#This Row],[Precio Unitario]]</f>
        <v>25</v>
      </c>
      <c r="L660" s="6">
        <f>Cocina[[#This Row],[Ganancia Neta]]/Cocina[[#This Row],[Ganancia Bruta]]</f>
        <v>0.4</v>
      </c>
      <c r="M660" s="2">
        <f>Cocina[[#This Row],[Precio Unitario]]*Cocina[[#This Row],[Cantidad Ordenada]]</f>
        <v>25</v>
      </c>
      <c r="N660" s="3">
        <v>659</v>
      </c>
      <c r="O660" s="2">
        <f>SUMIF(A:A,Cocina[[#This Row],[Número de Orden2]],M:M)</f>
        <v>87</v>
      </c>
    </row>
    <row r="661" spans="1:15" x14ac:dyDescent="0.2">
      <c r="A661" s="3">
        <v>258</v>
      </c>
      <c r="B661" s="3">
        <v>12</v>
      </c>
      <c r="C661" s="4" t="s">
        <v>55</v>
      </c>
      <c r="D661" s="4" t="s">
        <v>1602</v>
      </c>
      <c r="E661" s="2">
        <v>12</v>
      </c>
      <c r="F661" s="2">
        <v>20</v>
      </c>
      <c r="G661" s="3">
        <v>1</v>
      </c>
      <c r="H661">
        <v>31</v>
      </c>
      <c r="I661" s="4" t="s">
        <v>132</v>
      </c>
      <c r="J661" s="2">
        <f>Cocina[[#This Row],[Precio Unitario]]-Cocina[[#This Row],[Costo Unitario]]</f>
        <v>8</v>
      </c>
      <c r="K661" s="2">
        <f>Cocina[[#This Row],[Precio Unitario]]</f>
        <v>20</v>
      </c>
      <c r="L661" s="6">
        <f>Cocina[[#This Row],[Ganancia Neta]]/Cocina[[#This Row],[Ganancia Bruta]]</f>
        <v>0.4</v>
      </c>
      <c r="M661" s="2">
        <f>Cocina[[#This Row],[Precio Unitario]]*Cocina[[#This Row],[Cantidad Ordenada]]</f>
        <v>20</v>
      </c>
      <c r="N661" s="3">
        <v>660</v>
      </c>
      <c r="O661" s="2">
        <f>SUMIF(A:A,Cocina[[#This Row],[Número de Orden2]],M:M)</f>
        <v>208</v>
      </c>
    </row>
    <row r="662" spans="1:15" x14ac:dyDescent="0.2">
      <c r="A662" s="3">
        <v>258</v>
      </c>
      <c r="B662" s="3">
        <v>12</v>
      </c>
      <c r="C662" s="4" t="s">
        <v>70</v>
      </c>
      <c r="D662" s="4" t="s">
        <v>1599</v>
      </c>
      <c r="E662" s="2">
        <v>19</v>
      </c>
      <c r="F662" s="2">
        <v>32</v>
      </c>
      <c r="G662" s="3">
        <v>1</v>
      </c>
      <c r="H662">
        <v>5</v>
      </c>
      <c r="I662" s="4" t="s">
        <v>132</v>
      </c>
      <c r="J662" s="2">
        <f>Cocina[[#This Row],[Precio Unitario]]-Cocina[[#This Row],[Costo Unitario]]</f>
        <v>13</v>
      </c>
      <c r="K662" s="2">
        <f>Cocina[[#This Row],[Precio Unitario]]</f>
        <v>32</v>
      </c>
      <c r="L662" s="6">
        <f>Cocina[[#This Row],[Ganancia Neta]]/Cocina[[#This Row],[Ganancia Bruta]]</f>
        <v>0.40625</v>
      </c>
      <c r="M662" s="2">
        <f>Cocina[[#This Row],[Precio Unitario]]*Cocina[[#This Row],[Cantidad Ordenada]]</f>
        <v>32</v>
      </c>
      <c r="N662" s="3">
        <v>661</v>
      </c>
      <c r="O662" s="2">
        <f>SUMIF(A:A,Cocina[[#This Row],[Número de Orden2]],M:M)</f>
        <v>206</v>
      </c>
    </row>
    <row r="663" spans="1:15" x14ac:dyDescent="0.2">
      <c r="A663" s="3">
        <v>258</v>
      </c>
      <c r="B663" s="3">
        <v>12</v>
      </c>
      <c r="C663" s="4" t="s">
        <v>34</v>
      </c>
      <c r="D663" s="4" t="s">
        <v>1592</v>
      </c>
      <c r="E663" s="2">
        <v>25</v>
      </c>
      <c r="F663" s="2">
        <v>40</v>
      </c>
      <c r="G663" s="3">
        <v>1</v>
      </c>
      <c r="H663">
        <v>10</v>
      </c>
      <c r="I663" s="4" t="s">
        <v>132</v>
      </c>
      <c r="J663" s="2">
        <f>Cocina[[#This Row],[Precio Unitario]]-Cocina[[#This Row],[Costo Unitario]]</f>
        <v>15</v>
      </c>
      <c r="K663" s="2">
        <f>Cocina[[#This Row],[Precio Unitario]]</f>
        <v>40</v>
      </c>
      <c r="L663" s="6">
        <f>Cocina[[#This Row],[Ganancia Neta]]/Cocina[[#This Row],[Ganancia Bruta]]</f>
        <v>0.375</v>
      </c>
      <c r="M663" s="2">
        <f>Cocina[[#This Row],[Precio Unitario]]*Cocina[[#This Row],[Cantidad Ordenada]]</f>
        <v>40</v>
      </c>
      <c r="N663" s="3">
        <v>662</v>
      </c>
      <c r="O663" s="2">
        <f>SUMIF(A:A,Cocina[[#This Row],[Número de Orden2]],M:M)</f>
        <v>133</v>
      </c>
    </row>
    <row r="664" spans="1:15" x14ac:dyDescent="0.2">
      <c r="A664" s="3">
        <v>259</v>
      </c>
      <c r="B664" s="3">
        <v>10</v>
      </c>
      <c r="C664" s="4" t="s">
        <v>46</v>
      </c>
      <c r="D664" s="4" t="s">
        <v>1591</v>
      </c>
      <c r="E664" s="2">
        <v>16</v>
      </c>
      <c r="F664" s="2">
        <v>27</v>
      </c>
      <c r="G664" s="3">
        <v>3</v>
      </c>
      <c r="H664">
        <v>11</v>
      </c>
      <c r="I664" s="4" t="s">
        <v>133</v>
      </c>
      <c r="J664" s="2">
        <f>Cocina[[#This Row],[Precio Unitario]]-Cocina[[#This Row],[Costo Unitario]]</f>
        <v>11</v>
      </c>
      <c r="K664" s="2">
        <f>Cocina[[#This Row],[Precio Unitario]]</f>
        <v>27</v>
      </c>
      <c r="L664" s="6">
        <f>Cocina[[#This Row],[Ganancia Neta]]/Cocina[[#This Row],[Ganancia Bruta]]</f>
        <v>0.40740740740740738</v>
      </c>
      <c r="M664" s="2">
        <f>Cocina[[#This Row],[Precio Unitario]]*Cocina[[#This Row],[Cantidad Ordenada]]</f>
        <v>81</v>
      </c>
      <c r="N664" s="3">
        <v>663</v>
      </c>
      <c r="O664" s="2">
        <f>SUMIF(A:A,Cocina[[#This Row],[Número de Orden2]],M:M)</f>
        <v>114</v>
      </c>
    </row>
    <row r="665" spans="1:15" x14ac:dyDescent="0.2">
      <c r="A665" s="3">
        <v>260</v>
      </c>
      <c r="B665" s="3">
        <v>20</v>
      </c>
      <c r="C665" s="4" t="s">
        <v>63</v>
      </c>
      <c r="D665" s="4" t="s">
        <v>1603</v>
      </c>
      <c r="E665" s="2">
        <v>14</v>
      </c>
      <c r="F665" s="2">
        <v>23</v>
      </c>
      <c r="G665" s="3">
        <v>3</v>
      </c>
      <c r="H665">
        <v>49</v>
      </c>
      <c r="I665" s="4" t="s">
        <v>133</v>
      </c>
      <c r="J665" s="2">
        <f>Cocina[[#This Row],[Precio Unitario]]-Cocina[[#This Row],[Costo Unitario]]</f>
        <v>9</v>
      </c>
      <c r="K665" s="2">
        <f>Cocina[[#This Row],[Precio Unitario]]</f>
        <v>23</v>
      </c>
      <c r="L665" s="6">
        <f>Cocina[[#This Row],[Ganancia Neta]]/Cocina[[#This Row],[Ganancia Bruta]]</f>
        <v>0.39130434782608697</v>
      </c>
      <c r="M665" s="2">
        <f>Cocina[[#This Row],[Precio Unitario]]*Cocina[[#This Row],[Cantidad Ordenada]]</f>
        <v>69</v>
      </c>
      <c r="N665" s="3">
        <v>664</v>
      </c>
      <c r="O665" s="2">
        <f>SUMIF(A:A,Cocina[[#This Row],[Número de Orden2]],M:M)</f>
        <v>122</v>
      </c>
    </row>
    <row r="666" spans="1:15" x14ac:dyDescent="0.2">
      <c r="A666" s="3">
        <v>261</v>
      </c>
      <c r="B666" s="3">
        <v>8</v>
      </c>
      <c r="C666" s="4" t="s">
        <v>70</v>
      </c>
      <c r="D666" s="4" t="s">
        <v>1599</v>
      </c>
      <c r="E666" s="2">
        <v>19</v>
      </c>
      <c r="F666" s="2">
        <v>32</v>
      </c>
      <c r="G666" s="3">
        <v>3</v>
      </c>
      <c r="H666">
        <v>19</v>
      </c>
      <c r="I666" s="4" t="s">
        <v>133</v>
      </c>
      <c r="J666" s="2">
        <f>Cocina[[#This Row],[Precio Unitario]]-Cocina[[#This Row],[Costo Unitario]]</f>
        <v>13</v>
      </c>
      <c r="K666" s="2">
        <f>Cocina[[#This Row],[Precio Unitario]]</f>
        <v>32</v>
      </c>
      <c r="L666" s="6">
        <f>Cocina[[#This Row],[Ganancia Neta]]/Cocina[[#This Row],[Ganancia Bruta]]</f>
        <v>0.40625</v>
      </c>
      <c r="M666" s="2">
        <f>Cocina[[#This Row],[Precio Unitario]]*Cocina[[#This Row],[Cantidad Ordenada]]</f>
        <v>96</v>
      </c>
      <c r="N666" s="3">
        <v>665</v>
      </c>
      <c r="O666" s="2">
        <f>SUMIF(A:A,Cocina[[#This Row],[Número de Orden2]],M:M)</f>
        <v>129</v>
      </c>
    </row>
    <row r="667" spans="1:15" x14ac:dyDescent="0.2">
      <c r="A667" s="3">
        <v>261</v>
      </c>
      <c r="B667" s="3">
        <v>8</v>
      </c>
      <c r="C667" s="4" t="s">
        <v>26</v>
      </c>
      <c r="D667" s="4" t="s">
        <v>1594</v>
      </c>
      <c r="E667" s="2">
        <v>17</v>
      </c>
      <c r="F667" s="2">
        <v>29</v>
      </c>
      <c r="G667" s="3">
        <v>2</v>
      </c>
      <c r="H667">
        <v>36</v>
      </c>
      <c r="I667" s="4" t="s">
        <v>133</v>
      </c>
      <c r="J667" s="2">
        <f>Cocina[[#This Row],[Precio Unitario]]-Cocina[[#This Row],[Costo Unitario]]</f>
        <v>12</v>
      </c>
      <c r="K667" s="2">
        <f>Cocina[[#This Row],[Precio Unitario]]</f>
        <v>29</v>
      </c>
      <c r="L667" s="6">
        <f>Cocina[[#This Row],[Ganancia Neta]]/Cocina[[#This Row],[Ganancia Bruta]]</f>
        <v>0.41379310344827586</v>
      </c>
      <c r="M667" s="2">
        <f>Cocina[[#This Row],[Precio Unitario]]*Cocina[[#This Row],[Cantidad Ordenada]]</f>
        <v>58</v>
      </c>
      <c r="N667" s="3">
        <v>666</v>
      </c>
      <c r="O667" s="2">
        <f>SUMIF(A:A,Cocina[[#This Row],[Número de Orden2]],M:M)</f>
        <v>40</v>
      </c>
    </row>
    <row r="668" spans="1:15" x14ac:dyDescent="0.2">
      <c r="A668" s="3">
        <v>262</v>
      </c>
      <c r="B668" s="3">
        <v>18</v>
      </c>
      <c r="C668" s="4" t="s">
        <v>65</v>
      </c>
      <c r="D668" s="4" t="s">
        <v>1600</v>
      </c>
      <c r="E668" s="2">
        <v>13</v>
      </c>
      <c r="F668" s="2">
        <v>22</v>
      </c>
      <c r="G668" s="3">
        <v>1</v>
      </c>
      <c r="H668">
        <v>28</v>
      </c>
      <c r="I668" s="4" t="s">
        <v>133</v>
      </c>
      <c r="J668" s="2">
        <f>Cocina[[#This Row],[Precio Unitario]]-Cocina[[#This Row],[Costo Unitario]]</f>
        <v>9</v>
      </c>
      <c r="K668" s="2">
        <f>Cocina[[#This Row],[Precio Unitario]]</f>
        <v>22</v>
      </c>
      <c r="L668" s="6">
        <f>Cocina[[#This Row],[Ganancia Neta]]/Cocina[[#This Row],[Ganancia Bruta]]</f>
        <v>0.40909090909090912</v>
      </c>
      <c r="M668" s="2">
        <f>Cocina[[#This Row],[Precio Unitario]]*Cocina[[#This Row],[Cantidad Ordenada]]</f>
        <v>22</v>
      </c>
      <c r="N668" s="3">
        <v>667</v>
      </c>
      <c r="O668" s="2">
        <f>SUMIF(A:A,Cocina[[#This Row],[Número de Orden2]],M:M)</f>
        <v>36</v>
      </c>
    </row>
    <row r="669" spans="1:15" x14ac:dyDescent="0.2">
      <c r="A669" s="3">
        <v>262</v>
      </c>
      <c r="B669" s="3">
        <v>18</v>
      </c>
      <c r="C669" s="4" t="s">
        <v>50</v>
      </c>
      <c r="D669" s="4" t="s">
        <v>1590</v>
      </c>
      <c r="E669" s="2">
        <v>19</v>
      </c>
      <c r="F669" s="2">
        <v>31</v>
      </c>
      <c r="G669" s="3">
        <v>3</v>
      </c>
      <c r="H669">
        <v>20</v>
      </c>
      <c r="I669" s="4" t="s">
        <v>133</v>
      </c>
      <c r="J669" s="2">
        <f>Cocina[[#This Row],[Precio Unitario]]-Cocina[[#This Row],[Costo Unitario]]</f>
        <v>12</v>
      </c>
      <c r="K669" s="2">
        <f>Cocina[[#This Row],[Precio Unitario]]</f>
        <v>31</v>
      </c>
      <c r="L669" s="6">
        <f>Cocina[[#This Row],[Ganancia Neta]]/Cocina[[#This Row],[Ganancia Bruta]]</f>
        <v>0.38709677419354838</v>
      </c>
      <c r="M669" s="2">
        <f>Cocina[[#This Row],[Precio Unitario]]*Cocina[[#This Row],[Cantidad Ordenada]]</f>
        <v>93</v>
      </c>
      <c r="N669" s="3">
        <v>668</v>
      </c>
      <c r="O669" s="2">
        <f>SUMIF(A:A,Cocina[[#This Row],[Número de Orden2]],M:M)</f>
        <v>201</v>
      </c>
    </row>
    <row r="670" spans="1:15" x14ac:dyDescent="0.2">
      <c r="A670" s="3">
        <v>263</v>
      </c>
      <c r="B670" s="3">
        <v>5</v>
      </c>
      <c r="C670" s="4" t="s">
        <v>70</v>
      </c>
      <c r="D670" s="4" t="s">
        <v>1599</v>
      </c>
      <c r="E670" s="2">
        <v>19</v>
      </c>
      <c r="F670" s="2">
        <v>32</v>
      </c>
      <c r="G670" s="3">
        <v>1</v>
      </c>
      <c r="H670">
        <v>37</v>
      </c>
      <c r="I670" s="4" t="s">
        <v>133</v>
      </c>
      <c r="J670" s="2">
        <f>Cocina[[#This Row],[Precio Unitario]]-Cocina[[#This Row],[Costo Unitario]]</f>
        <v>13</v>
      </c>
      <c r="K670" s="2">
        <f>Cocina[[#This Row],[Precio Unitario]]</f>
        <v>32</v>
      </c>
      <c r="L670" s="6">
        <f>Cocina[[#This Row],[Ganancia Neta]]/Cocina[[#This Row],[Ganancia Bruta]]</f>
        <v>0.40625</v>
      </c>
      <c r="M670" s="2">
        <f>Cocina[[#This Row],[Precio Unitario]]*Cocina[[#This Row],[Cantidad Ordenada]]</f>
        <v>32</v>
      </c>
      <c r="N670" s="3">
        <v>669</v>
      </c>
      <c r="O670" s="2">
        <f>SUMIF(A:A,Cocina[[#This Row],[Número de Orden2]],M:M)</f>
        <v>181</v>
      </c>
    </row>
    <row r="671" spans="1:15" x14ac:dyDescent="0.2">
      <c r="A671" s="3">
        <v>263</v>
      </c>
      <c r="B671" s="3">
        <v>5</v>
      </c>
      <c r="C671" s="4" t="s">
        <v>19</v>
      </c>
      <c r="D671" s="4" t="s">
        <v>1598</v>
      </c>
      <c r="E671" s="2">
        <v>21</v>
      </c>
      <c r="F671" s="2">
        <v>35</v>
      </c>
      <c r="G671" s="3">
        <v>1</v>
      </c>
      <c r="H671">
        <v>30</v>
      </c>
      <c r="I671" s="4" t="s">
        <v>133</v>
      </c>
      <c r="J671" s="2">
        <f>Cocina[[#This Row],[Precio Unitario]]-Cocina[[#This Row],[Costo Unitario]]</f>
        <v>14</v>
      </c>
      <c r="K671" s="2">
        <f>Cocina[[#This Row],[Precio Unitario]]</f>
        <v>35</v>
      </c>
      <c r="L671" s="6">
        <f>Cocina[[#This Row],[Ganancia Neta]]/Cocina[[#This Row],[Ganancia Bruta]]</f>
        <v>0.4</v>
      </c>
      <c r="M671" s="2">
        <f>Cocina[[#This Row],[Precio Unitario]]*Cocina[[#This Row],[Cantidad Ordenada]]</f>
        <v>35</v>
      </c>
      <c r="N671" s="3">
        <v>670</v>
      </c>
      <c r="O671" s="2">
        <f>SUMIF(A:A,Cocina[[#This Row],[Número de Orden2]],M:M)</f>
        <v>94</v>
      </c>
    </row>
    <row r="672" spans="1:15" x14ac:dyDescent="0.2">
      <c r="A672" s="3">
        <v>263</v>
      </c>
      <c r="B672" s="3">
        <v>5</v>
      </c>
      <c r="C672" s="4" t="s">
        <v>39</v>
      </c>
      <c r="D672" s="4" t="s">
        <v>1589</v>
      </c>
      <c r="E672" s="2">
        <v>18</v>
      </c>
      <c r="F672" s="2">
        <v>30</v>
      </c>
      <c r="G672" s="3">
        <v>1</v>
      </c>
      <c r="H672">
        <v>42</v>
      </c>
      <c r="I672" s="4" t="s">
        <v>132</v>
      </c>
      <c r="J672" s="2">
        <f>Cocina[[#This Row],[Precio Unitario]]-Cocina[[#This Row],[Costo Unitario]]</f>
        <v>12</v>
      </c>
      <c r="K672" s="2">
        <f>Cocina[[#This Row],[Precio Unitario]]</f>
        <v>30</v>
      </c>
      <c r="L672" s="6">
        <f>Cocina[[#This Row],[Ganancia Neta]]/Cocina[[#This Row],[Ganancia Bruta]]</f>
        <v>0.4</v>
      </c>
      <c r="M672" s="2">
        <f>Cocina[[#This Row],[Precio Unitario]]*Cocina[[#This Row],[Cantidad Ordenada]]</f>
        <v>30</v>
      </c>
      <c r="N672" s="3">
        <v>671</v>
      </c>
      <c r="O672" s="2">
        <f>SUMIF(A:A,Cocina[[#This Row],[Número de Orden2]],M:M)</f>
        <v>184</v>
      </c>
    </row>
    <row r="673" spans="1:15" x14ac:dyDescent="0.2">
      <c r="A673" s="3">
        <v>263</v>
      </c>
      <c r="B673" s="3">
        <v>5</v>
      </c>
      <c r="C673" s="4" t="s">
        <v>60</v>
      </c>
      <c r="D673" s="4" t="s">
        <v>1588</v>
      </c>
      <c r="E673" s="2">
        <v>14</v>
      </c>
      <c r="F673" s="2">
        <v>24</v>
      </c>
      <c r="G673" s="3">
        <v>1</v>
      </c>
      <c r="H673">
        <v>40</v>
      </c>
      <c r="I673" s="4" t="s">
        <v>133</v>
      </c>
      <c r="J673" s="2">
        <f>Cocina[[#This Row],[Precio Unitario]]-Cocina[[#This Row],[Costo Unitario]]</f>
        <v>10</v>
      </c>
      <c r="K673" s="2">
        <f>Cocina[[#This Row],[Precio Unitario]]</f>
        <v>24</v>
      </c>
      <c r="L673" s="6">
        <f>Cocina[[#This Row],[Ganancia Neta]]/Cocina[[#This Row],[Ganancia Bruta]]</f>
        <v>0.41666666666666669</v>
      </c>
      <c r="M673" s="2">
        <f>Cocina[[#This Row],[Precio Unitario]]*Cocina[[#This Row],[Cantidad Ordenada]]</f>
        <v>24</v>
      </c>
      <c r="N673" s="3">
        <v>672</v>
      </c>
      <c r="O673" s="2">
        <f>SUMIF(A:A,Cocina[[#This Row],[Número de Orden2]],M:M)</f>
        <v>157</v>
      </c>
    </row>
    <row r="674" spans="1:15" x14ac:dyDescent="0.2">
      <c r="A674" s="3">
        <v>264</v>
      </c>
      <c r="B674" s="3">
        <v>2</v>
      </c>
      <c r="C674" s="4" t="s">
        <v>19</v>
      </c>
      <c r="D674" s="4" t="s">
        <v>1598</v>
      </c>
      <c r="E674" s="2">
        <v>21</v>
      </c>
      <c r="F674" s="2">
        <v>35</v>
      </c>
      <c r="G674" s="3">
        <v>2</v>
      </c>
      <c r="H674">
        <v>39</v>
      </c>
      <c r="I674" s="4" t="s">
        <v>133</v>
      </c>
      <c r="J674" s="2">
        <f>Cocina[[#This Row],[Precio Unitario]]-Cocina[[#This Row],[Costo Unitario]]</f>
        <v>14</v>
      </c>
      <c r="K674" s="2">
        <f>Cocina[[#This Row],[Precio Unitario]]</f>
        <v>35</v>
      </c>
      <c r="L674" s="6">
        <f>Cocina[[#This Row],[Ganancia Neta]]/Cocina[[#This Row],[Ganancia Bruta]]</f>
        <v>0.4</v>
      </c>
      <c r="M674" s="2">
        <f>Cocina[[#This Row],[Precio Unitario]]*Cocina[[#This Row],[Cantidad Ordenada]]</f>
        <v>70</v>
      </c>
      <c r="N674" s="3">
        <v>673</v>
      </c>
      <c r="O674" s="2">
        <f>SUMIF(A:A,Cocina[[#This Row],[Número de Orden2]],M:M)</f>
        <v>265</v>
      </c>
    </row>
    <row r="675" spans="1:15" x14ac:dyDescent="0.2">
      <c r="A675" s="3">
        <v>264</v>
      </c>
      <c r="B675" s="3">
        <v>2</v>
      </c>
      <c r="C675" s="4" t="s">
        <v>70</v>
      </c>
      <c r="D675" s="4" t="s">
        <v>1599</v>
      </c>
      <c r="E675" s="2">
        <v>19</v>
      </c>
      <c r="F675" s="2">
        <v>32</v>
      </c>
      <c r="G675" s="3">
        <v>1</v>
      </c>
      <c r="H675">
        <v>27</v>
      </c>
      <c r="I675" s="4" t="s">
        <v>133</v>
      </c>
      <c r="J675" s="2">
        <f>Cocina[[#This Row],[Precio Unitario]]-Cocina[[#This Row],[Costo Unitario]]</f>
        <v>13</v>
      </c>
      <c r="K675" s="2">
        <f>Cocina[[#This Row],[Precio Unitario]]</f>
        <v>32</v>
      </c>
      <c r="L675" s="6">
        <f>Cocina[[#This Row],[Ganancia Neta]]/Cocina[[#This Row],[Ganancia Bruta]]</f>
        <v>0.40625</v>
      </c>
      <c r="M675" s="2">
        <f>Cocina[[#This Row],[Precio Unitario]]*Cocina[[#This Row],[Cantidad Ordenada]]</f>
        <v>32</v>
      </c>
      <c r="N675" s="3">
        <v>674</v>
      </c>
      <c r="O675" s="2">
        <f>SUMIF(A:A,Cocina[[#This Row],[Número de Orden2]],M:M)</f>
        <v>207</v>
      </c>
    </row>
    <row r="676" spans="1:15" x14ac:dyDescent="0.2">
      <c r="A676" s="3">
        <v>264</v>
      </c>
      <c r="B676" s="3">
        <v>2</v>
      </c>
      <c r="C676" s="4" t="s">
        <v>39</v>
      </c>
      <c r="D676" s="4" t="s">
        <v>1589</v>
      </c>
      <c r="E676" s="2">
        <v>18</v>
      </c>
      <c r="F676" s="2">
        <v>30</v>
      </c>
      <c r="G676" s="3">
        <v>1</v>
      </c>
      <c r="H676">
        <v>37</v>
      </c>
      <c r="I676" s="4" t="s">
        <v>132</v>
      </c>
      <c r="J676" s="2">
        <f>Cocina[[#This Row],[Precio Unitario]]-Cocina[[#This Row],[Costo Unitario]]</f>
        <v>12</v>
      </c>
      <c r="K676" s="2">
        <f>Cocina[[#This Row],[Precio Unitario]]</f>
        <v>30</v>
      </c>
      <c r="L676" s="6">
        <f>Cocina[[#This Row],[Ganancia Neta]]/Cocina[[#This Row],[Ganancia Bruta]]</f>
        <v>0.4</v>
      </c>
      <c r="M676" s="2">
        <f>Cocina[[#This Row],[Precio Unitario]]*Cocina[[#This Row],[Cantidad Ordenada]]</f>
        <v>30</v>
      </c>
      <c r="N676" s="3">
        <v>675</v>
      </c>
      <c r="O676" s="2">
        <f>SUMIF(A:A,Cocina[[#This Row],[Número de Orden2]],M:M)</f>
        <v>193</v>
      </c>
    </row>
    <row r="677" spans="1:15" x14ac:dyDescent="0.2">
      <c r="A677" s="3">
        <v>264</v>
      </c>
      <c r="B677" s="3">
        <v>2</v>
      </c>
      <c r="C677" s="4" t="s">
        <v>52</v>
      </c>
      <c r="D677" s="4" t="s">
        <v>1607</v>
      </c>
      <c r="E677" s="2">
        <v>15</v>
      </c>
      <c r="F677" s="2">
        <v>25</v>
      </c>
      <c r="G677" s="3">
        <v>2</v>
      </c>
      <c r="H677">
        <v>14</v>
      </c>
      <c r="I677" s="4" t="s">
        <v>132</v>
      </c>
      <c r="J677" s="2">
        <f>Cocina[[#This Row],[Precio Unitario]]-Cocina[[#This Row],[Costo Unitario]]</f>
        <v>10</v>
      </c>
      <c r="K677" s="2">
        <f>Cocina[[#This Row],[Precio Unitario]]</f>
        <v>25</v>
      </c>
      <c r="L677" s="6">
        <f>Cocina[[#This Row],[Ganancia Neta]]/Cocina[[#This Row],[Ganancia Bruta]]</f>
        <v>0.4</v>
      </c>
      <c r="M677" s="2">
        <f>Cocina[[#This Row],[Precio Unitario]]*Cocina[[#This Row],[Cantidad Ordenada]]</f>
        <v>50</v>
      </c>
      <c r="N677" s="3">
        <v>676</v>
      </c>
      <c r="O677" s="2">
        <f>SUMIF(A:A,Cocina[[#This Row],[Número de Orden2]],M:M)</f>
        <v>124</v>
      </c>
    </row>
    <row r="678" spans="1:15" x14ac:dyDescent="0.2">
      <c r="A678" s="3">
        <v>265</v>
      </c>
      <c r="B678" s="3">
        <v>6</v>
      </c>
      <c r="C678" s="4" t="s">
        <v>63</v>
      </c>
      <c r="D678" s="4" t="s">
        <v>1603</v>
      </c>
      <c r="E678" s="2">
        <v>14</v>
      </c>
      <c r="F678" s="2">
        <v>23</v>
      </c>
      <c r="G678" s="3">
        <v>1</v>
      </c>
      <c r="H678">
        <v>12</v>
      </c>
      <c r="I678" s="4" t="s">
        <v>132</v>
      </c>
      <c r="J678" s="2">
        <f>Cocina[[#This Row],[Precio Unitario]]-Cocina[[#This Row],[Costo Unitario]]</f>
        <v>9</v>
      </c>
      <c r="K678" s="2">
        <f>Cocina[[#This Row],[Precio Unitario]]</f>
        <v>23</v>
      </c>
      <c r="L678" s="6">
        <f>Cocina[[#This Row],[Ganancia Neta]]/Cocina[[#This Row],[Ganancia Bruta]]</f>
        <v>0.39130434782608697</v>
      </c>
      <c r="M678" s="2">
        <f>Cocina[[#This Row],[Precio Unitario]]*Cocina[[#This Row],[Cantidad Ordenada]]</f>
        <v>23</v>
      </c>
      <c r="N678" s="3">
        <v>677</v>
      </c>
      <c r="O678" s="2">
        <f>SUMIF(A:A,Cocina[[#This Row],[Número de Orden2]],M:M)</f>
        <v>144</v>
      </c>
    </row>
    <row r="679" spans="1:15" x14ac:dyDescent="0.2">
      <c r="A679" s="3">
        <v>265</v>
      </c>
      <c r="B679" s="3">
        <v>6</v>
      </c>
      <c r="C679" s="4" t="s">
        <v>50</v>
      </c>
      <c r="D679" s="4" t="s">
        <v>1590</v>
      </c>
      <c r="E679" s="2">
        <v>19</v>
      </c>
      <c r="F679" s="2">
        <v>31</v>
      </c>
      <c r="G679" s="3">
        <v>1</v>
      </c>
      <c r="H679">
        <v>17</v>
      </c>
      <c r="I679" s="4" t="s">
        <v>133</v>
      </c>
      <c r="J679" s="2">
        <f>Cocina[[#This Row],[Precio Unitario]]-Cocina[[#This Row],[Costo Unitario]]</f>
        <v>12</v>
      </c>
      <c r="K679" s="2">
        <f>Cocina[[#This Row],[Precio Unitario]]</f>
        <v>31</v>
      </c>
      <c r="L679" s="6">
        <f>Cocina[[#This Row],[Ganancia Neta]]/Cocina[[#This Row],[Ganancia Bruta]]</f>
        <v>0.38709677419354838</v>
      </c>
      <c r="M679" s="2">
        <f>Cocina[[#This Row],[Precio Unitario]]*Cocina[[#This Row],[Cantidad Ordenada]]</f>
        <v>31</v>
      </c>
      <c r="N679" s="3">
        <v>678</v>
      </c>
      <c r="O679" s="2">
        <f>SUMIF(A:A,Cocina[[#This Row],[Número de Orden2]],M:M)</f>
        <v>204</v>
      </c>
    </row>
    <row r="680" spans="1:15" x14ac:dyDescent="0.2">
      <c r="A680" s="3">
        <v>265</v>
      </c>
      <c r="B680" s="3">
        <v>6</v>
      </c>
      <c r="C680" s="4" t="s">
        <v>46</v>
      </c>
      <c r="D680" s="4" t="s">
        <v>1591</v>
      </c>
      <c r="E680" s="2">
        <v>16</v>
      </c>
      <c r="F680" s="2">
        <v>27</v>
      </c>
      <c r="G680" s="3">
        <v>1</v>
      </c>
      <c r="H680">
        <v>56</v>
      </c>
      <c r="I680" s="4" t="s">
        <v>132</v>
      </c>
      <c r="J680" s="2">
        <f>Cocina[[#This Row],[Precio Unitario]]-Cocina[[#This Row],[Costo Unitario]]</f>
        <v>11</v>
      </c>
      <c r="K680" s="2">
        <f>Cocina[[#This Row],[Precio Unitario]]</f>
        <v>27</v>
      </c>
      <c r="L680" s="6">
        <f>Cocina[[#This Row],[Ganancia Neta]]/Cocina[[#This Row],[Ganancia Bruta]]</f>
        <v>0.40740740740740738</v>
      </c>
      <c r="M680" s="2">
        <f>Cocina[[#This Row],[Precio Unitario]]*Cocina[[#This Row],[Cantidad Ordenada]]</f>
        <v>27</v>
      </c>
      <c r="N680" s="3">
        <v>679</v>
      </c>
      <c r="O680" s="2">
        <f>SUMIF(A:A,Cocina[[#This Row],[Número de Orden2]],M:M)</f>
        <v>199</v>
      </c>
    </row>
    <row r="681" spans="1:15" x14ac:dyDescent="0.2">
      <c r="A681" s="3">
        <v>265</v>
      </c>
      <c r="B681" s="3">
        <v>6</v>
      </c>
      <c r="C681" s="4" t="s">
        <v>39</v>
      </c>
      <c r="D681" s="4" t="s">
        <v>1589</v>
      </c>
      <c r="E681" s="2">
        <v>18</v>
      </c>
      <c r="F681" s="2">
        <v>30</v>
      </c>
      <c r="G681" s="3">
        <v>3</v>
      </c>
      <c r="H681">
        <v>50</v>
      </c>
      <c r="I681" s="4" t="s">
        <v>133</v>
      </c>
      <c r="J681" s="2">
        <f>Cocina[[#This Row],[Precio Unitario]]-Cocina[[#This Row],[Costo Unitario]]</f>
        <v>12</v>
      </c>
      <c r="K681" s="2">
        <f>Cocina[[#This Row],[Precio Unitario]]</f>
        <v>30</v>
      </c>
      <c r="L681" s="6">
        <f>Cocina[[#This Row],[Ganancia Neta]]/Cocina[[#This Row],[Ganancia Bruta]]</f>
        <v>0.4</v>
      </c>
      <c r="M681" s="2">
        <f>Cocina[[#This Row],[Precio Unitario]]*Cocina[[#This Row],[Cantidad Ordenada]]</f>
        <v>90</v>
      </c>
      <c r="N681" s="3">
        <v>680</v>
      </c>
      <c r="O681" s="2">
        <f>SUMIF(A:A,Cocina[[#This Row],[Número de Orden2]],M:M)</f>
        <v>162</v>
      </c>
    </row>
    <row r="682" spans="1:15" x14ac:dyDescent="0.2">
      <c r="A682" s="3">
        <v>266</v>
      </c>
      <c r="B682" s="3">
        <v>4</v>
      </c>
      <c r="C682" s="4" t="s">
        <v>60</v>
      </c>
      <c r="D682" s="4" t="s">
        <v>1588</v>
      </c>
      <c r="E682" s="2">
        <v>14</v>
      </c>
      <c r="F682" s="2">
        <v>24</v>
      </c>
      <c r="G682" s="3">
        <v>1</v>
      </c>
      <c r="H682">
        <v>53</v>
      </c>
      <c r="I682" s="4" t="s">
        <v>132</v>
      </c>
      <c r="J682" s="2">
        <f>Cocina[[#This Row],[Precio Unitario]]-Cocina[[#This Row],[Costo Unitario]]</f>
        <v>10</v>
      </c>
      <c r="K682" s="2">
        <f>Cocina[[#This Row],[Precio Unitario]]</f>
        <v>24</v>
      </c>
      <c r="L682" s="6">
        <f>Cocina[[#This Row],[Ganancia Neta]]/Cocina[[#This Row],[Ganancia Bruta]]</f>
        <v>0.41666666666666669</v>
      </c>
      <c r="M682" s="2">
        <f>Cocina[[#This Row],[Precio Unitario]]*Cocina[[#This Row],[Cantidad Ordenada]]</f>
        <v>24</v>
      </c>
      <c r="N682" s="3">
        <v>681</v>
      </c>
      <c r="O682" s="2">
        <f>SUMIF(A:A,Cocina[[#This Row],[Número de Orden2]],M:M)</f>
        <v>75</v>
      </c>
    </row>
    <row r="683" spans="1:15" x14ac:dyDescent="0.2">
      <c r="A683" s="3">
        <v>266</v>
      </c>
      <c r="B683" s="3">
        <v>4</v>
      </c>
      <c r="C683" s="4" t="s">
        <v>52</v>
      </c>
      <c r="D683" s="4" t="s">
        <v>1607</v>
      </c>
      <c r="E683" s="2">
        <v>15</v>
      </c>
      <c r="F683" s="2">
        <v>25</v>
      </c>
      <c r="G683" s="3">
        <v>3</v>
      </c>
      <c r="H683">
        <v>53</v>
      </c>
      <c r="I683" s="4" t="s">
        <v>132</v>
      </c>
      <c r="J683" s="2">
        <f>Cocina[[#This Row],[Precio Unitario]]-Cocina[[#This Row],[Costo Unitario]]</f>
        <v>10</v>
      </c>
      <c r="K683" s="2">
        <f>Cocina[[#This Row],[Precio Unitario]]</f>
        <v>25</v>
      </c>
      <c r="L683" s="6">
        <f>Cocina[[#This Row],[Ganancia Neta]]/Cocina[[#This Row],[Ganancia Bruta]]</f>
        <v>0.4</v>
      </c>
      <c r="M683" s="2">
        <f>Cocina[[#This Row],[Precio Unitario]]*Cocina[[#This Row],[Cantidad Ordenada]]</f>
        <v>75</v>
      </c>
      <c r="N683" s="3">
        <v>682</v>
      </c>
      <c r="O683" s="2">
        <f>SUMIF(A:A,Cocina[[#This Row],[Número de Orden2]],M:M)</f>
        <v>23</v>
      </c>
    </row>
    <row r="684" spans="1:15" x14ac:dyDescent="0.2">
      <c r="A684" s="3">
        <v>267</v>
      </c>
      <c r="B684" s="3">
        <v>7</v>
      </c>
      <c r="C684" s="4" t="s">
        <v>70</v>
      </c>
      <c r="D684" s="4" t="s">
        <v>1599</v>
      </c>
      <c r="E684" s="2">
        <v>19</v>
      </c>
      <c r="F684" s="2">
        <v>32</v>
      </c>
      <c r="G684" s="3">
        <v>1</v>
      </c>
      <c r="H684">
        <v>45</v>
      </c>
      <c r="I684" s="4" t="s">
        <v>133</v>
      </c>
      <c r="J684" s="2">
        <f>Cocina[[#This Row],[Precio Unitario]]-Cocina[[#This Row],[Costo Unitario]]</f>
        <v>13</v>
      </c>
      <c r="K684" s="2">
        <f>Cocina[[#This Row],[Precio Unitario]]</f>
        <v>32</v>
      </c>
      <c r="L684" s="6">
        <f>Cocina[[#This Row],[Ganancia Neta]]/Cocina[[#This Row],[Ganancia Bruta]]</f>
        <v>0.40625</v>
      </c>
      <c r="M684" s="2">
        <f>Cocina[[#This Row],[Precio Unitario]]*Cocina[[#This Row],[Cantidad Ordenada]]</f>
        <v>32</v>
      </c>
      <c r="N684" s="3">
        <v>683</v>
      </c>
      <c r="O684" s="2">
        <f>SUMIF(A:A,Cocina[[#This Row],[Número de Orden2]],M:M)</f>
        <v>164</v>
      </c>
    </row>
    <row r="685" spans="1:15" x14ac:dyDescent="0.2">
      <c r="A685" s="3">
        <v>267</v>
      </c>
      <c r="B685" s="3">
        <v>7</v>
      </c>
      <c r="C685" s="4" t="s">
        <v>30</v>
      </c>
      <c r="D685" s="4" t="s">
        <v>1596</v>
      </c>
      <c r="E685" s="2">
        <v>16</v>
      </c>
      <c r="F685" s="2">
        <v>28</v>
      </c>
      <c r="G685" s="3">
        <v>2</v>
      </c>
      <c r="H685">
        <v>23</v>
      </c>
      <c r="I685" s="4" t="s">
        <v>132</v>
      </c>
      <c r="J685" s="2">
        <f>Cocina[[#This Row],[Precio Unitario]]-Cocina[[#This Row],[Costo Unitario]]</f>
        <v>12</v>
      </c>
      <c r="K685" s="2">
        <f>Cocina[[#This Row],[Precio Unitario]]</f>
        <v>28</v>
      </c>
      <c r="L685" s="6">
        <f>Cocina[[#This Row],[Ganancia Neta]]/Cocina[[#This Row],[Ganancia Bruta]]</f>
        <v>0.42857142857142855</v>
      </c>
      <c r="M685" s="2">
        <f>Cocina[[#This Row],[Precio Unitario]]*Cocina[[#This Row],[Cantidad Ordenada]]</f>
        <v>56</v>
      </c>
      <c r="N685" s="3">
        <v>684</v>
      </c>
      <c r="O685" s="2">
        <f>SUMIF(A:A,Cocina[[#This Row],[Número de Orden2]],M:M)</f>
        <v>180</v>
      </c>
    </row>
    <row r="686" spans="1:15" x14ac:dyDescent="0.2">
      <c r="A686" s="3">
        <v>267</v>
      </c>
      <c r="B686" s="3">
        <v>7</v>
      </c>
      <c r="C686" s="4" t="s">
        <v>39</v>
      </c>
      <c r="D686" s="4" t="s">
        <v>1589</v>
      </c>
      <c r="E686" s="2">
        <v>18</v>
      </c>
      <c r="F686" s="2">
        <v>30</v>
      </c>
      <c r="G686" s="3">
        <v>1</v>
      </c>
      <c r="H686">
        <v>28</v>
      </c>
      <c r="I686" s="4" t="s">
        <v>133</v>
      </c>
      <c r="J686" s="2">
        <f>Cocina[[#This Row],[Precio Unitario]]-Cocina[[#This Row],[Costo Unitario]]</f>
        <v>12</v>
      </c>
      <c r="K686" s="2">
        <f>Cocina[[#This Row],[Precio Unitario]]</f>
        <v>30</v>
      </c>
      <c r="L686" s="6">
        <f>Cocina[[#This Row],[Ganancia Neta]]/Cocina[[#This Row],[Ganancia Bruta]]</f>
        <v>0.4</v>
      </c>
      <c r="M686" s="2">
        <f>Cocina[[#This Row],[Precio Unitario]]*Cocina[[#This Row],[Cantidad Ordenada]]</f>
        <v>30</v>
      </c>
      <c r="N686" s="3">
        <v>685</v>
      </c>
      <c r="O686" s="2">
        <f>SUMIF(A:A,Cocina[[#This Row],[Número de Orden2]],M:M)</f>
        <v>54</v>
      </c>
    </row>
    <row r="687" spans="1:15" x14ac:dyDescent="0.2">
      <c r="A687" s="3">
        <v>268</v>
      </c>
      <c r="B687" s="3">
        <v>14</v>
      </c>
      <c r="C687" s="4" t="s">
        <v>60</v>
      </c>
      <c r="D687" s="4" t="s">
        <v>1588</v>
      </c>
      <c r="E687" s="2">
        <v>14</v>
      </c>
      <c r="F687" s="2">
        <v>24</v>
      </c>
      <c r="G687" s="3">
        <v>1</v>
      </c>
      <c r="H687">
        <v>39</v>
      </c>
      <c r="I687" s="4" t="s">
        <v>133</v>
      </c>
      <c r="J687" s="2">
        <f>Cocina[[#This Row],[Precio Unitario]]-Cocina[[#This Row],[Costo Unitario]]</f>
        <v>10</v>
      </c>
      <c r="K687" s="2">
        <f>Cocina[[#This Row],[Precio Unitario]]</f>
        <v>24</v>
      </c>
      <c r="L687" s="6">
        <f>Cocina[[#This Row],[Ganancia Neta]]/Cocina[[#This Row],[Ganancia Bruta]]</f>
        <v>0.41666666666666669</v>
      </c>
      <c r="M687" s="2">
        <f>Cocina[[#This Row],[Precio Unitario]]*Cocina[[#This Row],[Cantidad Ordenada]]</f>
        <v>24</v>
      </c>
      <c r="N687" s="3">
        <v>686</v>
      </c>
      <c r="O687" s="2">
        <f>SUMIF(A:A,Cocina[[#This Row],[Número de Orden2]],M:M)</f>
        <v>102</v>
      </c>
    </row>
    <row r="688" spans="1:15" x14ac:dyDescent="0.2">
      <c r="A688" s="3">
        <v>268</v>
      </c>
      <c r="B688" s="3">
        <v>14</v>
      </c>
      <c r="C688" s="4" t="s">
        <v>65</v>
      </c>
      <c r="D688" s="4" t="s">
        <v>1600</v>
      </c>
      <c r="E688" s="2">
        <v>13</v>
      </c>
      <c r="F688" s="2">
        <v>22</v>
      </c>
      <c r="G688" s="3">
        <v>2</v>
      </c>
      <c r="H688">
        <v>44</v>
      </c>
      <c r="I688" s="4" t="s">
        <v>133</v>
      </c>
      <c r="J688" s="2">
        <f>Cocina[[#This Row],[Precio Unitario]]-Cocina[[#This Row],[Costo Unitario]]</f>
        <v>9</v>
      </c>
      <c r="K688" s="2">
        <f>Cocina[[#This Row],[Precio Unitario]]</f>
        <v>22</v>
      </c>
      <c r="L688" s="6">
        <f>Cocina[[#This Row],[Ganancia Neta]]/Cocina[[#This Row],[Ganancia Bruta]]</f>
        <v>0.40909090909090912</v>
      </c>
      <c r="M688" s="2">
        <f>Cocina[[#This Row],[Precio Unitario]]*Cocina[[#This Row],[Cantidad Ordenada]]</f>
        <v>44</v>
      </c>
      <c r="N688" s="3">
        <v>687</v>
      </c>
      <c r="O688" s="2">
        <f>SUMIF(A:A,Cocina[[#This Row],[Número de Orden2]],M:M)</f>
        <v>72</v>
      </c>
    </row>
    <row r="689" spans="1:15" x14ac:dyDescent="0.2">
      <c r="A689" s="3">
        <v>269</v>
      </c>
      <c r="B689" s="3">
        <v>11</v>
      </c>
      <c r="C689" s="4" t="s">
        <v>42</v>
      </c>
      <c r="D689" s="4" t="s">
        <v>1593</v>
      </c>
      <c r="E689" s="2">
        <v>22</v>
      </c>
      <c r="F689" s="2">
        <v>36</v>
      </c>
      <c r="G689" s="3">
        <v>3</v>
      </c>
      <c r="H689">
        <v>13</v>
      </c>
      <c r="I689" s="4" t="s">
        <v>132</v>
      </c>
      <c r="J689" s="2">
        <f>Cocina[[#This Row],[Precio Unitario]]-Cocina[[#This Row],[Costo Unitario]]</f>
        <v>14</v>
      </c>
      <c r="K689" s="2">
        <f>Cocina[[#This Row],[Precio Unitario]]</f>
        <v>36</v>
      </c>
      <c r="L689" s="6">
        <f>Cocina[[#This Row],[Ganancia Neta]]/Cocina[[#This Row],[Ganancia Bruta]]</f>
        <v>0.3888888888888889</v>
      </c>
      <c r="M689" s="2">
        <f>Cocina[[#This Row],[Precio Unitario]]*Cocina[[#This Row],[Cantidad Ordenada]]</f>
        <v>108</v>
      </c>
      <c r="N689" s="3">
        <v>688</v>
      </c>
      <c r="O689" s="2">
        <f>SUMIF(A:A,Cocina[[#This Row],[Número de Orden2]],M:M)</f>
        <v>29</v>
      </c>
    </row>
    <row r="690" spans="1:15" x14ac:dyDescent="0.2">
      <c r="A690" s="3">
        <v>269</v>
      </c>
      <c r="B690" s="3">
        <v>11</v>
      </c>
      <c r="C690" s="4" t="s">
        <v>34</v>
      </c>
      <c r="D690" s="4" t="s">
        <v>1592</v>
      </c>
      <c r="E690" s="2">
        <v>25</v>
      </c>
      <c r="F690" s="2">
        <v>40</v>
      </c>
      <c r="G690" s="3">
        <v>1</v>
      </c>
      <c r="H690">
        <v>58</v>
      </c>
      <c r="I690" s="4" t="s">
        <v>133</v>
      </c>
      <c r="J690" s="2">
        <f>Cocina[[#This Row],[Precio Unitario]]-Cocina[[#This Row],[Costo Unitario]]</f>
        <v>15</v>
      </c>
      <c r="K690" s="2">
        <f>Cocina[[#This Row],[Precio Unitario]]</f>
        <v>40</v>
      </c>
      <c r="L690" s="6">
        <f>Cocina[[#This Row],[Ganancia Neta]]/Cocina[[#This Row],[Ganancia Bruta]]</f>
        <v>0.375</v>
      </c>
      <c r="M690" s="2">
        <f>Cocina[[#This Row],[Precio Unitario]]*Cocina[[#This Row],[Cantidad Ordenada]]</f>
        <v>40</v>
      </c>
      <c r="N690" s="3">
        <v>689</v>
      </c>
      <c r="O690" s="2">
        <f>SUMIF(A:A,Cocina[[#This Row],[Número de Orden2]],M:M)</f>
        <v>165</v>
      </c>
    </row>
    <row r="691" spans="1:15" x14ac:dyDescent="0.2">
      <c r="A691" s="3">
        <v>269</v>
      </c>
      <c r="B691" s="3">
        <v>11</v>
      </c>
      <c r="C691" s="4" t="s">
        <v>37</v>
      </c>
      <c r="D691" s="4" t="s">
        <v>1601</v>
      </c>
      <c r="E691" s="2">
        <v>20</v>
      </c>
      <c r="F691" s="2">
        <v>34</v>
      </c>
      <c r="G691" s="3">
        <v>3</v>
      </c>
      <c r="H691">
        <v>30</v>
      </c>
      <c r="I691" s="4" t="s">
        <v>133</v>
      </c>
      <c r="J691" s="2">
        <f>Cocina[[#This Row],[Precio Unitario]]-Cocina[[#This Row],[Costo Unitario]]</f>
        <v>14</v>
      </c>
      <c r="K691" s="2">
        <f>Cocina[[#This Row],[Precio Unitario]]</f>
        <v>34</v>
      </c>
      <c r="L691" s="6">
        <f>Cocina[[#This Row],[Ganancia Neta]]/Cocina[[#This Row],[Ganancia Bruta]]</f>
        <v>0.41176470588235292</v>
      </c>
      <c r="M691" s="2">
        <f>Cocina[[#This Row],[Precio Unitario]]*Cocina[[#This Row],[Cantidad Ordenada]]</f>
        <v>102</v>
      </c>
      <c r="N691" s="3">
        <v>690</v>
      </c>
      <c r="O691" s="2">
        <f>SUMIF(A:A,Cocina[[#This Row],[Número de Orden2]],M:M)</f>
        <v>191</v>
      </c>
    </row>
    <row r="692" spans="1:15" x14ac:dyDescent="0.2">
      <c r="A692" s="3">
        <v>270</v>
      </c>
      <c r="B692" s="3">
        <v>10</v>
      </c>
      <c r="C692" s="4" t="s">
        <v>37</v>
      </c>
      <c r="D692" s="4" t="s">
        <v>1601</v>
      </c>
      <c r="E692" s="2">
        <v>20</v>
      </c>
      <c r="F692" s="2">
        <v>34</v>
      </c>
      <c r="G692" s="3">
        <v>3</v>
      </c>
      <c r="H692">
        <v>26</v>
      </c>
      <c r="I692" s="4" t="s">
        <v>132</v>
      </c>
      <c r="J692" s="2">
        <f>Cocina[[#This Row],[Precio Unitario]]-Cocina[[#This Row],[Costo Unitario]]</f>
        <v>14</v>
      </c>
      <c r="K692" s="2">
        <f>Cocina[[#This Row],[Precio Unitario]]</f>
        <v>34</v>
      </c>
      <c r="L692" s="6">
        <f>Cocina[[#This Row],[Ganancia Neta]]/Cocina[[#This Row],[Ganancia Bruta]]</f>
        <v>0.41176470588235292</v>
      </c>
      <c r="M692" s="2">
        <f>Cocina[[#This Row],[Precio Unitario]]*Cocina[[#This Row],[Cantidad Ordenada]]</f>
        <v>102</v>
      </c>
      <c r="N692" s="3">
        <v>691</v>
      </c>
      <c r="O692" s="2">
        <f>SUMIF(A:A,Cocina[[#This Row],[Número de Orden2]],M:M)</f>
        <v>66</v>
      </c>
    </row>
    <row r="693" spans="1:15" x14ac:dyDescent="0.2">
      <c r="A693" s="3">
        <v>271</v>
      </c>
      <c r="B693" s="3">
        <v>3</v>
      </c>
      <c r="C693" s="4" t="s">
        <v>65</v>
      </c>
      <c r="D693" s="4" t="s">
        <v>1600</v>
      </c>
      <c r="E693" s="2">
        <v>13</v>
      </c>
      <c r="F693" s="2">
        <v>22</v>
      </c>
      <c r="G693" s="3">
        <v>2</v>
      </c>
      <c r="H693">
        <v>55</v>
      </c>
      <c r="I693" s="4" t="s">
        <v>133</v>
      </c>
      <c r="J693" s="2">
        <f>Cocina[[#This Row],[Precio Unitario]]-Cocina[[#This Row],[Costo Unitario]]</f>
        <v>9</v>
      </c>
      <c r="K693" s="2">
        <f>Cocina[[#This Row],[Precio Unitario]]</f>
        <v>22</v>
      </c>
      <c r="L693" s="6">
        <f>Cocina[[#This Row],[Ganancia Neta]]/Cocina[[#This Row],[Ganancia Bruta]]</f>
        <v>0.40909090909090912</v>
      </c>
      <c r="M693" s="2">
        <f>Cocina[[#This Row],[Precio Unitario]]*Cocina[[#This Row],[Cantidad Ordenada]]</f>
        <v>44</v>
      </c>
      <c r="N693" s="3">
        <v>692</v>
      </c>
      <c r="O693" s="2">
        <f>SUMIF(A:A,Cocina[[#This Row],[Número de Orden2]],M:M)</f>
        <v>173</v>
      </c>
    </row>
    <row r="694" spans="1:15" x14ac:dyDescent="0.2">
      <c r="A694" s="3">
        <v>272</v>
      </c>
      <c r="B694" s="3">
        <v>7</v>
      </c>
      <c r="C694" s="4" t="s">
        <v>60</v>
      </c>
      <c r="D694" s="4" t="s">
        <v>1588</v>
      </c>
      <c r="E694" s="2">
        <v>14</v>
      </c>
      <c r="F694" s="2">
        <v>24</v>
      </c>
      <c r="G694" s="3">
        <v>2</v>
      </c>
      <c r="H694">
        <v>36</v>
      </c>
      <c r="I694" s="4" t="s">
        <v>132</v>
      </c>
      <c r="J694" s="2">
        <f>Cocina[[#This Row],[Precio Unitario]]-Cocina[[#This Row],[Costo Unitario]]</f>
        <v>10</v>
      </c>
      <c r="K694" s="2">
        <f>Cocina[[#This Row],[Precio Unitario]]</f>
        <v>24</v>
      </c>
      <c r="L694" s="6">
        <f>Cocina[[#This Row],[Ganancia Neta]]/Cocina[[#This Row],[Ganancia Bruta]]</f>
        <v>0.41666666666666669</v>
      </c>
      <c r="M694" s="2">
        <f>Cocina[[#This Row],[Precio Unitario]]*Cocina[[#This Row],[Cantidad Ordenada]]</f>
        <v>48</v>
      </c>
      <c r="N694" s="3">
        <v>693</v>
      </c>
      <c r="O694" s="2">
        <f>SUMIF(A:A,Cocina[[#This Row],[Número de Orden2]],M:M)</f>
        <v>78</v>
      </c>
    </row>
    <row r="695" spans="1:15" x14ac:dyDescent="0.2">
      <c r="A695" s="3">
        <v>272</v>
      </c>
      <c r="B695" s="3">
        <v>7</v>
      </c>
      <c r="C695" s="4" t="s">
        <v>19</v>
      </c>
      <c r="D695" s="4" t="s">
        <v>1598</v>
      </c>
      <c r="E695" s="2">
        <v>21</v>
      </c>
      <c r="F695" s="2">
        <v>35</v>
      </c>
      <c r="G695" s="3">
        <v>1</v>
      </c>
      <c r="H695">
        <v>47</v>
      </c>
      <c r="I695" s="4" t="s">
        <v>133</v>
      </c>
      <c r="J695" s="2">
        <f>Cocina[[#This Row],[Precio Unitario]]-Cocina[[#This Row],[Costo Unitario]]</f>
        <v>14</v>
      </c>
      <c r="K695" s="2">
        <f>Cocina[[#This Row],[Precio Unitario]]</f>
        <v>35</v>
      </c>
      <c r="L695" s="6">
        <f>Cocina[[#This Row],[Ganancia Neta]]/Cocina[[#This Row],[Ganancia Bruta]]</f>
        <v>0.4</v>
      </c>
      <c r="M695" s="2">
        <f>Cocina[[#This Row],[Precio Unitario]]*Cocina[[#This Row],[Cantidad Ordenada]]</f>
        <v>35</v>
      </c>
      <c r="N695" s="3">
        <v>694</v>
      </c>
      <c r="O695" s="2">
        <f>SUMIF(A:A,Cocina[[#This Row],[Número de Orden2]],M:M)</f>
        <v>157</v>
      </c>
    </row>
    <row r="696" spans="1:15" x14ac:dyDescent="0.2">
      <c r="A696" s="3">
        <v>273</v>
      </c>
      <c r="B696" s="3">
        <v>20</v>
      </c>
      <c r="C696" s="4" t="s">
        <v>70</v>
      </c>
      <c r="D696" s="4" t="s">
        <v>1599</v>
      </c>
      <c r="E696" s="2">
        <v>19</v>
      </c>
      <c r="F696" s="2">
        <v>32</v>
      </c>
      <c r="G696" s="3">
        <v>1</v>
      </c>
      <c r="H696">
        <v>22</v>
      </c>
      <c r="I696" s="4" t="s">
        <v>133</v>
      </c>
      <c r="J696" s="2">
        <f>Cocina[[#This Row],[Precio Unitario]]-Cocina[[#This Row],[Costo Unitario]]</f>
        <v>13</v>
      </c>
      <c r="K696" s="2">
        <f>Cocina[[#This Row],[Precio Unitario]]</f>
        <v>32</v>
      </c>
      <c r="L696" s="6">
        <f>Cocina[[#This Row],[Ganancia Neta]]/Cocina[[#This Row],[Ganancia Bruta]]</f>
        <v>0.40625</v>
      </c>
      <c r="M696" s="2">
        <f>Cocina[[#This Row],[Precio Unitario]]*Cocina[[#This Row],[Cantidad Ordenada]]</f>
        <v>32</v>
      </c>
      <c r="N696" s="3">
        <v>695</v>
      </c>
      <c r="O696" s="2">
        <f>SUMIF(A:A,Cocina[[#This Row],[Número de Orden2]],M:M)</f>
        <v>116</v>
      </c>
    </row>
    <row r="697" spans="1:15" x14ac:dyDescent="0.2">
      <c r="A697" s="3">
        <v>273</v>
      </c>
      <c r="B697" s="3">
        <v>20</v>
      </c>
      <c r="C697" s="4" t="s">
        <v>65</v>
      </c>
      <c r="D697" s="4" t="s">
        <v>1600</v>
      </c>
      <c r="E697" s="2">
        <v>13</v>
      </c>
      <c r="F697" s="2">
        <v>22</v>
      </c>
      <c r="G697" s="3">
        <v>3</v>
      </c>
      <c r="H697">
        <v>40</v>
      </c>
      <c r="I697" s="4" t="s">
        <v>132</v>
      </c>
      <c r="J697" s="2">
        <f>Cocina[[#This Row],[Precio Unitario]]-Cocina[[#This Row],[Costo Unitario]]</f>
        <v>9</v>
      </c>
      <c r="K697" s="2">
        <f>Cocina[[#This Row],[Precio Unitario]]</f>
        <v>22</v>
      </c>
      <c r="L697" s="6">
        <f>Cocina[[#This Row],[Ganancia Neta]]/Cocina[[#This Row],[Ganancia Bruta]]</f>
        <v>0.40909090909090912</v>
      </c>
      <c r="M697" s="2">
        <f>Cocina[[#This Row],[Precio Unitario]]*Cocina[[#This Row],[Cantidad Ordenada]]</f>
        <v>66</v>
      </c>
      <c r="N697" s="3">
        <v>696</v>
      </c>
      <c r="O697" s="2">
        <f>SUMIF(A:A,Cocina[[#This Row],[Número de Orden2]],M:M)</f>
        <v>46</v>
      </c>
    </row>
    <row r="698" spans="1:15" x14ac:dyDescent="0.2">
      <c r="A698" s="3">
        <v>273</v>
      </c>
      <c r="B698" s="3">
        <v>20</v>
      </c>
      <c r="C698" s="4" t="s">
        <v>52</v>
      </c>
      <c r="D698" s="4" t="s">
        <v>1607</v>
      </c>
      <c r="E698" s="2">
        <v>15</v>
      </c>
      <c r="F698" s="2">
        <v>25</v>
      </c>
      <c r="G698" s="3">
        <v>1</v>
      </c>
      <c r="H698">
        <v>5</v>
      </c>
      <c r="I698" s="4" t="s">
        <v>133</v>
      </c>
      <c r="J698" s="2">
        <f>Cocina[[#This Row],[Precio Unitario]]-Cocina[[#This Row],[Costo Unitario]]</f>
        <v>10</v>
      </c>
      <c r="K698" s="2">
        <f>Cocina[[#This Row],[Precio Unitario]]</f>
        <v>25</v>
      </c>
      <c r="L698" s="6">
        <f>Cocina[[#This Row],[Ganancia Neta]]/Cocina[[#This Row],[Ganancia Bruta]]</f>
        <v>0.4</v>
      </c>
      <c r="M698" s="2">
        <f>Cocina[[#This Row],[Precio Unitario]]*Cocina[[#This Row],[Cantidad Ordenada]]</f>
        <v>25</v>
      </c>
      <c r="N698" s="3">
        <v>697</v>
      </c>
      <c r="O698" s="2">
        <f>SUMIF(A:A,Cocina[[#This Row],[Número de Orden2]],M:M)</f>
        <v>199</v>
      </c>
    </row>
    <row r="699" spans="1:15" x14ac:dyDescent="0.2">
      <c r="A699" s="3">
        <v>274</v>
      </c>
      <c r="B699" s="3">
        <v>7</v>
      </c>
      <c r="C699" s="4" t="s">
        <v>57</v>
      </c>
      <c r="D699" s="4" t="s">
        <v>1606</v>
      </c>
      <c r="E699" s="2">
        <v>15</v>
      </c>
      <c r="F699" s="2">
        <v>26</v>
      </c>
      <c r="G699" s="3">
        <v>3</v>
      </c>
      <c r="H699">
        <v>33</v>
      </c>
      <c r="I699" s="4" t="s">
        <v>132</v>
      </c>
      <c r="J699" s="2">
        <f>Cocina[[#This Row],[Precio Unitario]]-Cocina[[#This Row],[Costo Unitario]]</f>
        <v>11</v>
      </c>
      <c r="K699" s="2">
        <f>Cocina[[#This Row],[Precio Unitario]]</f>
        <v>26</v>
      </c>
      <c r="L699" s="6">
        <f>Cocina[[#This Row],[Ganancia Neta]]/Cocina[[#This Row],[Ganancia Bruta]]</f>
        <v>0.42307692307692307</v>
      </c>
      <c r="M699" s="2">
        <f>Cocina[[#This Row],[Precio Unitario]]*Cocina[[#This Row],[Cantidad Ordenada]]</f>
        <v>78</v>
      </c>
      <c r="N699" s="3">
        <v>698</v>
      </c>
      <c r="O699" s="2">
        <f>SUMIF(A:A,Cocina[[#This Row],[Número de Orden2]],M:M)</f>
        <v>185</v>
      </c>
    </row>
    <row r="700" spans="1:15" x14ac:dyDescent="0.2">
      <c r="A700" s="3">
        <v>274</v>
      </c>
      <c r="B700" s="3">
        <v>7</v>
      </c>
      <c r="C700" s="4" t="s">
        <v>48</v>
      </c>
      <c r="D700" s="4" t="s">
        <v>1597</v>
      </c>
      <c r="E700" s="2">
        <v>11</v>
      </c>
      <c r="F700" s="2">
        <v>19</v>
      </c>
      <c r="G700" s="3">
        <v>2</v>
      </c>
      <c r="H700">
        <v>42</v>
      </c>
      <c r="I700" s="4" t="s">
        <v>133</v>
      </c>
      <c r="J700" s="2">
        <f>Cocina[[#This Row],[Precio Unitario]]-Cocina[[#This Row],[Costo Unitario]]</f>
        <v>8</v>
      </c>
      <c r="K700" s="2">
        <f>Cocina[[#This Row],[Precio Unitario]]</f>
        <v>19</v>
      </c>
      <c r="L700" s="6">
        <f>Cocina[[#This Row],[Ganancia Neta]]/Cocina[[#This Row],[Ganancia Bruta]]</f>
        <v>0.42105263157894735</v>
      </c>
      <c r="M700" s="2">
        <f>Cocina[[#This Row],[Precio Unitario]]*Cocina[[#This Row],[Cantidad Ordenada]]</f>
        <v>38</v>
      </c>
      <c r="N700" s="3">
        <v>699</v>
      </c>
      <c r="O700" s="2">
        <f>SUMIF(A:A,Cocina[[#This Row],[Número de Orden2]],M:M)</f>
        <v>58</v>
      </c>
    </row>
    <row r="701" spans="1:15" x14ac:dyDescent="0.2">
      <c r="A701" s="3">
        <v>275</v>
      </c>
      <c r="B701" s="3">
        <v>5</v>
      </c>
      <c r="C701" s="4" t="s">
        <v>74</v>
      </c>
      <c r="D701" s="4" t="s">
        <v>1595</v>
      </c>
      <c r="E701" s="2">
        <v>20</v>
      </c>
      <c r="F701" s="2">
        <v>33</v>
      </c>
      <c r="G701" s="3">
        <v>1</v>
      </c>
      <c r="H701">
        <v>32</v>
      </c>
      <c r="I701" s="4" t="s">
        <v>133</v>
      </c>
      <c r="J701" s="2">
        <f>Cocina[[#This Row],[Precio Unitario]]-Cocina[[#This Row],[Costo Unitario]]</f>
        <v>13</v>
      </c>
      <c r="K701" s="2">
        <f>Cocina[[#This Row],[Precio Unitario]]</f>
        <v>33</v>
      </c>
      <c r="L701" s="6">
        <f>Cocina[[#This Row],[Ganancia Neta]]/Cocina[[#This Row],[Ganancia Bruta]]</f>
        <v>0.39393939393939392</v>
      </c>
      <c r="M701" s="2">
        <f>Cocina[[#This Row],[Precio Unitario]]*Cocina[[#This Row],[Cantidad Ordenada]]</f>
        <v>33</v>
      </c>
      <c r="N701" s="3">
        <v>700</v>
      </c>
      <c r="O701" s="2">
        <f>SUMIF(A:A,Cocina[[#This Row],[Número de Orden2]],M:M)</f>
        <v>234</v>
      </c>
    </row>
    <row r="702" spans="1:15" x14ac:dyDescent="0.2">
      <c r="A702" s="3">
        <v>275</v>
      </c>
      <c r="B702" s="3">
        <v>5</v>
      </c>
      <c r="C702" s="4" t="s">
        <v>50</v>
      </c>
      <c r="D702" s="4" t="s">
        <v>1590</v>
      </c>
      <c r="E702" s="2">
        <v>19</v>
      </c>
      <c r="F702" s="2">
        <v>31</v>
      </c>
      <c r="G702" s="3">
        <v>2</v>
      </c>
      <c r="H702">
        <v>32</v>
      </c>
      <c r="I702" s="4" t="s">
        <v>132</v>
      </c>
      <c r="J702" s="2">
        <f>Cocina[[#This Row],[Precio Unitario]]-Cocina[[#This Row],[Costo Unitario]]</f>
        <v>12</v>
      </c>
      <c r="K702" s="2">
        <f>Cocina[[#This Row],[Precio Unitario]]</f>
        <v>31</v>
      </c>
      <c r="L702" s="6">
        <f>Cocina[[#This Row],[Ganancia Neta]]/Cocina[[#This Row],[Ganancia Bruta]]</f>
        <v>0.38709677419354838</v>
      </c>
      <c r="M702" s="2">
        <f>Cocina[[#This Row],[Precio Unitario]]*Cocina[[#This Row],[Cantidad Ordenada]]</f>
        <v>62</v>
      </c>
      <c r="N702" s="3">
        <v>701</v>
      </c>
      <c r="O702" s="2">
        <f>SUMIF(A:A,Cocina[[#This Row],[Número de Orden2]],M:M)</f>
        <v>102</v>
      </c>
    </row>
    <row r="703" spans="1:15" x14ac:dyDescent="0.2">
      <c r="A703" s="3">
        <v>275</v>
      </c>
      <c r="B703" s="3">
        <v>5</v>
      </c>
      <c r="C703" s="4" t="s">
        <v>57</v>
      </c>
      <c r="D703" s="4" t="s">
        <v>1606</v>
      </c>
      <c r="E703" s="2">
        <v>15</v>
      </c>
      <c r="F703" s="2">
        <v>26</v>
      </c>
      <c r="G703" s="3">
        <v>1</v>
      </c>
      <c r="H703">
        <v>58</v>
      </c>
      <c r="I703" s="4" t="s">
        <v>132</v>
      </c>
      <c r="J703" s="2">
        <f>Cocina[[#This Row],[Precio Unitario]]-Cocina[[#This Row],[Costo Unitario]]</f>
        <v>11</v>
      </c>
      <c r="K703" s="2">
        <f>Cocina[[#This Row],[Precio Unitario]]</f>
        <v>26</v>
      </c>
      <c r="L703" s="6">
        <f>Cocina[[#This Row],[Ganancia Neta]]/Cocina[[#This Row],[Ganancia Bruta]]</f>
        <v>0.42307692307692307</v>
      </c>
      <c r="M703" s="2">
        <f>Cocina[[#This Row],[Precio Unitario]]*Cocina[[#This Row],[Cantidad Ordenada]]</f>
        <v>26</v>
      </c>
      <c r="N703" s="3">
        <v>702</v>
      </c>
      <c r="O703" s="2">
        <f>SUMIF(A:A,Cocina[[#This Row],[Número de Orden2]],M:M)</f>
        <v>195</v>
      </c>
    </row>
    <row r="704" spans="1:15" x14ac:dyDescent="0.2">
      <c r="A704" s="3">
        <v>276</v>
      </c>
      <c r="B704" s="3">
        <v>15</v>
      </c>
      <c r="C704" s="4" t="s">
        <v>65</v>
      </c>
      <c r="D704" s="4" t="s">
        <v>1600</v>
      </c>
      <c r="E704" s="2">
        <v>13</v>
      </c>
      <c r="F704" s="2">
        <v>22</v>
      </c>
      <c r="G704" s="3">
        <v>2</v>
      </c>
      <c r="H704">
        <v>49</v>
      </c>
      <c r="I704" s="4" t="s">
        <v>132</v>
      </c>
      <c r="J704" s="2">
        <f>Cocina[[#This Row],[Precio Unitario]]-Cocina[[#This Row],[Costo Unitario]]</f>
        <v>9</v>
      </c>
      <c r="K704" s="2">
        <f>Cocina[[#This Row],[Precio Unitario]]</f>
        <v>22</v>
      </c>
      <c r="L704" s="6">
        <f>Cocina[[#This Row],[Ganancia Neta]]/Cocina[[#This Row],[Ganancia Bruta]]</f>
        <v>0.40909090909090912</v>
      </c>
      <c r="M704" s="2">
        <f>Cocina[[#This Row],[Precio Unitario]]*Cocina[[#This Row],[Cantidad Ordenada]]</f>
        <v>44</v>
      </c>
      <c r="N704" s="3">
        <v>703</v>
      </c>
      <c r="O704" s="2">
        <f>SUMIF(A:A,Cocina[[#This Row],[Número de Orden2]],M:M)</f>
        <v>63</v>
      </c>
    </row>
    <row r="705" spans="1:15" x14ac:dyDescent="0.2">
      <c r="A705" s="3">
        <v>276</v>
      </c>
      <c r="B705" s="3">
        <v>15</v>
      </c>
      <c r="C705" s="4" t="s">
        <v>57</v>
      </c>
      <c r="D705" s="4" t="s">
        <v>1606</v>
      </c>
      <c r="E705" s="2">
        <v>15</v>
      </c>
      <c r="F705" s="2">
        <v>26</v>
      </c>
      <c r="G705" s="3">
        <v>1</v>
      </c>
      <c r="H705">
        <v>36</v>
      </c>
      <c r="I705" s="4" t="s">
        <v>133</v>
      </c>
      <c r="J705" s="2">
        <f>Cocina[[#This Row],[Precio Unitario]]-Cocina[[#This Row],[Costo Unitario]]</f>
        <v>11</v>
      </c>
      <c r="K705" s="2">
        <f>Cocina[[#This Row],[Precio Unitario]]</f>
        <v>26</v>
      </c>
      <c r="L705" s="6">
        <f>Cocina[[#This Row],[Ganancia Neta]]/Cocina[[#This Row],[Ganancia Bruta]]</f>
        <v>0.42307692307692307</v>
      </c>
      <c r="M705" s="2">
        <f>Cocina[[#This Row],[Precio Unitario]]*Cocina[[#This Row],[Cantidad Ordenada]]</f>
        <v>26</v>
      </c>
      <c r="N705" s="3">
        <v>704</v>
      </c>
      <c r="O705" s="2">
        <f>SUMIF(A:A,Cocina[[#This Row],[Número de Orden2]],M:M)</f>
        <v>18</v>
      </c>
    </row>
    <row r="706" spans="1:15" x14ac:dyDescent="0.2">
      <c r="A706" s="3">
        <v>277</v>
      </c>
      <c r="B706" s="3">
        <v>4</v>
      </c>
      <c r="C706" s="4" t="s">
        <v>50</v>
      </c>
      <c r="D706" s="4" t="s">
        <v>1590</v>
      </c>
      <c r="E706" s="2">
        <v>19</v>
      </c>
      <c r="F706" s="2">
        <v>31</v>
      </c>
      <c r="G706" s="3">
        <v>3</v>
      </c>
      <c r="H706">
        <v>29</v>
      </c>
      <c r="I706" s="4" t="s">
        <v>132</v>
      </c>
      <c r="J706" s="2">
        <f>Cocina[[#This Row],[Precio Unitario]]-Cocina[[#This Row],[Costo Unitario]]</f>
        <v>12</v>
      </c>
      <c r="K706" s="2">
        <f>Cocina[[#This Row],[Precio Unitario]]</f>
        <v>31</v>
      </c>
      <c r="L706" s="6">
        <f>Cocina[[#This Row],[Ganancia Neta]]/Cocina[[#This Row],[Ganancia Bruta]]</f>
        <v>0.38709677419354838</v>
      </c>
      <c r="M706" s="2">
        <f>Cocina[[#This Row],[Precio Unitario]]*Cocina[[#This Row],[Cantidad Ordenada]]</f>
        <v>93</v>
      </c>
      <c r="N706" s="3">
        <v>705</v>
      </c>
      <c r="O706" s="2">
        <f>SUMIF(A:A,Cocina[[#This Row],[Número de Orden2]],M:M)</f>
        <v>112</v>
      </c>
    </row>
    <row r="707" spans="1:15" x14ac:dyDescent="0.2">
      <c r="A707" s="3">
        <v>278</v>
      </c>
      <c r="B707" s="3">
        <v>5</v>
      </c>
      <c r="C707" s="4" t="s">
        <v>50</v>
      </c>
      <c r="D707" s="4" t="s">
        <v>1590</v>
      </c>
      <c r="E707" s="2">
        <v>19</v>
      </c>
      <c r="F707" s="2">
        <v>31</v>
      </c>
      <c r="G707" s="3">
        <v>3</v>
      </c>
      <c r="H707">
        <v>33</v>
      </c>
      <c r="I707" s="4" t="s">
        <v>132</v>
      </c>
      <c r="J707" s="2">
        <f>Cocina[[#This Row],[Precio Unitario]]-Cocina[[#This Row],[Costo Unitario]]</f>
        <v>12</v>
      </c>
      <c r="K707" s="2">
        <f>Cocina[[#This Row],[Precio Unitario]]</f>
        <v>31</v>
      </c>
      <c r="L707" s="6">
        <f>Cocina[[#This Row],[Ganancia Neta]]/Cocina[[#This Row],[Ganancia Bruta]]</f>
        <v>0.38709677419354838</v>
      </c>
      <c r="M707" s="2">
        <f>Cocina[[#This Row],[Precio Unitario]]*Cocina[[#This Row],[Cantidad Ordenada]]</f>
        <v>93</v>
      </c>
      <c r="N707" s="3">
        <v>706</v>
      </c>
      <c r="O707" s="2">
        <f>SUMIF(A:A,Cocina[[#This Row],[Número de Orden2]],M:M)</f>
        <v>54</v>
      </c>
    </row>
    <row r="708" spans="1:15" x14ac:dyDescent="0.2">
      <c r="A708" s="3">
        <v>278</v>
      </c>
      <c r="B708" s="3">
        <v>5</v>
      </c>
      <c r="C708" s="4" t="s">
        <v>60</v>
      </c>
      <c r="D708" s="4" t="s">
        <v>1588</v>
      </c>
      <c r="E708" s="2">
        <v>14</v>
      </c>
      <c r="F708" s="2">
        <v>24</v>
      </c>
      <c r="G708" s="3">
        <v>2</v>
      </c>
      <c r="H708">
        <v>28</v>
      </c>
      <c r="I708" s="4" t="s">
        <v>133</v>
      </c>
      <c r="J708" s="2">
        <f>Cocina[[#This Row],[Precio Unitario]]-Cocina[[#This Row],[Costo Unitario]]</f>
        <v>10</v>
      </c>
      <c r="K708" s="2">
        <f>Cocina[[#This Row],[Precio Unitario]]</f>
        <v>24</v>
      </c>
      <c r="L708" s="6">
        <f>Cocina[[#This Row],[Ganancia Neta]]/Cocina[[#This Row],[Ganancia Bruta]]</f>
        <v>0.41666666666666669</v>
      </c>
      <c r="M708" s="2">
        <f>Cocina[[#This Row],[Precio Unitario]]*Cocina[[#This Row],[Cantidad Ordenada]]</f>
        <v>48</v>
      </c>
      <c r="N708" s="3">
        <v>707</v>
      </c>
      <c r="O708" s="2">
        <f>SUMIF(A:A,Cocina[[#This Row],[Número de Orden2]],M:M)</f>
        <v>185</v>
      </c>
    </row>
    <row r="709" spans="1:15" x14ac:dyDescent="0.2">
      <c r="A709" s="3">
        <v>279</v>
      </c>
      <c r="B709" s="3">
        <v>11</v>
      </c>
      <c r="C709" s="4" t="s">
        <v>34</v>
      </c>
      <c r="D709" s="4" t="s">
        <v>1592</v>
      </c>
      <c r="E709" s="2">
        <v>25</v>
      </c>
      <c r="F709" s="2">
        <v>40</v>
      </c>
      <c r="G709" s="3">
        <v>3</v>
      </c>
      <c r="H709">
        <v>48</v>
      </c>
      <c r="I709" s="4" t="s">
        <v>133</v>
      </c>
      <c r="J709" s="2">
        <f>Cocina[[#This Row],[Precio Unitario]]-Cocina[[#This Row],[Costo Unitario]]</f>
        <v>15</v>
      </c>
      <c r="K709" s="2">
        <f>Cocina[[#This Row],[Precio Unitario]]</f>
        <v>40</v>
      </c>
      <c r="L709" s="6">
        <f>Cocina[[#This Row],[Ganancia Neta]]/Cocina[[#This Row],[Ganancia Bruta]]</f>
        <v>0.375</v>
      </c>
      <c r="M709" s="2">
        <f>Cocina[[#This Row],[Precio Unitario]]*Cocina[[#This Row],[Cantidad Ordenada]]</f>
        <v>120</v>
      </c>
      <c r="N709" s="3">
        <v>708</v>
      </c>
      <c r="O709" s="2">
        <f>SUMIF(A:A,Cocina[[#This Row],[Número de Orden2]],M:M)</f>
        <v>54</v>
      </c>
    </row>
    <row r="710" spans="1:15" x14ac:dyDescent="0.2">
      <c r="A710" s="3">
        <v>279</v>
      </c>
      <c r="B710" s="3">
        <v>11</v>
      </c>
      <c r="C710" s="4" t="s">
        <v>19</v>
      </c>
      <c r="D710" s="4" t="s">
        <v>1598</v>
      </c>
      <c r="E710" s="2">
        <v>21</v>
      </c>
      <c r="F710" s="2">
        <v>35</v>
      </c>
      <c r="G710" s="3">
        <v>1</v>
      </c>
      <c r="H710">
        <v>28</v>
      </c>
      <c r="I710" s="4" t="s">
        <v>132</v>
      </c>
      <c r="J710" s="2">
        <f>Cocina[[#This Row],[Precio Unitario]]-Cocina[[#This Row],[Costo Unitario]]</f>
        <v>14</v>
      </c>
      <c r="K710" s="2">
        <f>Cocina[[#This Row],[Precio Unitario]]</f>
        <v>35</v>
      </c>
      <c r="L710" s="6">
        <f>Cocina[[#This Row],[Ganancia Neta]]/Cocina[[#This Row],[Ganancia Bruta]]</f>
        <v>0.4</v>
      </c>
      <c r="M710" s="2">
        <f>Cocina[[#This Row],[Precio Unitario]]*Cocina[[#This Row],[Cantidad Ordenada]]</f>
        <v>35</v>
      </c>
      <c r="N710" s="3">
        <v>709</v>
      </c>
      <c r="O710" s="2">
        <f>SUMIF(A:A,Cocina[[#This Row],[Número de Orden2]],M:M)</f>
        <v>193</v>
      </c>
    </row>
    <row r="711" spans="1:15" x14ac:dyDescent="0.2">
      <c r="A711" s="3">
        <v>279</v>
      </c>
      <c r="B711" s="3">
        <v>11</v>
      </c>
      <c r="C711" s="4" t="s">
        <v>43</v>
      </c>
      <c r="D711" s="4" t="s">
        <v>1605</v>
      </c>
      <c r="E711" s="2">
        <v>10</v>
      </c>
      <c r="F711" s="2">
        <v>18</v>
      </c>
      <c r="G711" s="3">
        <v>1</v>
      </c>
      <c r="H711">
        <v>58</v>
      </c>
      <c r="I711" s="4" t="s">
        <v>132</v>
      </c>
      <c r="J711" s="2">
        <f>Cocina[[#This Row],[Precio Unitario]]-Cocina[[#This Row],[Costo Unitario]]</f>
        <v>8</v>
      </c>
      <c r="K711" s="2">
        <f>Cocina[[#This Row],[Precio Unitario]]</f>
        <v>18</v>
      </c>
      <c r="L711" s="6">
        <f>Cocina[[#This Row],[Ganancia Neta]]/Cocina[[#This Row],[Ganancia Bruta]]</f>
        <v>0.44444444444444442</v>
      </c>
      <c r="M711" s="2">
        <f>Cocina[[#This Row],[Precio Unitario]]*Cocina[[#This Row],[Cantidad Ordenada]]</f>
        <v>18</v>
      </c>
      <c r="N711" s="3">
        <v>710</v>
      </c>
      <c r="O711" s="2">
        <f>SUMIF(A:A,Cocina[[#This Row],[Número de Orden2]],M:M)</f>
        <v>138</v>
      </c>
    </row>
    <row r="712" spans="1:15" x14ac:dyDescent="0.2">
      <c r="A712" s="3">
        <v>279</v>
      </c>
      <c r="B712" s="3">
        <v>11</v>
      </c>
      <c r="C712" s="4" t="s">
        <v>30</v>
      </c>
      <c r="D712" s="4" t="s">
        <v>1596</v>
      </c>
      <c r="E712" s="2">
        <v>16</v>
      </c>
      <c r="F712" s="2">
        <v>28</v>
      </c>
      <c r="G712" s="3">
        <v>1</v>
      </c>
      <c r="H712">
        <v>8</v>
      </c>
      <c r="I712" s="4" t="s">
        <v>132</v>
      </c>
      <c r="J712" s="2">
        <f>Cocina[[#This Row],[Precio Unitario]]-Cocina[[#This Row],[Costo Unitario]]</f>
        <v>12</v>
      </c>
      <c r="K712" s="2">
        <f>Cocina[[#This Row],[Precio Unitario]]</f>
        <v>28</v>
      </c>
      <c r="L712" s="6">
        <f>Cocina[[#This Row],[Ganancia Neta]]/Cocina[[#This Row],[Ganancia Bruta]]</f>
        <v>0.42857142857142855</v>
      </c>
      <c r="M712" s="2">
        <f>Cocina[[#This Row],[Precio Unitario]]*Cocina[[#This Row],[Cantidad Ordenada]]</f>
        <v>28</v>
      </c>
      <c r="N712" s="3">
        <v>711</v>
      </c>
      <c r="O712" s="2">
        <f>SUMIF(A:A,Cocina[[#This Row],[Número de Orden2]],M:M)</f>
        <v>166</v>
      </c>
    </row>
    <row r="713" spans="1:15" x14ac:dyDescent="0.2">
      <c r="A713" s="3">
        <v>280</v>
      </c>
      <c r="B713" s="3">
        <v>14</v>
      </c>
      <c r="C713" s="4" t="s">
        <v>60</v>
      </c>
      <c r="D713" s="4" t="s">
        <v>1588</v>
      </c>
      <c r="E713" s="2">
        <v>14</v>
      </c>
      <c r="F713" s="2">
        <v>24</v>
      </c>
      <c r="G713" s="3">
        <v>2</v>
      </c>
      <c r="H713">
        <v>52</v>
      </c>
      <c r="I713" s="4" t="s">
        <v>132</v>
      </c>
      <c r="J713" s="2">
        <f>Cocina[[#This Row],[Precio Unitario]]-Cocina[[#This Row],[Costo Unitario]]</f>
        <v>10</v>
      </c>
      <c r="K713" s="2">
        <f>Cocina[[#This Row],[Precio Unitario]]</f>
        <v>24</v>
      </c>
      <c r="L713" s="6">
        <f>Cocina[[#This Row],[Ganancia Neta]]/Cocina[[#This Row],[Ganancia Bruta]]</f>
        <v>0.41666666666666669</v>
      </c>
      <c r="M713" s="2">
        <f>Cocina[[#This Row],[Precio Unitario]]*Cocina[[#This Row],[Cantidad Ordenada]]</f>
        <v>48</v>
      </c>
      <c r="N713" s="3">
        <v>712</v>
      </c>
      <c r="O713" s="2">
        <f>SUMIF(A:A,Cocina[[#This Row],[Número de Orden2]],M:M)</f>
        <v>48</v>
      </c>
    </row>
    <row r="714" spans="1:15" x14ac:dyDescent="0.2">
      <c r="A714" s="3">
        <v>280</v>
      </c>
      <c r="B714" s="3">
        <v>14</v>
      </c>
      <c r="C714" s="4" t="s">
        <v>63</v>
      </c>
      <c r="D714" s="4" t="s">
        <v>1603</v>
      </c>
      <c r="E714" s="2">
        <v>14</v>
      </c>
      <c r="F714" s="2">
        <v>23</v>
      </c>
      <c r="G714" s="3">
        <v>3</v>
      </c>
      <c r="H714">
        <v>34</v>
      </c>
      <c r="I714" s="4" t="s">
        <v>132</v>
      </c>
      <c r="J714" s="2">
        <f>Cocina[[#This Row],[Precio Unitario]]-Cocina[[#This Row],[Costo Unitario]]</f>
        <v>9</v>
      </c>
      <c r="K714" s="2">
        <f>Cocina[[#This Row],[Precio Unitario]]</f>
        <v>23</v>
      </c>
      <c r="L714" s="6">
        <f>Cocina[[#This Row],[Ganancia Neta]]/Cocina[[#This Row],[Ganancia Bruta]]</f>
        <v>0.39130434782608697</v>
      </c>
      <c r="M714" s="2">
        <f>Cocina[[#This Row],[Precio Unitario]]*Cocina[[#This Row],[Cantidad Ordenada]]</f>
        <v>69</v>
      </c>
      <c r="N714" s="3">
        <v>713</v>
      </c>
      <c r="O714" s="2">
        <f>SUMIF(A:A,Cocina[[#This Row],[Número de Orden2]],M:M)</f>
        <v>360</v>
      </c>
    </row>
    <row r="715" spans="1:15" x14ac:dyDescent="0.2">
      <c r="A715" s="3">
        <v>281</v>
      </c>
      <c r="B715" s="3">
        <v>18</v>
      </c>
      <c r="C715" s="4" t="s">
        <v>74</v>
      </c>
      <c r="D715" s="4" t="s">
        <v>1595</v>
      </c>
      <c r="E715" s="2">
        <v>20</v>
      </c>
      <c r="F715" s="2">
        <v>33</v>
      </c>
      <c r="G715" s="3">
        <v>2</v>
      </c>
      <c r="H715">
        <v>9</v>
      </c>
      <c r="I715" s="4" t="s">
        <v>133</v>
      </c>
      <c r="J715" s="2">
        <f>Cocina[[#This Row],[Precio Unitario]]-Cocina[[#This Row],[Costo Unitario]]</f>
        <v>13</v>
      </c>
      <c r="K715" s="2">
        <f>Cocina[[#This Row],[Precio Unitario]]</f>
        <v>33</v>
      </c>
      <c r="L715" s="6">
        <f>Cocina[[#This Row],[Ganancia Neta]]/Cocina[[#This Row],[Ganancia Bruta]]</f>
        <v>0.39393939393939392</v>
      </c>
      <c r="M715" s="2">
        <f>Cocina[[#This Row],[Precio Unitario]]*Cocina[[#This Row],[Cantidad Ordenada]]</f>
        <v>66</v>
      </c>
      <c r="N715" s="3">
        <v>714</v>
      </c>
      <c r="O715" s="2">
        <f>SUMIF(A:A,Cocina[[#This Row],[Número de Orden2]],M:M)</f>
        <v>225</v>
      </c>
    </row>
    <row r="716" spans="1:15" x14ac:dyDescent="0.2">
      <c r="A716" s="3">
        <v>282</v>
      </c>
      <c r="B716" s="3">
        <v>6</v>
      </c>
      <c r="C716" s="4" t="s">
        <v>43</v>
      </c>
      <c r="D716" s="4" t="s">
        <v>1605</v>
      </c>
      <c r="E716" s="2">
        <v>10</v>
      </c>
      <c r="F716" s="2">
        <v>18</v>
      </c>
      <c r="G716" s="3">
        <v>3</v>
      </c>
      <c r="H716">
        <v>57</v>
      </c>
      <c r="I716" s="4" t="s">
        <v>133</v>
      </c>
      <c r="J716" s="2">
        <f>Cocina[[#This Row],[Precio Unitario]]-Cocina[[#This Row],[Costo Unitario]]</f>
        <v>8</v>
      </c>
      <c r="K716" s="2">
        <f>Cocina[[#This Row],[Precio Unitario]]</f>
        <v>18</v>
      </c>
      <c r="L716" s="6">
        <f>Cocina[[#This Row],[Ganancia Neta]]/Cocina[[#This Row],[Ganancia Bruta]]</f>
        <v>0.44444444444444442</v>
      </c>
      <c r="M716" s="2">
        <f>Cocina[[#This Row],[Precio Unitario]]*Cocina[[#This Row],[Cantidad Ordenada]]</f>
        <v>54</v>
      </c>
      <c r="N716" s="3">
        <v>715</v>
      </c>
      <c r="O716" s="2">
        <f>SUMIF(A:A,Cocina[[#This Row],[Número de Orden2]],M:M)</f>
        <v>246</v>
      </c>
    </row>
    <row r="717" spans="1:15" x14ac:dyDescent="0.2">
      <c r="A717" s="3">
        <v>282</v>
      </c>
      <c r="B717" s="3">
        <v>6</v>
      </c>
      <c r="C717" s="4" t="s">
        <v>55</v>
      </c>
      <c r="D717" s="4" t="s">
        <v>1602</v>
      </c>
      <c r="E717" s="2">
        <v>12</v>
      </c>
      <c r="F717" s="2">
        <v>20</v>
      </c>
      <c r="G717" s="3">
        <v>1</v>
      </c>
      <c r="H717">
        <v>57</v>
      </c>
      <c r="I717" s="4" t="s">
        <v>133</v>
      </c>
      <c r="J717" s="2">
        <f>Cocina[[#This Row],[Precio Unitario]]-Cocina[[#This Row],[Costo Unitario]]</f>
        <v>8</v>
      </c>
      <c r="K717" s="2">
        <f>Cocina[[#This Row],[Precio Unitario]]</f>
        <v>20</v>
      </c>
      <c r="L717" s="6">
        <f>Cocina[[#This Row],[Ganancia Neta]]/Cocina[[#This Row],[Ganancia Bruta]]</f>
        <v>0.4</v>
      </c>
      <c r="M717" s="2">
        <f>Cocina[[#This Row],[Precio Unitario]]*Cocina[[#This Row],[Cantidad Ordenada]]</f>
        <v>20</v>
      </c>
      <c r="N717" s="3">
        <v>716</v>
      </c>
      <c r="O717" s="2">
        <f>SUMIF(A:A,Cocina[[#This Row],[Número de Orden2]],M:M)</f>
        <v>231</v>
      </c>
    </row>
    <row r="718" spans="1:15" x14ac:dyDescent="0.2">
      <c r="A718" s="3">
        <v>283</v>
      </c>
      <c r="B718" s="3">
        <v>19</v>
      </c>
      <c r="C718" s="4" t="s">
        <v>57</v>
      </c>
      <c r="D718" s="4" t="s">
        <v>1606</v>
      </c>
      <c r="E718" s="2">
        <v>15</v>
      </c>
      <c r="F718" s="2">
        <v>26</v>
      </c>
      <c r="G718" s="3">
        <v>3</v>
      </c>
      <c r="H718">
        <v>6</v>
      </c>
      <c r="I718" s="4" t="s">
        <v>132</v>
      </c>
      <c r="J718" s="2">
        <f>Cocina[[#This Row],[Precio Unitario]]-Cocina[[#This Row],[Costo Unitario]]</f>
        <v>11</v>
      </c>
      <c r="K718" s="2">
        <f>Cocina[[#This Row],[Precio Unitario]]</f>
        <v>26</v>
      </c>
      <c r="L718" s="6">
        <f>Cocina[[#This Row],[Ganancia Neta]]/Cocina[[#This Row],[Ganancia Bruta]]</f>
        <v>0.42307692307692307</v>
      </c>
      <c r="M718" s="2">
        <f>Cocina[[#This Row],[Precio Unitario]]*Cocina[[#This Row],[Cantidad Ordenada]]</f>
        <v>78</v>
      </c>
      <c r="N718" s="3">
        <v>717</v>
      </c>
      <c r="O718" s="2">
        <f>SUMIF(A:A,Cocina[[#This Row],[Número de Orden2]],M:M)</f>
        <v>155</v>
      </c>
    </row>
    <row r="719" spans="1:15" x14ac:dyDescent="0.2">
      <c r="A719" s="3">
        <v>284</v>
      </c>
      <c r="B719" s="3">
        <v>11</v>
      </c>
      <c r="C719" s="4" t="s">
        <v>55</v>
      </c>
      <c r="D719" s="4" t="s">
        <v>1602</v>
      </c>
      <c r="E719" s="2">
        <v>12</v>
      </c>
      <c r="F719" s="2">
        <v>20</v>
      </c>
      <c r="G719" s="3">
        <v>3</v>
      </c>
      <c r="H719">
        <v>45</v>
      </c>
      <c r="I719" s="4" t="s">
        <v>132</v>
      </c>
      <c r="J719" s="2">
        <f>Cocina[[#This Row],[Precio Unitario]]-Cocina[[#This Row],[Costo Unitario]]</f>
        <v>8</v>
      </c>
      <c r="K719" s="2">
        <f>Cocina[[#This Row],[Precio Unitario]]</f>
        <v>20</v>
      </c>
      <c r="L719" s="6">
        <f>Cocina[[#This Row],[Ganancia Neta]]/Cocina[[#This Row],[Ganancia Bruta]]</f>
        <v>0.4</v>
      </c>
      <c r="M719" s="2">
        <f>Cocina[[#This Row],[Precio Unitario]]*Cocina[[#This Row],[Cantidad Ordenada]]</f>
        <v>60</v>
      </c>
      <c r="N719" s="3">
        <v>718</v>
      </c>
      <c r="O719" s="2">
        <f>SUMIF(A:A,Cocina[[#This Row],[Número de Orden2]],M:M)</f>
        <v>20</v>
      </c>
    </row>
    <row r="720" spans="1:15" x14ac:dyDescent="0.2">
      <c r="A720" s="3">
        <v>284</v>
      </c>
      <c r="B720" s="3">
        <v>11</v>
      </c>
      <c r="C720" s="4" t="s">
        <v>46</v>
      </c>
      <c r="D720" s="4" t="s">
        <v>1591</v>
      </c>
      <c r="E720" s="2">
        <v>16</v>
      </c>
      <c r="F720" s="2">
        <v>27</v>
      </c>
      <c r="G720" s="3">
        <v>1</v>
      </c>
      <c r="H720">
        <v>59</v>
      </c>
      <c r="I720" s="4" t="s">
        <v>132</v>
      </c>
      <c r="J720" s="2">
        <f>Cocina[[#This Row],[Precio Unitario]]-Cocina[[#This Row],[Costo Unitario]]</f>
        <v>11</v>
      </c>
      <c r="K720" s="2">
        <f>Cocina[[#This Row],[Precio Unitario]]</f>
        <v>27</v>
      </c>
      <c r="L720" s="6">
        <f>Cocina[[#This Row],[Ganancia Neta]]/Cocina[[#This Row],[Ganancia Bruta]]</f>
        <v>0.40740740740740738</v>
      </c>
      <c r="M720" s="2">
        <f>Cocina[[#This Row],[Precio Unitario]]*Cocina[[#This Row],[Cantidad Ordenada]]</f>
        <v>27</v>
      </c>
      <c r="N720" s="3">
        <v>719</v>
      </c>
      <c r="O720" s="2">
        <f>SUMIF(A:A,Cocina[[#This Row],[Número de Orden2]],M:M)</f>
        <v>107</v>
      </c>
    </row>
    <row r="721" spans="1:15" x14ac:dyDescent="0.2">
      <c r="A721" s="3">
        <v>284</v>
      </c>
      <c r="B721" s="3">
        <v>11</v>
      </c>
      <c r="C721" s="4" t="s">
        <v>48</v>
      </c>
      <c r="D721" s="4" t="s">
        <v>1597</v>
      </c>
      <c r="E721" s="2">
        <v>11</v>
      </c>
      <c r="F721" s="2">
        <v>19</v>
      </c>
      <c r="G721" s="3">
        <v>2</v>
      </c>
      <c r="H721">
        <v>41</v>
      </c>
      <c r="I721" s="4" t="s">
        <v>132</v>
      </c>
      <c r="J721" s="2">
        <f>Cocina[[#This Row],[Precio Unitario]]-Cocina[[#This Row],[Costo Unitario]]</f>
        <v>8</v>
      </c>
      <c r="K721" s="2">
        <f>Cocina[[#This Row],[Precio Unitario]]</f>
        <v>19</v>
      </c>
      <c r="L721" s="6">
        <f>Cocina[[#This Row],[Ganancia Neta]]/Cocina[[#This Row],[Ganancia Bruta]]</f>
        <v>0.42105263157894735</v>
      </c>
      <c r="M721" s="2">
        <f>Cocina[[#This Row],[Precio Unitario]]*Cocina[[#This Row],[Cantidad Ordenada]]</f>
        <v>38</v>
      </c>
      <c r="N721" s="3">
        <v>720</v>
      </c>
      <c r="O721" s="2">
        <f>SUMIF(A:A,Cocina[[#This Row],[Número de Orden2]],M:M)</f>
        <v>168</v>
      </c>
    </row>
    <row r="722" spans="1:15" x14ac:dyDescent="0.2">
      <c r="A722" s="3">
        <v>284</v>
      </c>
      <c r="B722" s="3">
        <v>11</v>
      </c>
      <c r="C722" s="4" t="s">
        <v>74</v>
      </c>
      <c r="D722" s="4" t="s">
        <v>1595</v>
      </c>
      <c r="E722" s="2">
        <v>20</v>
      </c>
      <c r="F722" s="2">
        <v>33</v>
      </c>
      <c r="G722" s="3">
        <v>1</v>
      </c>
      <c r="H722">
        <v>50</v>
      </c>
      <c r="I722" s="4" t="s">
        <v>133</v>
      </c>
      <c r="J722" s="2">
        <f>Cocina[[#This Row],[Precio Unitario]]-Cocina[[#This Row],[Costo Unitario]]</f>
        <v>13</v>
      </c>
      <c r="K722" s="2">
        <f>Cocina[[#This Row],[Precio Unitario]]</f>
        <v>33</v>
      </c>
      <c r="L722" s="6">
        <f>Cocina[[#This Row],[Ganancia Neta]]/Cocina[[#This Row],[Ganancia Bruta]]</f>
        <v>0.39393939393939392</v>
      </c>
      <c r="M722" s="2">
        <f>Cocina[[#This Row],[Precio Unitario]]*Cocina[[#This Row],[Cantidad Ordenada]]</f>
        <v>33</v>
      </c>
      <c r="N722" s="3">
        <v>721</v>
      </c>
      <c r="O722" s="2">
        <f>SUMIF(A:A,Cocina[[#This Row],[Número de Orden2]],M:M)</f>
        <v>218</v>
      </c>
    </row>
    <row r="723" spans="1:15" x14ac:dyDescent="0.2">
      <c r="A723" s="3">
        <v>285</v>
      </c>
      <c r="B723" s="3">
        <v>18</v>
      </c>
      <c r="C723" s="4" t="s">
        <v>41</v>
      </c>
      <c r="D723" s="4" t="s">
        <v>1604</v>
      </c>
      <c r="E723" s="2">
        <v>13</v>
      </c>
      <c r="F723" s="2">
        <v>21</v>
      </c>
      <c r="G723" s="3">
        <v>2</v>
      </c>
      <c r="H723">
        <v>12</v>
      </c>
      <c r="I723" s="4" t="s">
        <v>133</v>
      </c>
      <c r="J723" s="2">
        <f>Cocina[[#This Row],[Precio Unitario]]-Cocina[[#This Row],[Costo Unitario]]</f>
        <v>8</v>
      </c>
      <c r="K723" s="2">
        <f>Cocina[[#This Row],[Precio Unitario]]</f>
        <v>21</v>
      </c>
      <c r="L723" s="6">
        <f>Cocina[[#This Row],[Ganancia Neta]]/Cocina[[#This Row],[Ganancia Bruta]]</f>
        <v>0.38095238095238093</v>
      </c>
      <c r="M723" s="2">
        <f>Cocina[[#This Row],[Precio Unitario]]*Cocina[[#This Row],[Cantidad Ordenada]]</f>
        <v>42</v>
      </c>
      <c r="N723" s="3">
        <v>722</v>
      </c>
      <c r="O723" s="2">
        <f>SUMIF(A:A,Cocina[[#This Row],[Número de Orden2]],M:M)</f>
        <v>85</v>
      </c>
    </row>
    <row r="724" spans="1:15" x14ac:dyDescent="0.2">
      <c r="A724" s="3">
        <v>286</v>
      </c>
      <c r="B724" s="3">
        <v>15</v>
      </c>
      <c r="C724" s="4" t="s">
        <v>37</v>
      </c>
      <c r="D724" s="4" t="s">
        <v>1601</v>
      </c>
      <c r="E724" s="2">
        <v>20</v>
      </c>
      <c r="F724" s="2">
        <v>34</v>
      </c>
      <c r="G724" s="3">
        <v>2</v>
      </c>
      <c r="H724">
        <v>25</v>
      </c>
      <c r="I724" s="4" t="s">
        <v>132</v>
      </c>
      <c r="J724" s="2">
        <f>Cocina[[#This Row],[Precio Unitario]]-Cocina[[#This Row],[Costo Unitario]]</f>
        <v>14</v>
      </c>
      <c r="K724" s="2">
        <f>Cocina[[#This Row],[Precio Unitario]]</f>
        <v>34</v>
      </c>
      <c r="L724" s="6">
        <f>Cocina[[#This Row],[Ganancia Neta]]/Cocina[[#This Row],[Ganancia Bruta]]</f>
        <v>0.41176470588235292</v>
      </c>
      <c r="M724" s="2">
        <f>Cocina[[#This Row],[Precio Unitario]]*Cocina[[#This Row],[Cantidad Ordenada]]</f>
        <v>68</v>
      </c>
      <c r="N724" s="3">
        <v>723</v>
      </c>
      <c r="O724" s="2">
        <f>SUMIF(A:A,Cocina[[#This Row],[Número de Orden2]],M:M)</f>
        <v>126</v>
      </c>
    </row>
    <row r="725" spans="1:15" x14ac:dyDescent="0.2">
      <c r="A725" s="3">
        <v>287</v>
      </c>
      <c r="B725" s="3">
        <v>20</v>
      </c>
      <c r="C725" s="4" t="s">
        <v>70</v>
      </c>
      <c r="D725" s="4" t="s">
        <v>1599</v>
      </c>
      <c r="E725" s="2">
        <v>19</v>
      </c>
      <c r="F725" s="2">
        <v>32</v>
      </c>
      <c r="G725" s="3">
        <v>3</v>
      </c>
      <c r="H725">
        <v>46</v>
      </c>
      <c r="I725" s="4" t="s">
        <v>132</v>
      </c>
      <c r="J725" s="2">
        <f>Cocina[[#This Row],[Precio Unitario]]-Cocina[[#This Row],[Costo Unitario]]</f>
        <v>13</v>
      </c>
      <c r="K725" s="2">
        <f>Cocina[[#This Row],[Precio Unitario]]</f>
        <v>32</v>
      </c>
      <c r="L725" s="6">
        <f>Cocina[[#This Row],[Ganancia Neta]]/Cocina[[#This Row],[Ganancia Bruta]]</f>
        <v>0.40625</v>
      </c>
      <c r="M725" s="2">
        <f>Cocina[[#This Row],[Precio Unitario]]*Cocina[[#This Row],[Cantidad Ordenada]]</f>
        <v>96</v>
      </c>
      <c r="N725" s="3">
        <v>724</v>
      </c>
      <c r="O725" s="2">
        <f>SUMIF(A:A,Cocina[[#This Row],[Número de Orden2]],M:M)</f>
        <v>66</v>
      </c>
    </row>
    <row r="726" spans="1:15" x14ac:dyDescent="0.2">
      <c r="A726" s="3">
        <v>287</v>
      </c>
      <c r="B726" s="3">
        <v>20</v>
      </c>
      <c r="C726" s="4" t="s">
        <v>63</v>
      </c>
      <c r="D726" s="4" t="s">
        <v>1603</v>
      </c>
      <c r="E726" s="2">
        <v>14</v>
      </c>
      <c r="F726" s="2">
        <v>23</v>
      </c>
      <c r="G726" s="3">
        <v>2</v>
      </c>
      <c r="H726">
        <v>58</v>
      </c>
      <c r="I726" s="4" t="s">
        <v>132</v>
      </c>
      <c r="J726" s="2">
        <f>Cocina[[#This Row],[Precio Unitario]]-Cocina[[#This Row],[Costo Unitario]]</f>
        <v>9</v>
      </c>
      <c r="K726" s="2">
        <f>Cocina[[#This Row],[Precio Unitario]]</f>
        <v>23</v>
      </c>
      <c r="L726" s="6">
        <f>Cocina[[#This Row],[Ganancia Neta]]/Cocina[[#This Row],[Ganancia Bruta]]</f>
        <v>0.39130434782608697</v>
      </c>
      <c r="M726" s="2">
        <f>Cocina[[#This Row],[Precio Unitario]]*Cocina[[#This Row],[Cantidad Ordenada]]</f>
        <v>46</v>
      </c>
      <c r="N726" s="3">
        <v>725</v>
      </c>
      <c r="O726" s="2">
        <f>SUMIF(A:A,Cocina[[#This Row],[Número de Orden2]],M:M)</f>
        <v>168</v>
      </c>
    </row>
    <row r="727" spans="1:15" x14ac:dyDescent="0.2">
      <c r="A727" s="3">
        <v>287</v>
      </c>
      <c r="B727" s="3">
        <v>20</v>
      </c>
      <c r="C727" s="4" t="s">
        <v>39</v>
      </c>
      <c r="D727" s="4" t="s">
        <v>1589</v>
      </c>
      <c r="E727" s="2">
        <v>18</v>
      </c>
      <c r="F727" s="2">
        <v>30</v>
      </c>
      <c r="G727" s="3">
        <v>2</v>
      </c>
      <c r="H727">
        <v>17</v>
      </c>
      <c r="I727" s="4" t="s">
        <v>133</v>
      </c>
      <c r="J727" s="2">
        <f>Cocina[[#This Row],[Precio Unitario]]-Cocina[[#This Row],[Costo Unitario]]</f>
        <v>12</v>
      </c>
      <c r="K727" s="2">
        <f>Cocina[[#This Row],[Precio Unitario]]</f>
        <v>30</v>
      </c>
      <c r="L727" s="6">
        <f>Cocina[[#This Row],[Ganancia Neta]]/Cocina[[#This Row],[Ganancia Bruta]]</f>
        <v>0.4</v>
      </c>
      <c r="M727" s="2">
        <f>Cocina[[#This Row],[Precio Unitario]]*Cocina[[#This Row],[Cantidad Ordenada]]</f>
        <v>60</v>
      </c>
      <c r="N727" s="3">
        <v>726</v>
      </c>
      <c r="O727" s="2">
        <f>SUMIF(A:A,Cocina[[#This Row],[Número de Orden2]],M:M)</f>
        <v>126</v>
      </c>
    </row>
    <row r="728" spans="1:15" x14ac:dyDescent="0.2">
      <c r="A728" s="3">
        <v>288</v>
      </c>
      <c r="B728" s="3">
        <v>15</v>
      </c>
      <c r="C728" s="4" t="s">
        <v>60</v>
      </c>
      <c r="D728" s="4" t="s">
        <v>1588</v>
      </c>
      <c r="E728" s="2">
        <v>14</v>
      </c>
      <c r="F728" s="2">
        <v>24</v>
      </c>
      <c r="G728" s="3">
        <v>2</v>
      </c>
      <c r="H728">
        <v>6</v>
      </c>
      <c r="I728" s="4" t="s">
        <v>133</v>
      </c>
      <c r="J728" s="2">
        <f>Cocina[[#This Row],[Precio Unitario]]-Cocina[[#This Row],[Costo Unitario]]</f>
        <v>10</v>
      </c>
      <c r="K728" s="2">
        <f>Cocina[[#This Row],[Precio Unitario]]</f>
        <v>24</v>
      </c>
      <c r="L728" s="6">
        <f>Cocina[[#This Row],[Ganancia Neta]]/Cocina[[#This Row],[Ganancia Bruta]]</f>
        <v>0.41666666666666669</v>
      </c>
      <c r="M728" s="2">
        <f>Cocina[[#This Row],[Precio Unitario]]*Cocina[[#This Row],[Cantidad Ordenada]]</f>
        <v>48</v>
      </c>
      <c r="N728" s="3">
        <v>727</v>
      </c>
      <c r="O728" s="2">
        <f>SUMIF(A:A,Cocina[[#This Row],[Número de Orden2]],M:M)</f>
        <v>40</v>
      </c>
    </row>
    <row r="729" spans="1:15" x14ac:dyDescent="0.2">
      <c r="A729" s="3">
        <v>288</v>
      </c>
      <c r="B729" s="3">
        <v>15</v>
      </c>
      <c r="C729" s="4" t="s">
        <v>48</v>
      </c>
      <c r="D729" s="4" t="s">
        <v>1597</v>
      </c>
      <c r="E729" s="2">
        <v>11</v>
      </c>
      <c r="F729" s="2">
        <v>19</v>
      </c>
      <c r="G729" s="3">
        <v>2</v>
      </c>
      <c r="H729">
        <v>32</v>
      </c>
      <c r="I729" s="4" t="s">
        <v>132</v>
      </c>
      <c r="J729" s="2">
        <f>Cocina[[#This Row],[Precio Unitario]]-Cocina[[#This Row],[Costo Unitario]]</f>
        <v>8</v>
      </c>
      <c r="K729" s="2">
        <f>Cocina[[#This Row],[Precio Unitario]]</f>
        <v>19</v>
      </c>
      <c r="L729" s="6">
        <f>Cocina[[#This Row],[Ganancia Neta]]/Cocina[[#This Row],[Ganancia Bruta]]</f>
        <v>0.42105263157894735</v>
      </c>
      <c r="M729" s="2">
        <f>Cocina[[#This Row],[Precio Unitario]]*Cocina[[#This Row],[Cantidad Ordenada]]</f>
        <v>38</v>
      </c>
      <c r="N729" s="3">
        <v>728</v>
      </c>
      <c r="O729" s="2">
        <f>SUMIF(A:A,Cocina[[#This Row],[Número de Orden2]],M:M)</f>
        <v>195</v>
      </c>
    </row>
    <row r="730" spans="1:15" x14ac:dyDescent="0.2">
      <c r="A730" s="3">
        <v>289</v>
      </c>
      <c r="B730" s="3">
        <v>15</v>
      </c>
      <c r="C730" s="4" t="s">
        <v>55</v>
      </c>
      <c r="D730" s="4" t="s">
        <v>1602</v>
      </c>
      <c r="E730" s="2">
        <v>12</v>
      </c>
      <c r="F730" s="2">
        <v>20</v>
      </c>
      <c r="G730" s="3">
        <v>3</v>
      </c>
      <c r="H730">
        <v>20</v>
      </c>
      <c r="I730" s="4" t="s">
        <v>132</v>
      </c>
      <c r="J730" s="2">
        <f>Cocina[[#This Row],[Precio Unitario]]-Cocina[[#This Row],[Costo Unitario]]</f>
        <v>8</v>
      </c>
      <c r="K730" s="2">
        <f>Cocina[[#This Row],[Precio Unitario]]</f>
        <v>20</v>
      </c>
      <c r="L730" s="6">
        <f>Cocina[[#This Row],[Ganancia Neta]]/Cocina[[#This Row],[Ganancia Bruta]]</f>
        <v>0.4</v>
      </c>
      <c r="M730" s="2">
        <f>Cocina[[#This Row],[Precio Unitario]]*Cocina[[#This Row],[Cantidad Ordenada]]</f>
        <v>60</v>
      </c>
      <c r="N730" s="3">
        <v>729</v>
      </c>
      <c r="O730" s="2">
        <f>SUMIF(A:A,Cocina[[#This Row],[Número de Orden2]],M:M)</f>
        <v>128</v>
      </c>
    </row>
    <row r="731" spans="1:15" x14ac:dyDescent="0.2">
      <c r="A731" s="3">
        <v>289</v>
      </c>
      <c r="B731" s="3">
        <v>15</v>
      </c>
      <c r="C731" s="4" t="s">
        <v>57</v>
      </c>
      <c r="D731" s="4" t="s">
        <v>1606</v>
      </c>
      <c r="E731" s="2">
        <v>15</v>
      </c>
      <c r="F731" s="2">
        <v>26</v>
      </c>
      <c r="G731" s="3">
        <v>3</v>
      </c>
      <c r="H731">
        <v>48</v>
      </c>
      <c r="I731" s="4" t="s">
        <v>133</v>
      </c>
      <c r="J731" s="2">
        <f>Cocina[[#This Row],[Precio Unitario]]-Cocina[[#This Row],[Costo Unitario]]</f>
        <v>11</v>
      </c>
      <c r="K731" s="2">
        <f>Cocina[[#This Row],[Precio Unitario]]</f>
        <v>26</v>
      </c>
      <c r="L731" s="6">
        <f>Cocina[[#This Row],[Ganancia Neta]]/Cocina[[#This Row],[Ganancia Bruta]]</f>
        <v>0.42307692307692307</v>
      </c>
      <c r="M731" s="2">
        <f>Cocina[[#This Row],[Precio Unitario]]*Cocina[[#This Row],[Cantidad Ordenada]]</f>
        <v>78</v>
      </c>
      <c r="N731" s="3">
        <v>730</v>
      </c>
      <c r="O731" s="2">
        <f>SUMIF(A:A,Cocina[[#This Row],[Número de Orden2]],M:M)</f>
        <v>114</v>
      </c>
    </row>
    <row r="732" spans="1:15" x14ac:dyDescent="0.2">
      <c r="A732" s="3">
        <v>290</v>
      </c>
      <c r="B732" s="3">
        <v>19</v>
      </c>
      <c r="C732" s="4" t="s">
        <v>34</v>
      </c>
      <c r="D732" s="4" t="s">
        <v>1592</v>
      </c>
      <c r="E732" s="2">
        <v>25</v>
      </c>
      <c r="F732" s="2">
        <v>40</v>
      </c>
      <c r="G732" s="3">
        <v>1</v>
      </c>
      <c r="H732">
        <v>57</v>
      </c>
      <c r="I732" s="4" t="s">
        <v>132</v>
      </c>
      <c r="J732" s="2">
        <f>Cocina[[#This Row],[Precio Unitario]]-Cocina[[#This Row],[Costo Unitario]]</f>
        <v>15</v>
      </c>
      <c r="K732" s="2">
        <f>Cocina[[#This Row],[Precio Unitario]]</f>
        <v>40</v>
      </c>
      <c r="L732" s="6">
        <f>Cocina[[#This Row],[Ganancia Neta]]/Cocina[[#This Row],[Ganancia Bruta]]</f>
        <v>0.375</v>
      </c>
      <c r="M732" s="2">
        <f>Cocina[[#This Row],[Precio Unitario]]*Cocina[[#This Row],[Cantidad Ordenada]]</f>
        <v>40</v>
      </c>
      <c r="N732" s="3">
        <v>731</v>
      </c>
      <c r="O732" s="2">
        <f>SUMIF(A:A,Cocina[[#This Row],[Número de Orden2]],M:M)</f>
        <v>64</v>
      </c>
    </row>
    <row r="733" spans="1:15" x14ac:dyDescent="0.2">
      <c r="A733" s="3">
        <v>291</v>
      </c>
      <c r="B733" s="3">
        <v>2</v>
      </c>
      <c r="C733" s="4" t="s">
        <v>37</v>
      </c>
      <c r="D733" s="4" t="s">
        <v>1601</v>
      </c>
      <c r="E733" s="2">
        <v>20</v>
      </c>
      <c r="F733" s="2">
        <v>34</v>
      </c>
      <c r="G733" s="3">
        <v>2</v>
      </c>
      <c r="H733">
        <v>28</v>
      </c>
      <c r="I733" s="4" t="s">
        <v>133</v>
      </c>
      <c r="J733" s="2">
        <f>Cocina[[#This Row],[Precio Unitario]]-Cocina[[#This Row],[Costo Unitario]]</f>
        <v>14</v>
      </c>
      <c r="K733" s="2">
        <f>Cocina[[#This Row],[Precio Unitario]]</f>
        <v>34</v>
      </c>
      <c r="L733" s="6">
        <f>Cocina[[#This Row],[Ganancia Neta]]/Cocina[[#This Row],[Ganancia Bruta]]</f>
        <v>0.41176470588235292</v>
      </c>
      <c r="M733" s="2">
        <f>Cocina[[#This Row],[Precio Unitario]]*Cocina[[#This Row],[Cantidad Ordenada]]</f>
        <v>68</v>
      </c>
      <c r="N733" s="3">
        <v>732</v>
      </c>
      <c r="O733" s="2">
        <f>SUMIF(A:A,Cocina[[#This Row],[Número de Orden2]],M:M)</f>
        <v>306</v>
      </c>
    </row>
    <row r="734" spans="1:15" x14ac:dyDescent="0.2">
      <c r="A734" s="3">
        <v>291</v>
      </c>
      <c r="B734" s="3">
        <v>2</v>
      </c>
      <c r="C734" s="4" t="s">
        <v>52</v>
      </c>
      <c r="D734" s="4" t="s">
        <v>1607</v>
      </c>
      <c r="E734" s="2">
        <v>15</v>
      </c>
      <c r="F734" s="2">
        <v>25</v>
      </c>
      <c r="G734" s="3">
        <v>1</v>
      </c>
      <c r="H734">
        <v>41</v>
      </c>
      <c r="I734" s="4" t="s">
        <v>132</v>
      </c>
      <c r="J734" s="2">
        <f>Cocina[[#This Row],[Precio Unitario]]-Cocina[[#This Row],[Costo Unitario]]</f>
        <v>10</v>
      </c>
      <c r="K734" s="2">
        <f>Cocina[[#This Row],[Precio Unitario]]</f>
        <v>25</v>
      </c>
      <c r="L734" s="6">
        <f>Cocina[[#This Row],[Ganancia Neta]]/Cocina[[#This Row],[Ganancia Bruta]]</f>
        <v>0.4</v>
      </c>
      <c r="M734" s="2">
        <f>Cocina[[#This Row],[Precio Unitario]]*Cocina[[#This Row],[Cantidad Ordenada]]</f>
        <v>25</v>
      </c>
      <c r="N734" s="3">
        <v>733</v>
      </c>
      <c r="O734" s="2">
        <f>SUMIF(A:A,Cocina[[#This Row],[Número de Orden2]],M:M)</f>
        <v>186</v>
      </c>
    </row>
    <row r="735" spans="1:15" x14ac:dyDescent="0.2">
      <c r="A735" s="3">
        <v>291</v>
      </c>
      <c r="B735" s="3">
        <v>2</v>
      </c>
      <c r="C735" s="4" t="s">
        <v>19</v>
      </c>
      <c r="D735" s="4" t="s">
        <v>1598</v>
      </c>
      <c r="E735" s="2">
        <v>21</v>
      </c>
      <c r="F735" s="2">
        <v>35</v>
      </c>
      <c r="G735" s="3">
        <v>3</v>
      </c>
      <c r="H735">
        <v>12</v>
      </c>
      <c r="I735" s="4" t="s">
        <v>133</v>
      </c>
      <c r="J735" s="2">
        <f>Cocina[[#This Row],[Precio Unitario]]-Cocina[[#This Row],[Costo Unitario]]</f>
        <v>14</v>
      </c>
      <c r="K735" s="2">
        <f>Cocina[[#This Row],[Precio Unitario]]</f>
        <v>35</v>
      </c>
      <c r="L735" s="6">
        <f>Cocina[[#This Row],[Ganancia Neta]]/Cocina[[#This Row],[Ganancia Bruta]]</f>
        <v>0.4</v>
      </c>
      <c r="M735" s="2">
        <f>Cocina[[#This Row],[Precio Unitario]]*Cocina[[#This Row],[Cantidad Ordenada]]</f>
        <v>105</v>
      </c>
      <c r="N735" s="3">
        <v>734</v>
      </c>
      <c r="O735" s="2">
        <f>SUMIF(A:A,Cocina[[#This Row],[Número de Orden2]],M:M)</f>
        <v>139</v>
      </c>
    </row>
    <row r="736" spans="1:15" x14ac:dyDescent="0.2">
      <c r="A736" s="3">
        <v>291</v>
      </c>
      <c r="B736" s="3">
        <v>2</v>
      </c>
      <c r="C736" s="4" t="s">
        <v>50</v>
      </c>
      <c r="D736" s="4" t="s">
        <v>1590</v>
      </c>
      <c r="E736" s="2">
        <v>19</v>
      </c>
      <c r="F736" s="2">
        <v>31</v>
      </c>
      <c r="G736" s="3">
        <v>2</v>
      </c>
      <c r="H736">
        <v>14</v>
      </c>
      <c r="I736" s="4" t="s">
        <v>132</v>
      </c>
      <c r="J736" s="2">
        <f>Cocina[[#This Row],[Precio Unitario]]-Cocina[[#This Row],[Costo Unitario]]</f>
        <v>12</v>
      </c>
      <c r="K736" s="2">
        <f>Cocina[[#This Row],[Precio Unitario]]</f>
        <v>31</v>
      </c>
      <c r="L736" s="6">
        <f>Cocina[[#This Row],[Ganancia Neta]]/Cocina[[#This Row],[Ganancia Bruta]]</f>
        <v>0.38709677419354838</v>
      </c>
      <c r="M736" s="2">
        <f>Cocina[[#This Row],[Precio Unitario]]*Cocina[[#This Row],[Cantidad Ordenada]]</f>
        <v>62</v>
      </c>
      <c r="N736" s="3">
        <v>735</v>
      </c>
      <c r="O736" s="2">
        <f>SUMIF(A:A,Cocina[[#This Row],[Número de Orden2]],M:M)</f>
        <v>142</v>
      </c>
    </row>
    <row r="737" spans="1:15" x14ac:dyDescent="0.2">
      <c r="A737" s="3">
        <v>292</v>
      </c>
      <c r="B737" s="3">
        <v>10</v>
      </c>
      <c r="C737" s="4" t="s">
        <v>30</v>
      </c>
      <c r="D737" s="4" t="s">
        <v>1596</v>
      </c>
      <c r="E737" s="2">
        <v>16</v>
      </c>
      <c r="F737" s="2">
        <v>28</v>
      </c>
      <c r="G737" s="3">
        <v>3</v>
      </c>
      <c r="H737">
        <v>23</v>
      </c>
      <c r="I737" s="4" t="s">
        <v>133</v>
      </c>
      <c r="J737" s="2">
        <f>Cocina[[#This Row],[Precio Unitario]]-Cocina[[#This Row],[Costo Unitario]]</f>
        <v>12</v>
      </c>
      <c r="K737" s="2">
        <f>Cocina[[#This Row],[Precio Unitario]]</f>
        <v>28</v>
      </c>
      <c r="L737" s="6">
        <f>Cocina[[#This Row],[Ganancia Neta]]/Cocina[[#This Row],[Ganancia Bruta]]</f>
        <v>0.42857142857142855</v>
      </c>
      <c r="M737" s="2">
        <f>Cocina[[#This Row],[Precio Unitario]]*Cocina[[#This Row],[Cantidad Ordenada]]</f>
        <v>84</v>
      </c>
      <c r="N737" s="3">
        <v>736</v>
      </c>
      <c r="O737" s="2">
        <f>SUMIF(A:A,Cocina[[#This Row],[Número de Orden2]],M:M)</f>
        <v>215</v>
      </c>
    </row>
    <row r="738" spans="1:15" x14ac:dyDescent="0.2">
      <c r="A738" s="3">
        <v>293</v>
      </c>
      <c r="B738" s="3">
        <v>16</v>
      </c>
      <c r="C738" s="4" t="s">
        <v>30</v>
      </c>
      <c r="D738" s="4" t="s">
        <v>1596</v>
      </c>
      <c r="E738" s="2">
        <v>16</v>
      </c>
      <c r="F738" s="2">
        <v>28</v>
      </c>
      <c r="G738" s="3">
        <v>3</v>
      </c>
      <c r="H738">
        <v>44</v>
      </c>
      <c r="I738" s="4" t="s">
        <v>132</v>
      </c>
      <c r="J738" s="2">
        <f>Cocina[[#This Row],[Precio Unitario]]-Cocina[[#This Row],[Costo Unitario]]</f>
        <v>12</v>
      </c>
      <c r="K738" s="2">
        <f>Cocina[[#This Row],[Precio Unitario]]</f>
        <v>28</v>
      </c>
      <c r="L738" s="6">
        <f>Cocina[[#This Row],[Ganancia Neta]]/Cocina[[#This Row],[Ganancia Bruta]]</f>
        <v>0.42857142857142855</v>
      </c>
      <c r="M738" s="2">
        <f>Cocina[[#This Row],[Precio Unitario]]*Cocina[[#This Row],[Cantidad Ordenada]]</f>
        <v>84</v>
      </c>
      <c r="N738" s="3">
        <v>737</v>
      </c>
      <c r="O738" s="2">
        <f>SUMIF(A:A,Cocina[[#This Row],[Número de Orden2]],M:M)</f>
        <v>118</v>
      </c>
    </row>
    <row r="739" spans="1:15" x14ac:dyDescent="0.2">
      <c r="A739" s="3">
        <v>293</v>
      </c>
      <c r="B739" s="3">
        <v>16</v>
      </c>
      <c r="C739" s="4" t="s">
        <v>39</v>
      </c>
      <c r="D739" s="4" t="s">
        <v>1589</v>
      </c>
      <c r="E739" s="2">
        <v>18</v>
      </c>
      <c r="F739" s="2">
        <v>30</v>
      </c>
      <c r="G739" s="3">
        <v>2</v>
      </c>
      <c r="H739">
        <v>29</v>
      </c>
      <c r="I739" s="4" t="s">
        <v>132</v>
      </c>
      <c r="J739" s="2">
        <f>Cocina[[#This Row],[Precio Unitario]]-Cocina[[#This Row],[Costo Unitario]]</f>
        <v>12</v>
      </c>
      <c r="K739" s="2">
        <f>Cocina[[#This Row],[Precio Unitario]]</f>
        <v>30</v>
      </c>
      <c r="L739" s="6">
        <f>Cocina[[#This Row],[Ganancia Neta]]/Cocina[[#This Row],[Ganancia Bruta]]</f>
        <v>0.4</v>
      </c>
      <c r="M739" s="2">
        <f>Cocina[[#This Row],[Precio Unitario]]*Cocina[[#This Row],[Cantidad Ordenada]]</f>
        <v>60</v>
      </c>
      <c r="N739" s="3">
        <v>738</v>
      </c>
      <c r="O739" s="2">
        <f>SUMIF(A:A,Cocina[[#This Row],[Número de Orden2]],M:M)</f>
        <v>134</v>
      </c>
    </row>
    <row r="740" spans="1:15" x14ac:dyDescent="0.2">
      <c r="A740" s="3">
        <v>293</v>
      </c>
      <c r="B740" s="3">
        <v>16</v>
      </c>
      <c r="C740" s="4" t="s">
        <v>42</v>
      </c>
      <c r="D740" s="4" t="s">
        <v>1593</v>
      </c>
      <c r="E740" s="2">
        <v>22</v>
      </c>
      <c r="F740" s="2">
        <v>36</v>
      </c>
      <c r="G740" s="3">
        <v>2</v>
      </c>
      <c r="H740">
        <v>47</v>
      </c>
      <c r="I740" s="4" t="s">
        <v>132</v>
      </c>
      <c r="J740" s="2">
        <f>Cocina[[#This Row],[Precio Unitario]]-Cocina[[#This Row],[Costo Unitario]]</f>
        <v>14</v>
      </c>
      <c r="K740" s="2">
        <f>Cocina[[#This Row],[Precio Unitario]]</f>
        <v>36</v>
      </c>
      <c r="L740" s="6">
        <f>Cocina[[#This Row],[Ganancia Neta]]/Cocina[[#This Row],[Ganancia Bruta]]</f>
        <v>0.3888888888888889</v>
      </c>
      <c r="M740" s="2">
        <f>Cocina[[#This Row],[Precio Unitario]]*Cocina[[#This Row],[Cantidad Ordenada]]</f>
        <v>72</v>
      </c>
      <c r="N740" s="3">
        <v>739</v>
      </c>
      <c r="O740" s="2">
        <f>SUMIF(A:A,Cocina[[#This Row],[Número de Orden2]],M:M)</f>
        <v>46</v>
      </c>
    </row>
    <row r="741" spans="1:15" x14ac:dyDescent="0.2">
      <c r="A741" s="3">
        <v>294</v>
      </c>
      <c r="B741" s="3">
        <v>17</v>
      </c>
      <c r="C741" s="4" t="s">
        <v>50</v>
      </c>
      <c r="D741" s="4" t="s">
        <v>1590</v>
      </c>
      <c r="E741" s="2">
        <v>19</v>
      </c>
      <c r="F741" s="2">
        <v>31</v>
      </c>
      <c r="G741" s="3">
        <v>2</v>
      </c>
      <c r="H741">
        <v>31</v>
      </c>
      <c r="I741" s="4" t="s">
        <v>133</v>
      </c>
      <c r="J741" s="2">
        <f>Cocina[[#This Row],[Precio Unitario]]-Cocina[[#This Row],[Costo Unitario]]</f>
        <v>12</v>
      </c>
      <c r="K741" s="2">
        <f>Cocina[[#This Row],[Precio Unitario]]</f>
        <v>31</v>
      </c>
      <c r="L741" s="6">
        <f>Cocina[[#This Row],[Ganancia Neta]]/Cocina[[#This Row],[Ganancia Bruta]]</f>
        <v>0.38709677419354838</v>
      </c>
      <c r="M741" s="2">
        <f>Cocina[[#This Row],[Precio Unitario]]*Cocina[[#This Row],[Cantidad Ordenada]]</f>
        <v>62</v>
      </c>
      <c r="N741" s="3">
        <v>740</v>
      </c>
      <c r="O741" s="2">
        <f>SUMIF(A:A,Cocina[[#This Row],[Número de Orden2]],M:M)</f>
        <v>293</v>
      </c>
    </row>
    <row r="742" spans="1:15" x14ac:dyDescent="0.2">
      <c r="A742" s="3">
        <v>294</v>
      </c>
      <c r="B742" s="3">
        <v>17</v>
      </c>
      <c r="C742" s="4" t="s">
        <v>42</v>
      </c>
      <c r="D742" s="4" t="s">
        <v>1593</v>
      </c>
      <c r="E742" s="2">
        <v>22</v>
      </c>
      <c r="F742" s="2">
        <v>36</v>
      </c>
      <c r="G742" s="3">
        <v>3</v>
      </c>
      <c r="H742">
        <v>13</v>
      </c>
      <c r="I742" s="4" t="s">
        <v>132</v>
      </c>
      <c r="J742" s="2">
        <f>Cocina[[#This Row],[Precio Unitario]]-Cocina[[#This Row],[Costo Unitario]]</f>
        <v>14</v>
      </c>
      <c r="K742" s="2">
        <f>Cocina[[#This Row],[Precio Unitario]]</f>
        <v>36</v>
      </c>
      <c r="L742" s="6">
        <f>Cocina[[#This Row],[Ganancia Neta]]/Cocina[[#This Row],[Ganancia Bruta]]</f>
        <v>0.3888888888888889</v>
      </c>
      <c r="M742" s="2">
        <f>Cocina[[#This Row],[Precio Unitario]]*Cocina[[#This Row],[Cantidad Ordenada]]</f>
        <v>108</v>
      </c>
      <c r="N742" s="3">
        <v>741</v>
      </c>
      <c r="O742" s="2">
        <f>SUMIF(A:A,Cocina[[#This Row],[Número de Orden2]],M:M)</f>
        <v>285</v>
      </c>
    </row>
    <row r="743" spans="1:15" x14ac:dyDescent="0.2">
      <c r="A743" s="3">
        <v>294</v>
      </c>
      <c r="B743" s="3">
        <v>17</v>
      </c>
      <c r="C743" s="4" t="s">
        <v>43</v>
      </c>
      <c r="D743" s="4" t="s">
        <v>1605</v>
      </c>
      <c r="E743" s="2">
        <v>10</v>
      </c>
      <c r="F743" s="2">
        <v>18</v>
      </c>
      <c r="G743" s="3">
        <v>3</v>
      </c>
      <c r="H743">
        <v>33</v>
      </c>
      <c r="I743" s="4" t="s">
        <v>132</v>
      </c>
      <c r="J743" s="2">
        <f>Cocina[[#This Row],[Precio Unitario]]-Cocina[[#This Row],[Costo Unitario]]</f>
        <v>8</v>
      </c>
      <c r="K743" s="2">
        <f>Cocina[[#This Row],[Precio Unitario]]</f>
        <v>18</v>
      </c>
      <c r="L743" s="6">
        <f>Cocina[[#This Row],[Ganancia Neta]]/Cocina[[#This Row],[Ganancia Bruta]]</f>
        <v>0.44444444444444442</v>
      </c>
      <c r="M743" s="2">
        <f>Cocina[[#This Row],[Precio Unitario]]*Cocina[[#This Row],[Cantidad Ordenada]]</f>
        <v>54</v>
      </c>
      <c r="N743" s="3">
        <v>742</v>
      </c>
      <c r="O743" s="2">
        <f>SUMIF(A:A,Cocina[[#This Row],[Número de Orden2]],M:M)</f>
        <v>166</v>
      </c>
    </row>
    <row r="744" spans="1:15" x14ac:dyDescent="0.2">
      <c r="A744" s="3">
        <v>294</v>
      </c>
      <c r="B744" s="3">
        <v>17</v>
      </c>
      <c r="C744" s="4" t="s">
        <v>37</v>
      </c>
      <c r="D744" s="4" t="s">
        <v>1601</v>
      </c>
      <c r="E744" s="2">
        <v>20</v>
      </c>
      <c r="F744" s="2">
        <v>34</v>
      </c>
      <c r="G744" s="3">
        <v>3</v>
      </c>
      <c r="H744">
        <v>9</v>
      </c>
      <c r="I744" s="4" t="s">
        <v>133</v>
      </c>
      <c r="J744" s="2">
        <f>Cocina[[#This Row],[Precio Unitario]]-Cocina[[#This Row],[Costo Unitario]]</f>
        <v>14</v>
      </c>
      <c r="K744" s="2">
        <f>Cocina[[#This Row],[Precio Unitario]]</f>
        <v>34</v>
      </c>
      <c r="L744" s="6">
        <f>Cocina[[#This Row],[Ganancia Neta]]/Cocina[[#This Row],[Ganancia Bruta]]</f>
        <v>0.41176470588235292</v>
      </c>
      <c r="M744" s="2">
        <f>Cocina[[#This Row],[Precio Unitario]]*Cocina[[#This Row],[Cantidad Ordenada]]</f>
        <v>102</v>
      </c>
      <c r="N744" s="3">
        <v>743</v>
      </c>
      <c r="O744" s="2">
        <f>SUMIF(A:A,Cocina[[#This Row],[Número de Orden2]],M:M)</f>
        <v>134</v>
      </c>
    </row>
    <row r="745" spans="1:15" x14ac:dyDescent="0.2">
      <c r="A745" s="3">
        <v>295</v>
      </c>
      <c r="B745" s="3">
        <v>3</v>
      </c>
      <c r="C745" s="4" t="s">
        <v>70</v>
      </c>
      <c r="D745" s="4" t="s">
        <v>1599</v>
      </c>
      <c r="E745" s="2">
        <v>19</v>
      </c>
      <c r="F745" s="2">
        <v>32</v>
      </c>
      <c r="G745" s="3">
        <v>1</v>
      </c>
      <c r="H745">
        <v>44</v>
      </c>
      <c r="I745" s="4" t="s">
        <v>133</v>
      </c>
      <c r="J745" s="2">
        <f>Cocina[[#This Row],[Precio Unitario]]-Cocina[[#This Row],[Costo Unitario]]</f>
        <v>13</v>
      </c>
      <c r="K745" s="2">
        <f>Cocina[[#This Row],[Precio Unitario]]</f>
        <v>32</v>
      </c>
      <c r="L745" s="6">
        <f>Cocina[[#This Row],[Ganancia Neta]]/Cocina[[#This Row],[Ganancia Bruta]]</f>
        <v>0.40625</v>
      </c>
      <c r="M745" s="2">
        <f>Cocina[[#This Row],[Precio Unitario]]*Cocina[[#This Row],[Cantidad Ordenada]]</f>
        <v>32</v>
      </c>
      <c r="N745" s="3">
        <v>744</v>
      </c>
      <c r="O745" s="2">
        <f>SUMIF(A:A,Cocina[[#This Row],[Número de Orden2]],M:M)</f>
        <v>76</v>
      </c>
    </row>
    <row r="746" spans="1:15" x14ac:dyDescent="0.2">
      <c r="A746" s="3">
        <v>295</v>
      </c>
      <c r="B746" s="3">
        <v>3</v>
      </c>
      <c r="C746" s="4" t="s">
        <v>39</v>
      </c>
      <c r="D746" s="4" t="s">
        <v>1589</v>
      </c>
      <c r="E746" s="2">
        <v>18</v>
      </c>
      <c r="F746" s="2">
        <v>30</v>
      </c>
      <c r="G746" s="3">
        <v>3</v>
      </c>
      <c r="H746">
        <v>35</v>
      </c>
      <c r="I746" s="4" t="s">
        <v>132</v>
      </c>
      <c r="J746" s="2">
        <f>Cocina[[#This Row],[Precio Unitario]]-Cocina[[#This Row],[Costo Unitario]]</f>
        <v>12</v>
      </c>
      <c r="K746" s="2">
        <f>Cocina[[#This Row],[Precio Unitario]]</f>
        <v>30</v>
      </c>
      <c r="L746" s="6">
        <f>Cocina[[#This Row],[Ganancia Neta]]/Cocina[[#This Row],[Ganancia Bruta]]</f>
        <v>0.4</v>
      </c>
      <c r="M746" s="2">
        <f>Cocina[[#This Row],[Precio Unitario]]*Cocina[[#This Row],[Cantidad Ordenada]]</f>
        <v>90</v>
      </c>
      <c r="N746" s="3">
        <v>745</v>
      </c>
      <c r="O746" s="2">
        <f>SUMIF(A:A,Cocina[[#This Row],[Número de Orden2]],M:M)</f>
        <v>284</v>
      </c>
    </row>
    <row r="747" spans="1:15" x14ac:dyDescent="0.2">
      <c r="A747" s="3">
        <v>295</v>
      </c>
      <c r="B747" s="3">
        <v>3</v>
      </c>
      <c r="C747" s="4" t="s">
        <v>50</v>
      </c>
      <c r="D747" s="4" t="s">
        <v>1590</v>
      </c>
      <c r="E747" s="2">
        <v>19</v>
      </c>
      <c r="F747" s="2">
        <v>31</v>
      </c>
      <c r="G747" s="3">
        <v>2</v>
      </c>
      <c r="H747">
        <v>39</v>
      </c>
      <c r="I747" s="4" t="s">
        <v>133</v>
      </c>
      <c r="J747" s="2">
        <f>Cocina[[#This Row],[Precio Unitario]]-Cocina[[#This Row],[Costo Unitario]]</f>
        <v>12</v>
      </c>
      <c r="K747" s="2">
        <f>Cocina[[#This Row],[Precio Unitario]]</f>
        <v>31</v>
      </c>
      <c r="L747" s="6">
        <f>Cocina[[#This Row],[Ganancia Neta]]/Cocina[[#This Row],[Ganancia Bruta]]</f>
        <v>0.38709677419354838</v>
      </c>
      <c r="M747" s="2">
        <f>Cocina[[#This Row],[Precio Unitario]]*Cocina[[#This Row],[Cantidad Ordenada]]</f>
        <v>62</v>
      </c>
      <c r="N747" s="3">
        <v>746</v>
      </c>
      <c r="O747" s="2">
        <f>SUMIF(A:A,Cocina[[#This Row],[Número de Orden2]],M:M)</f>
        <v>201</v>
      </c>
    </row>
    <row r="748" spans="1:15" x14ac:dyDescent="0.2">
      <c r="A748" s="3">
        <v>295</v>
      </c>
      <c r="B748" s="3">
        <v>3</v>
      </c>
      <c r="C748" s="4" t="s">
        <v>41</v>
      </c>
      <c r="D748" s="4" t="s">
        <v>1604</v>
      </c>
      <c r="E748" s="2">
        <v>13</v>
      </c>
      <c r="F748" s="2">
        <v>21</v>
      </c>
      <c r="G748" s="3">
        <v>3</v>
      </c>
      <c r="H748">
        <v>59</v>
      </c>
      <c r="I748" s="4" t="s">
        <v>132</v>
      </c>
      <c r="J748" s="2">
        <f>Cocina[[#This Row],[Precio Unitario]]-Cocina[[#This Row],[Costo Unitario]]</f>
        <v>8</v>
      </c>
      <c r="K748" s="2">
        <f>Cocina[[#This Row],[Precio Unitario]]</f>
        <v>21</v>
      </c>
      <c r="L748" s="6">
        <f>Cocina[[#This Row],[Ganancia Neta]]/Cocina[[#This Row],[Ganancia Bruta]]</f>
        <v>0.38095238095238093</v>
      </c>
      <c r="M748" s="2">
        <f>Cocina[[#This Row],[Precio Unitario]]*Cocina[[#This Row],[Cantidad Ordenada]]</f>
        <v>63</v>
      </c>
      <c r="N748" s="3">
        <v>747</v>
      </c>
      <c r="O748" s="2">
        <f>SUMIF(A:A,Cocina[[#This Row],[Número de Orden2]],M:M)</f>
        <v>25</v>
      </c>
    </row>
    <row r="749" spans="1:15" x14ac:dyDescent="0.2">
      <c r="A749" s="3">
        <v>296</v>
      </c>
      <c r="B749" s="3">
        <v>14</v>
      </c>
      <c r="C749" s="4" t="s">
        <v>63</v>
      </c>
      <c r="D749" s="4" t="s">
        <v>1603</v>
      </c>
      <c r="E749" s="2">
        <v>14</v>
      </c>
      <c r="F749" s="2">
        <v>23</v>
      </c>
      <c r="G749" s="3">
        <v>1</v>
      </c>
      <c r="H749">
        <v>20</v>
      </c>
      <c r="I749" s="4" t="s">
        <v>132</v>
      </c>
      <c r="J749" s="2">
        <f>Cocina[[#This Row],[Precio Unitario]]-Cocina[[#This Row],[Costo Unitario]]</f>
        <v>9</v>
      </c>
      <c r="K749" s="2">
        <f>Cocina[[#This Row],[Precio Unitario]]</f>
        <v>23</v>
      </c>
      <c r="L749" s="6">
        <f>Cocina[[#This Row],[Ganancia Neta]]/Cocina[[#This Row],[Ganancia Bruta]]</f>
        <v>0.39130434782608697</v>
      </c>
      <c r="M749" s="2">
        <f>Cocina[[#This Row],[Precio Unitario]]*Cocina[[#This Row],[Cantidad Ordenada]]</f>
        <v>23</v>
      </c>
      <c r="N749" s="3">
        <v>748</v>
      </c>
      <c r="O749" s="2">
        <f>SUMIF(A:A,Cocina[[#This Row],[Número de Orden2]],M:M)</f>
        <v>110</v>
      </c>
    </row>
    <row r="750" spans="1:15" x14ac:dyDescent="0.2">
      <c r="A750" s="3">
        <v>296</v>
      </c>
      <c r="B750" s="3">
        <v>14</v>
      </c>
      <c r="C750" s="4" t="s">
        <v>42</v>
      </c>
      <c r="D750" s="4" t="s">
        <v>1593</v>
      </c>
      <c r="E750" s="2">
        <v>22</v>
      </c>
      <c r="F750" s="2">
        <v>36</v>
      </c>
      <c r="G750" s="3">
        <v>1</v>
      </c>
      <c r="H750">
        <v>26</v>
      </c>
      <c r="I750" s="4" t="s">
        <v>133</v>
      </c>
      <c r="J750" s="2">
        <f>Cocina[[#This Row],[Precio Unitario]]-Cocina[[#This Row],[Costo Unitario]]</f>
        <v>14</v>
      </c>
      <c r="K750" s="2">
        <f>Cocina[[#This Row],[Precio Unitario]]</f>
        <v>36</v>
      </c>
      <c r="L750" s="6">
        <f>Cocina[[#This Row],[Ganancia Neta]]/Cocina[[#This Row],[Ganancia Bruta]]</f>
        <v>0.3888888888888889</v>
      </c>
      <c r="M750" s="2">
        <f>Cocina[[#This Row],[Precio Unitario]]*Cocina[[#This Row],[Cantidad Ordenada]]</f>
        <v>36</v>
      </c>
      <c r="N750" s="3">
        <v>749</v>
      </c>
      <c r="O750" s="2">
        <f>SUMIF(A:A,Cocina[[#This Row],[Número de Orden2]],M:M)</f>
        <v>70</v>
      </c>
    </row>
    <row r="751" spans="1:15" x14ac:dyDescent="0.2">
      <c r="A751" s="3">
        <v>297</v>
      </c>
      <c r="B751" s="3">
        <v>4</v>
      </c>
      <c r="C751" s="4" t="s">
        <v>26</v>
      </c>
      <c r="D751" s="4" t="s">
        <v>1594</v>
      </c>
      <c r="E751" s="2">
        <v>17</v>
      </c>
      <c r="F751" s="2">
        <v>29</v>
      </c>
      <c r="G751" s="3">
        <v>2</v>
      </c>
      <c r="H751">
        <v>59</v>
      </c>
      <c r="I751" s="4" t="s">
        <v>133</v>
      </c>
      <c r="J751" s="2">
        <f>Cocina[[#This Row],[Precio Unitario]]-Cocina[[#This Row],[Costo Unitario]]</f>
        <v>12</v>
      </c>
      <c r="K751" s="2">
        <f>Cocina[[#This Row],[Precio Unitario]]</f>
        <v>29</v>
      </c>
      <c r="L751" s="6">
        <f>Cocina[[#This Row],[Ganancia Neta]]/Cocina[[#This Row],[Ganancia Bruta]]</f>
        <v>0.41379310344827586</v>
      </c>
      <c r="M751" s="2">
        <f>Cocina[[#This Row],[Precio Unitario]]*Cocina[[#This Row],[Cantidad Ordenada]]</f>
        <v>58</v>
      </c>
      <c r="N751" s="3">
        <v>750</v>
      </c>
      <c r="O751" s="2">
        <f>SUMIF(A:A,Cocina[[#This Row],[Número de Orden2]],M:M)</f>
        <v>119</v>
      </c>
    </row>
    <row r="752" spans="1:15" x14ac:dyDescent="0.2">
      <c r="A752" s="3">
        <v>297</v>
      </c>
      <c r="B752" s="3">
        <v>4</v>
      </c>
      <c r="C752" s="4" t="s">
        <v>43</v>
      </c>
      <c r="D752" s="4" t="s">
        <v>1605</v>
      </c>
      <c r="E752" s="2">
        <v>10</v>
      </c>
      <c r="F752" s="2">
        <v>18</v>
      </c>
      <c r="G752" s="3">
        <v>3</v>
      </c>
      <c r="H752">
        <v>13</v>
      </c>
      <c r="I752" s="4" t="s">
        <v>133</v>
      </c>
      <c r="J752" s="2">
        <f>Cocina[[#This Row],[Precio Unitario]]-Cocina[[#This Row],[Costo Unitario]]</f>
        <v>8</v>
      </c>
      <c r="K752" s="2">
        <f>Cocina[[#This Row],[Precio Unitario]]</f>
        <v>18</v>
      </c>
      <c r="L752" s="6">
        <f>Cocina[[#This Row],[Ganancia Neta]]/Cocina[[#This Row],[Ganancia Bruta]]</f>
        <v>0.44444444444444442</v>
      </c>
      <c r="M752" s="2">
        <f>Cocina[[#This Row],[Precio Unitario]]*Cocina[[#This Row],[Cantidad Ordenada]]</f>
        <v>54</v>
      </c>
      <c r="N752" s="3">
        <v>751</v>
      </c>
      <c r="O752" s="2">
        <f>SUMIF(A:A,Cocina[[#This Row],[Número de Orden2]],M:M)</f>
        <v>170</v>
      </c>
    </row>
    <row r="753" spans="1:15" x14ac:dyDescent="0.2">
      <c r="A753" s="3">
        <v>297</v>
      </c>
      <c r="B753" s="3">
        <v>4</v>
      </c>
      <c r="C753" s="4" t="s">
        <v>41</v>
      </c>
      <c r="D753" s="4" t="s">
        <v>1604</v>
      </c>
      <c r="E753" s="2">
        <v>13</v>
      </c>
      <c r="F753" s="2">
        <v>21</v>
      </c>
      <c r="G753" s="3">
        <v>3</v>
      </c>
      <c r="H753">
        <v>40</v>
      </c>
      <c r="I753" s="4" t="s">
        <v>133</v>
      </c>
      <c r="J753" s="2">
        <f>Cocina[[#This Row],[Precio Unitario]]-Cocina[[#This Row],[Costo Unitario]]</f>
        <v>8</v>
      </c>
      <c r="K753" s="2">
        <f>Cocina[[#This Row],[Precio Unitario]]</f>
        <v>21</v>
      </c>
      <c r="L753" s="6">
        <f>Cocina[[#This Row],[Ganancia Neta]]/Cocina[[#This Row],[Ganancia Bruta]]</f>
        <v>0.38095238095238093</v>
      </c>
      <c r="M753" s="2">
        <f>Cocina[[#This Row],[Precio Unitario]]*Cocina[[#This Row],[Cantidad Ordenada]]</f>
        <v>63</v>
      </c>
      <c r="N753" s="3">
        <v>752</v>
      </c>
      <c r="O753" s="2">
        <f>SUMIF(A:A,Cocina[[#This Row],[Número de Orden2]],M:M)</f>
        <v>60</v>
      </c>
    </row>
    <row r="754" spans="1:15" x14ac:dyDescent="0.2">
      <c r="A754" s="3">
        <v>298</v>
      </c>
      <c r="B754" s="3">
        <v>11</v>
      </c>
      <c r="C754" s="4" t="s">
        <v>46</v>
      </c>
      <c r="D754" s="4" t="s">
        <v>1591</v>
      </c>
      <c r="E754" s="2">
        <v>16</v>
      </c>
      <c r="F754" s="2">
        <v>27</v>
      </c>
      <c r="G754" s="3">
        <v>3</v>
      </c>
      <c r="H754">
        <v>46</v>
      </c>
      <c r="I754" s="4" t="s">
        <v>132</v>
      </c>
      <c r="J754" s="2">
        <f>Cocina[[#This Row],[Precio Unitario]]-Cocina[[#This Row],[Costo Unitario]]</f>
        <v>11</v>
      </c>
      <c r="K754" s="2">
        <f>Cocina[[#This Row],[Precio Unitario]]</f>
        <v>27</v>
      </c>
      <c r="L754" s="6">
        <f>Cocina[[#This Row],[Ganancia Neta]]/Cocina[[#This Row],[Ganancia Bruta]]</f>
        <v>0.40740740740740738</v>
      </c>
      <c r="M754" s="2">
        <f>Cocina[[#This Row],[Precio Unitario]]*Cocina[[#This Row],[Cantidad Ordenada]]</f>
        <v>81</v>
      </c>
      <c r="N754" s="3">
        <v>753</v>
      </c>
      <c r="O754" s="2">
        <f>SUMIF(A:A,Cocina[[#This Row],[Número de Orden2]],M:M)</f>
        <v>163</v>
      </c>
    </row>
    <row r="755" spans="1:15" x14ac:dyDescent="0.2">
      <c r="A755" s="3">
        <v>298</v>
      </c>
      <c r="B755" s="3">
        <v>11</v>
      </c>
      <c r="C755" s="4" t="s">
        <v>42</v>
      </c>
      <c r="D755" s="4" t="s">
        <v>1593</v>
      </c>
      <c r="E755" s="2">
        <v>22</v>
      </c>
      <c r="F755" s="2">
        <v>36</v>
      </c>
      <c r="G755" s="3">
        <v>3</v>
      </c>
      <c r="H755">
        <v>49</v>
      </c>
      <c r="I755" s="4" t="s">
        <v>132</v>
      </c>
      <c r="J755" s="2">
        <f>Cocina[[#This Row],[Precio Unitario]]-Cocina[[#This Row],[Costo Unitario]]</f>
        <v>14</v>
      </c>
      <c r="K755" s="2">
        <f>Cocina[[#This Row],[Precio Unitario]]</f>
        <v>36</v>
      </c>
      <c r="L755" s="6">
        <f>Cocina[[#This Row],[Ganancia Neta]]/Cocina[[#This Row],[Ganancia Bruta]]</f>
        <v>0.3888888888888889</v>
      </c>
      <c r="M755" s="2">
        <f>Cocina[[#This Row],[Precio Unitario]]*Cocina[[#This Row],[Cantidad Ordenada]]</f>
        <v>108</v>
      </c>
      <c r="N755" s="3">
        <v>754</v>
      </c>
      <c r="O755" s="2">
        <f>SUMIF(A:A,Cocina[[#This Row],[Número de Orden2]],M:M)</f>
        <v>237</v>
      </c>
    </row>
    <row r="756" spans="1:15" x14ac:dyDescent="0.2">
      <c r="A756" s="3">
        <v>298</v>
      </c>
      <c r="B756" s="3">
        <v>11</v>
      </c>
      <c r="C756" s="4" t="s">
        <v>65</v>
      </c>
      <c r="D756" s="4" t="s">
        <v>1600</v>
      </c>
      <c r="E756" s="2">
        <v>13</v>
      </c>
      <c r="F756" s="2">
        <v>22</v>
      </c>
      <c r="G756" s="3">
        <v>3</v>
      </c>
      <c r="H756">
        <v>46</v>
      </c>
      <c r="I756" s="4" t="s">
        <v>133</v>
      </c>
      <c r="J756" s="2">
        <f>Cocina[[#This Row],[Precio Unitario]]-Cocina[[#This Row],[Costo Unitario]]</f>
        <v>9</v>
      </c>
      <c r="K756" s="2">
        <f>Cocina[[#This Row],[Precio Unitario]]</f>
        <v>22</v>
      </c>
      <c r="L756" s="6">
        <f>Cocina[[#This Row],[Ganancia Neta]]/Cocina[[#This Row],[Ganancia Bruta]]</f>
        <v>0.40909090909090912</v>
      </c>
      <c r="M756" s="2">
        <f>Cocina[[#This Row],[Precio Unitario]]*Cocina[[#This Row],[Cantidad Ordenada]]</f>
        <v>66</v>
      </c>
      <c r="N756" s="3">
        <v>755</v>
      </c>
      <c r="O756" s="2">
        <f>SUMIF(A:A,Cocina[[#This Row],[Número de Orden2]],M:M)</f>
        <v>211</v>
      </c>
    </row>
    <row r="757" spans="1:15" x14ac:dyDescent="0.2">
      <c r="A757" s="3">
        <v>299</v>
      </c>
      <c r="B757" s="3">
        <v>6</v>
      </c>
      <c r="C757" s="4" t="s">
        <v>55</v>
      </c>
      <c r="D757" s="4" t="s">
        <v>1602</v>
      </c>
      <c r="E757" s="2">
        <v>12</v>
      </c>
      <c r="F757" s="2">
        <v>20</v>
      </c>
      <c r="G757" s="3">
        <v>1</v>
      </c>
      <c r="H757">
        <v>17</v>
      </c>
      <c r="I757" s="4" t="s">
        <v>132</v>
      </c>
      <c r="J757" s="2">
        <f>Cocina[[#This Row],[Precio Unitario]]-Cocina[[#This Row],[Costo Unitario]]</f>
        <v>8</v>
      </c>
      <c r="K757" s="2">
        <f>Cocina[[#This Row],[Precio Unitario]]</f>
        <v>20</v>
      </c>
      <c r="L757" s="6">
        <f>Cocina[[#This Row],[Ganancia Neta]]/Cocina[[#This Row],[Ganancia Bruta]]</f>
        <v>0.4</v>
      </c>
      <c r="M757" s="2">
        <f>Cocina[[#This Row],[Precio Unitario]]*Cocina[[#This Row],[Cantidad Ordenada]]</f>
        <v>20</v>
      </c>
      <c r="N757" s="3">
        <v>756</v>
      </c>
      <c r="O757" s="2">
        <f>SUMIF(A:A,Cocina[[#This Row],[Número de Orden2]],M:M)</f>
        <v>50</v>
      </c>
    </row>
    <row r="758" spans="1:15" x14ac:dyDescent="0.2">
      <c r="A758" s="3">
        <v>299</v>
      </c>
      <c r="B758" s="3">
        <v>6</v>
      </c>
      <c r="C758" s="4" t="s">
        <v>42</v>
      </c>
      <c r="D758" s="4" t="s">
        <v>1593</v>
      </c>
      <c r="E758" s="2">
        <v>22</v>
      </c>
      <c r="F758" s="2">
        <v>36</v>
      </c>
      <c r="G758" s="3">
        <v>2</v>
      </c>
      <c r="H758">
        <v>55</v>
      </c>
      <c r="I758" s="4" t="s">
        <v>132</v>
      </c>
      <c r="J758" s="2">
        <f>Cocina[[#This Row],[Precio Unitario]]-Cocina[[#This Row],[Costo Unitario]]</f>
        <v>14</v>
      </c>
      <c r="K758" s="2">
        <f>Cocina[[#This Row],[Precio Unitario]]</f>
        <v>36</v>
      </c>
      <c r="L758" s="6">
        <f>Cocina[[#This Row],[Ganancia Neta]]/Cocina[[#This Row],[Ganancia Bruta]]</f>
        <v>0.3888888888888889</v>
      </c>
      <c r="M758" s="2">
        <f>Cocina[[#This Row],[Precio Unitario]]*Cocina[[#This Row],[Cantidad Ordenada]]</f>
        <v>72</v>
      </c>
      <c r="N758" s="3">
        <v>757</v>
      </c>
      <c r="O758" s="2">
        <f>SUMIF(A:A,Cocina[[#This Row],[Número de Orden2]],M:M)</f>
        <v>60</v>
      </c>
    </row>
    <row r="759" spans="1:15" x14ac:dyDescent="0.2">
      <c r="A759" s="3">
        <v>299</v>
      </c>
      <c r="B759" s="3">
        <v>6</v>
      </c>
      <c r="C759" s="4" t="s">
        <v>60</v>
      </c>
      <c r="D759" s="4" t="s">
        <v>1588</v>
      </c>
      <c r="E759" s="2">
        <v>14</v>
      </c>
      <c r="F759" s="2">
        <v>24</v>
      </c>
      <c r="G759" s="3">
        <v>3</v>
      </c>
      <c r="H759">
        <v>15</v>
      </c>
      <c r="I759" s="4" t="s">
        <v>133</v>
      </c>
      <c r="J759" s="2">
        <f>Cocina[[#This Row],[Precio Unitario]]-Cocina[[#This Row],[Costo Unitario]]</f>
        <v>10</v>
      </c>
      <c r="K759" s="2">
        <f>Cocina[[#This Row],[Precio Unitario]]</f>
        <v>24</v>
      </c>
      <c r="L759" s="6">
        <f>Cocina[[#This Row],[Ganancia Neta]]/Cocina[[#This Row],[Ganancia Bruta]]</f>
        <v>0.41666666666666669</v>
      </c>
      <c r="M759" s="2">
        <f>Cocina[[#This Row],[Precio Unitario]]*Cocina[[#This Row],[Cantidad Ordenada]]</f>
        <v>72</v>
      </c>
      <c r="N759" s="3">
        <v>758</v>
      </c>
      <c r="O759" s="2">
        <f>SUMIF(A:A,Cocina[[#This Row],[Número de Orden2]],M:M)</f>
        <v>52</v>
      </c>
    </row>
    <row r="760" spans="1:15" x14ac:dyDescent="0.2">
      <c r="A760" s="3">
        <v>299</v>
      </c>
      <c r="B760" s="3">
        <v>6</v>
      </c>
      <c r="C760" s="4" t="s">
        <v>43</v>
      </c>
      <c r="D760" s="4" t="s">
        <v>1605</v>
      </c>
      <c r="E760" s="2">
        <v>10</v>
      </c>
      <c r="F760" s="2">
        <v>18</v>
      </c>
      <c r="G760" s="3">
        <v>1</v>
      </c>
      <c r="H760">
        <v>26</v>
      </c>
      <c r="I760" s="4" t="s">
        <v>132</v>
      </c>
      <c r="J760" s="2">
        <f>Cocina[[#This Row],[Precio Unitario]]-Cocina[[#This Row],[Costo Unitario]]</f>
        <v>8</v>
      </c>
      <c r="K760" s="2">
        <f>Cocina[[#This Row],[Precio Unitario]]</f>
        <v>18</v>
      </c>
      <c r="L760" s="6">
        <f>Cocina[[#This Row],[Ganancia Neta]]/Cocina[[#This Row],[Ganancia Bruta]]</f>
        <v>0.44444444444444442</v>
      </c>
      <c r="M760" s="2">
        <f>Cocina[[#This Row],[Precio Unitario]]*Cocina[[#This Row],[Cantidad Ordenada]]</f>
        <v>18</v>
      </c>
      <c r="N760" s="3">
        <v>759</v>
      </c>
      <c r="O760" s="2">
        <f>SUMIF(A:A,Cocina[[#This Row],[Número de Orden2]],M:M)</f>
        <v>342</v>
      </c>
    </row>
    <row r="761" spans="1:15" x14ac:dyDescent="0.2">
      <c r="A761" s="3">
        <v>300</v>
      </c>
      <c r="B761" s="3">
        <v>18</v>
      </c>
      <c r="C761" s="4" t="s">
        <v>34</v>
      </c>
      <c r="D761" s="4" t="s">
        <v>1592</v>
      </c>
      <c r="E761" s="2">
        <v>25</v>
      </c>
      <c r="F761" s="2">
        <v>40</v>
      </c>
      <c r="G761" s="3">
        <v>3</v>
      </c>
      <c r="H761">
        <v>54</v>
      </c>
      <c r="I761" s="4" t="s">
        <v>133</v>
      </c>
      <c r="J761" s="2">
        <f>Cocina[[#This Row],[Precio Unitario]]-Cocina[[#This Row],[Costo Unitario]]</f>
        <v>15</v>
      </c>
      <c r="K761" s="2">
        <f>Cocina[[#This Row],[Precio Unitario]]</f>
        <v>40</v>
      </c>
      <c r="L761" s="6">
        <f>Cocina[[#This Row],[Ganancia Neta]]/Cocina[[#This Row],[Ganancia Bruta]]</f>
        <v>0.375</v>
      </c>
      <c r="M761" s="2">
        <f>Cocina[[#This Row],[Precio Unitario]]*Cocina[[#This Row],[Cantidad Ordenada]]</f>
        <v>120</v>
      </c>
      <c r="N761" s="3">
        <v>760</v>
      </c>
      <c r="O761" s="2">
        <f>SUMIF(A:A,Cocina[[#This Row],[Número de Orden2]],M:M)</f>
        <v>105</v>
      </c>
    </row>
    <row r="762" spans="1:15" x14ac:dyDescent="0.2">
      <c r="A762" s="3">
        <v>300</v>
      </c>
      <c r="B762" s="3">
        <v>18</v>
      </c>
      <c r="C762" s="4" t="s">
        <v>43</v>
      </c>
      <c r="D762" s="4" t="s">
        <v>1605</v>
      </c>
      <c r="E762" s="2">
        <v>10</v>
      </c>
      <c r="F762" s="2">
        <v>18</v>
      </c>
      <c r="G762" s="3">
        <v>3</v>
      </c>
      <c r="H762">
        <v>14</v>
      </c>
      <c r="I762" s="4" t="s">
        <v>132</v>
      </c>
      <c r="J762" s="2">
        <f>Cocina[[#This Row],[Precio Unitario]]-Cocina[[#This Row],[Costo Unitario]]</f>
        <v>8</v>
      </c>
      <c r="K762" s="2">
        <f>Cocina[[#This Row],[Precio Unitario]]</f>
        <v>18</v>
      </c>
      <c r="L762" s="6">
        <f>Cocina[[#This Row],[Ganancia Neta]]/Cocina[[#This Row],[Ganancia Bruta]]</f>
        <v>0.44444444444444442</v>
      </c>
      <c r="M762" s="2">
        <f>Cocina[[#This Row],[Precio Unitario]]*Cocina[[#This Row],[Cantidad Ordenada]]</f>
        <v>54</v>
      </c>
      <c r="N762" s="3">
        <v>761</v>
      </c>
      <c r="O762" s="2">
        <f>SUMIF(A:A,Cocina[[#This Row],[Número de Orden2]],M:M)</f>
        <v>174</v>
      </c>
    </row>
    <row r="763" spans="1:15" x14ac:dyDescent="0.2">
      <c r="A763" s="3">
        <v>300</v>
      </c>
      <c r="B763" s="3">
        <v>18</v>
      </c>
      <c r="C763" s="4" t="s">
        <v>57</v>
      </c>
      <c r="D763" s="4" t="s">
        <v>1606</v>
      </c>
      <c r="E763" s="2">
        <v>15</v>
      </c>
      <c r="F763" s="2">
        <v>26</v>
      </c>
      <c r="G763" s="3">
        <v>1</v>
      </c>
      <c r="H763">
        <v>22</v>
      </c>
      <c r="I763" s="4" t="s">
        <v>133</v>
      </c>
      <c r="J763" s="2">
        <f>Cocina[[#This Row],[Precio Unitario]]-Cocina[[#This Row],[Costo Unitario]]</f>
        <v>11</v>
      </c>
      <c r="K763" s="2">
        <f>Cocina[[#This Row],[Precio Unitario]]</f>
        <v>26</v>
      </c>
      <c r="L763" s="6">
        <f>Cocina[[#This Row],[Ganancia Neta]]/Cocina[[#This Row],[Ganancia Bruta]]</f>
        <v>0.42307692307692307</v>
      </c>
      <c r="M763" s="2">
        <f>Cocina[[#This Row],[Precio Unitario]]*Cocina[[#This Row],[Cantidad Ordenada]]</f>
        <v>26</v>
      </c>
      <c r="N763" s="3">
        <v>762</v>
      </c>
      <c r="O763" s="2">
        <f>SUMIF(A:A,Cocina[[#This Row],[Número de Orden2]],M:M)</f>
        <v>99</v>
      </c>
    </row>
    <row r="764" spans="1:15" x14ac:dyDescent="0.2">
      <c r="A764" s="3">
        <v>300</v>
      </c>
      <c r="B764" s="3">
        <v>18</v>
      </c>
      <c r="C764" s="4" t="s">
        <v>39</v>
      </c>
      <c r="D764" s="4" t="s">
        <v>1589</v>
      </c>
      <c r="E764" s="2">
        <v>18</v>
      </c>
      <c r="F764" s="2">
        <v>30</v>
      </c>
      <c r="G764" s="3">
        <v>3</v>
      </c>
      <c r="H764">
        <v>28</v>
      </c>
      <c r="I764" s="4" t="s">
        <v>132</v>
      </c>
      <c r="J764" s="2">
        <f>Cocina[[#This Row],[Precio Unitario]]-Cocina[[#This Row],[Costo Unitario]]</f>
        <v>12</v>
      </c>
      <c r="K764" s="2">
        <f>Cocina[[#This Row],[Precio Unitario]]</f>
        <v>30</v>
      </c>
      <c r="L764" s="6">
        <f>Cocina[[#This Row],[Ganancia Neta]]/Cocina[[#This Row],[Ganancia Bruta]]</f>
        <v>0.4</v>
      </c>
      <c r="M764" s="2">
        <f>Cocina[[#This Row],[Precio Unitario]]*Cocina[[#This Row],[Cantidad Ordenada]]</f>
        <v>90</v>
      </c>
      <c r="N764" s="3">
        <v>763</v>
      </c>
      <c r="O764" s="2">
        <f>SUMIF(A:A,Cocina[[#This Row],[Número de Orden2]],M:M)</f>
        <v>104</v>
      </c>
    </row>
    <row r="765" spans="1:15" x14ac:dyDescent="0.2">
      <c r="A765" s="3">
        <v>301</v>
      </c>
      <c r="B765" s="3">
        <v>8</v>
      </c>
      <c r="C765" s="4" t="s">
        <v>50</v>
      </c>
      <c r="D765" s="4" t="s">
        <v>1590</v>
      </c>
      <c r="E765" s="2">
        <v>19</v>
      </c>
      <c r="F765" s="2">
        <v>31</v>
      </c>
      <c r="G765" s="3">
        <v>3</v>
      </c>
      <c r="H765">
        <v>23</v>
      </c>
      <c r="I765" s="4" t="s">
        <v>133</v>
      </c>
      <c r="J765" s="2">
        <f>Cocina[[#This Row],[Precio Unitario]]-Cocina[[#This Row],[Costo Unitario]]</f>
        <v>12</v>
      </c>
      <c r="K765" s="2">
        <f>Cocina[[#This Row],[Precio Unitario]]</f>
        <v>31</v>
      </c>
      <c r="L765" s="6">
        <f>Cocina[[#This Row],[Ganancia Neta]]/Cocina[[#This Row],[Ganancia Bruta]]</f>
        <v>0.38709677419354838</v>
      </c>
      <c r="M765" s="2">
        <f>Cocina[[#This Row],[Precio Unitario]]*Cocina[[#This Row],[Cantidad Ordenada]]</f>
        <v>93</v>
      </c>
      <c r="N765" s="3">
        <v>764</v>
      </c>
      <c r="O765" s="2">
        <f>SUMIF(A:A,Cocina[[#This Row],[Número de Orden2]],M:M)</f>
        <v>85</v>
      </c>
    </row>
    <row r="766" spans="1:15" x14ac:dyDescent="0.2">
      <c r="A766" s="3">
        <v>301</v>
      </c>
      <c r="B766" s="3">
        <v>8</v>
      </c>
      <c r="C766" s="4" t="s">
        <v>57</v>
      </c>
      <c r="D766" s="4" t="s">
        <v>1606</v>
      </c>
      <c r="E766" s="2">
        <v>15</v>
      </c>
      <c r="F766" s="2">
        <v>26</v>
      </c>
      <c r="G766" s="3">
        <v>2</v>
      </c>
      <c r="H766">
        <v>57</v>
      </c>
      <c r="I766" s="4" t="s">
        <v>133</v>
      </c>
      <c r="J766" s="2">
        <f>Cocina[[#This Row],[Precio Unitario]]-Cocina[[#This Row],[Costo Unitario]]</f>
        <v>11</v>
      </c>
      <c r="K766" s="2">
        <f>Cocina[[#This Row],[Precio Unitario]]</f>
        <v>26</v>
      </c>
      <c r="L766" s="6">
        <f>Cocina[[#This Row],[Ganancia Neta]]/Cocina[[#This Row],[Ganancia Bruta]]</f>
        <v>0.42307692307692307</v>
      </c>
      <c r="M766" s="2">
        <f>Cocina[[#This Row],[Precio Unitario]]*Cocina[[#This Row],[Cantidad Ordenada]]</f>
        <v>52</v>
      </c>
      <c r="N766" s="3">
        <v>765</v>
      </c>
      <c r="O766" s="2">
        <f>SUMIF(A:A,Cocina[[#This Row],[Número de Orden2]],M:M)</f>
        <v>233</v>
      </c>
    </row>
    <row r="767" spans="1:15" x14ac:dyDescent="0.2">
      <c r="A767" s="3">
        <v>301</v>
      </c>
      <c r="B767" s="3">
        <v>8</v>
      </c>
      <c r="C767" s="4" t="s">
        <v>26</v>
      </c>
      <c r="D767" s="4" t="s">
        <v>1594</v>
      </c>
      <c r="E767" s="2">
        <v>17</v>
      </c>
      <c r="F767" s="2">
        <v>29</v>
      </c>
      <c r="G767" s="3">
        <v>2</v>
      </c>
      <c r="H767">
        <v>49</v>
      </c>
      <c r="I767" s="4" t="s">
        <v>132</v>
      </c>
      <c r="J767" s="2">
        <f>Cocina[[#This Row],[Precio Unitario]]-Cocina[[#This Row],[Costo Unitario]]</f>
        <v>12</v>
      </c>
      <c r="K767" s="2">
        <f>Cocina[[#This Row],[Precio Unitario]]</f>
        <v>29</v>
      </c>
      <c r="L767" s="6">
        <f>Cocina[[#This Row],[Ganancia Neta]]/Cocina[[#This Row],[Ganancia Bruta]]</f>
        <v>0.41379310344827586</v>
      </c>
      <c r="M767" s="2">
        <f>Cocina[[#This Row],[Precio Unitario]]*Cocina[[#This Row],[Cantidad Ordenada]]</f>
        <v>58</v>
      </c>
      <c r="N767" s="3">
        <v>766</v>
      </c>
      <c r="O767" s="2">
        <f>SUMIF(A:A,Cocina[[#This Row],[Número de Orden2]],M:M)</f>
        <v>185</v>
      </c>
    </row>
    <row r="768" spans="1:15" x14ac:dyDescent="0.2">
      <c r="A768" s="3">
        <v>301</v>
      </c>
      <c r="B768" s="3">
        <v>8</v>
      </c>
      <c r="C768" s="4" t="s">
        <v>55</v>
      </c>
      <c r="D768" s="4" t="s">
        <v>1602</v>
      </c>
      <c r="E768" s="2">
        <v>12</v>
      </c>
      <c r="F768" s="2">
        <v>20</v>
      </c>
      <c r="G768" s="3">
        <v>1</v>
      </c>
      <c r="H768">
        <v>54</v>
      </c>
      <c r="I768" s="4" t="s">
        <v>132</v>
      </c>
      <c r="J768" s="2">
        <f>Cocina[[#This Row],[Precio Unitario]]-Cocina[[#This Row],[Costo Unitario]]</f>
        <v>8</v>
      </c>
      <c r="K768" s="2">
        <f>Cocina[[#This Row],[Precio Unitario]]</f>
        <v>20</v>
      </c>
      <c r="L768" s="6">
        <f>Cocina[[#This Row],[Ganancia Neta]]/Cocina[[#This Row],[Ganancia Bruta]]</f>
        <v>0.4</v>
      </c>
      <c r="M768" s="2">
        <f>Cocina[[#This Row],[Precio Unitario]]*Cocina[[#This Row],[Cantidad Ordenada]]</f>
        <v>20</v>
      </c>
      <c r="N768" s="3">
        <v>767</v>
      </c>
      <c r="O768" s="2">
        <f>SUMIF(A:A,Cocina[[#This Row],[Número de Orden2]],M:M)</f>
        <v>169</v>
      </c>
    </row>
    <row r="769" spans="1:17" x14ac:dyDescent="0.2">
      <c r="A769" s="3">
        <v>302</v>
      </c>
      <c r="B769" s="3">
        <v>5</v>
      </c>
      <c r="C769" s="4" t="s">
        <v>70</v>
      </c>
      <c r="D769" s="4" t="s">
        <v>1599</v>
      </c>
      <c r="E769" s="2">
        <v>19</v>
      </c>
      <c r="F769" s="2">
        <v>32</v>
      </c>
      <c r="G769" s="3">
        <v>3</v>
      </c>
      <c r="H769">
        <v>15</v>
      </c>
      <c r="I769" s="4" t="s">
        <v>132</v>
      </c>
      <c r="J769" s="2">
        <f>Cocina[[#This Row],[Precio Unitario]]-Cocina[[#This Row],[Costo Unitario]]</f>
        <v>13</v>
      </c>
      <c r="K769" s="2">
        <f>Cocina[[#This Row],[Precio Unitario]]</f>
        <v>32</v>
      </c>
      <c r="L769" s="6">
        <f>Cocina[[#This Row],[Ganancia Neta]]/Cocina[[#This Row],[Ganancia Bruta]]</f>
        <v>0.40625</v>
      </c>
      <c r="M769" s="2">
        <f>Cocina[[#This Row],[Precio Unitario]]*Cocina[[#This Row],[Cantidad Ordenada]]</f>
        <v>96</v>
      </c>
      <c r="O769" s="2"/>
      <c r="Q769"/>
    </row>
    <row r="770" spans="1:17" x14ac:dyDescent="0.2">
      <c r="A770" s="3">
        <v>303</v>
      </c>
      <c r="B770" s="3">
        <v>14</v>
      </c>
      <c r="C770" s="4" t="s">
        <v>55</v>
      </c>
      <c r="D770" s="4" t="s">
        <v>1602</v>
      </c>
      <c r="E770" s="2">
        <v>12</v>
      </c>
      <c r="F770" s="2">
        <v>20</v>
      </c>
      <c r="G770" s="3">
        <v>2</v>
      </c>
      <c r="H770">
        <v>13</v>
      </c>
      <c r="I770" s="4" t="s">
        <v>132</v>
      </c>
      <c r="J770" s="2">
        <f>Cocina[[#This Row],[Precio Unitario]]-Cocina[[#This Row],[Costo Unitario]]</f>
        <v>8</v>
      </c>
      <c r="K770" s="2">
        <f>Cocina[[#This Row],[Precio Unitario]]</f>
        <v>20</v>
      </c>
      <c r="L770" s="6">
        <f>Cocina[[#This Row],[Ganancia Neta]]/Cocina[[#This Row],[Ganancia Bruta]]</f>
        <v>0.4</v>
      </c>
      <c r="M770" s="2">
        <f>Cocina[[#This Row],[Precio Unitario]]*Cocina[[#This Row],[Cantidad Ordenada]]</f>
        <v>40</v>
      </c>
      <c r="O770" s="2"/>
      <c r="Q770"/>
    </row>
    <row r="771" spans="1:17" x14ac:dyDescent="0.2">
      <c r="A771" s="3">
        <v>303</v>
      </c>
      <c r="B771" s="3">
        <v>14</v>
      </c>
      <c r="C771" s="4" t="s">
        <v>34</v>
      </c>
      <c r="D771" s="4" t="s">
        <v>1592</v>
      </c>
      <c r="E771" s="2">
        <v>25</v>
      </c>
      <c r="F771" s="2">
        <v>40</v>
      </c>
      <c r="G771" s="3">
        <v>3</v>
      </c>
      <c r="H771">
        <v>16</v>
      </c>
      <c r="I771" s="4" t="s">
        <v>132</v>
      </c>
      <c r="J771" s="2">
        <f>Cocina[[#This Row],[Precio Unitario]]-Cocina[[#This Row],[Costo Unitario]]</f>
        <v>15</v>
      </c>
      <c r="K771" s="2">
        <f>Cocina[[#This Row],[Precio Unitario]]</f>
        <v>40</v>
      </c>
      <c r="L771" s="6">
        <f>Cocina[[#This Row],[Ganancia Neta]]/Cocina[[#This Row],[Ganancia Bruta]]</f>
        <v>0.375</v>
      </c>
      <c r="M771" s="2">
        <f>Cocina[[#This Row],[Precio Unitario]]*Cocina[[#This Row],[Cantidad Ordenada]]</f>
        <v>120</v>
      </c>
      <c r="O771" s="2"/>
      <c r="Q771"/>
    </row>
    <row r="772" spans="1:17" x14ac:dyDescent="0.2">
      <c r="A772" s="3">
        <v>303</v>
      </c>
      <c r="B772" s="3">
        <v>14</v>
      </c>
      <c r="C772" s="4" t="s">
        <v>57</v>
      </c>
      <c r="D772" s="4" t="s">
        <v>1606</v>
      </c>
      <c r="E772" s="2">
        <v>15</v>
      </c>
      <c r="F772" s="2">
        <v>26</v>
      </c>
      <c r="G772" s="3">
        <v>1</v>
      </c>
      <c r="H772">
        <v>56</v>
      </c>
      <c r="I772" s="4" t="s">
        <v>133</v>
      </c>
      <c r="J772" s="2">
        <f>Cocina[[#This Row],[Precio Unitario]]-Cocina[[#This Row],[Costo Unitario]]</f>
        <v>11</v>
      </c>
      <c r="K772" s="2">
        <f>Cocina[[#This Row],[Precio Unitario]]</f>
        <v>26</v>
      </c>
      <c r="L772" s="6">
        <f>Cocina[[#This Row],[Ganancia Neta]]/Cocina[[#This Row],[Ganancia Bruta]]</f>
        <v>0.42307692307692307</v>
      </c>
      <c r="M772" s="2">
        <f>Cocina[[#This Row],[Precio Unitario]]*Cocina[[#This Row],[Cantidad Ordenada]]</f>
        <v>26</v>
      </c>
      <c r="O772" s="2"/>
      <c r="Q772"/>
    </row>
    <row r="773" spans="1:17" x14ac:dyDescent="0.2">
      <c r="A773" s="3">
        <v>303</v>
      </c>
      <c r="B773" s="3">
        <v>14</v>
      </c>
      <c r="C773" s="4" t="s">
        <v>60</v>
      </c>
      <c r="D773" s="4" t="s">
        <v>1588</v>
      </c>
      <c r="E773" s="2">
        <v>14</v>
      </c>
      <c r="F773" s="2">
        <v>24</v>
      </c>
      <c r="G773" s="3">
        <v>1</v>
      </c>
      <c r="H773">
        <v>7</v>
      </c>
      <c r="I773" s="4" t="s">
        <v>132</v>
      </c>
      <c r="J773" s="2">
        <f>Cocina[[#This Row],[Precio Unitario]]-Cocina[[#This Row],[Costo Unitario]]</f>
        <v>10</v>
      </c>
      <c r="K773" s="2">
        <f>Cocina[[#This Row],[Precio Unitario]]</f>
        <v>24</v>
      </c>
      <c r="L773" s="6">
        <f>Cocina[[#This Row],[Ganancia Neta]]/Cocina[[#This Row],[Ganancia Bruta]]</f>
        <v>0.41666666666666669</v>
      </c>
      <c r="M773" s="2">
        <f>Cocina[[#This Row],[Precio Unitario]]*Cocina[[#This Row],[Cantidad Ordenada]]</f>
        <v>24</v>
      </c>
      <c r="O773" s="2"/>
      <c r="Q773"/>
    </row>
    <row r="774" spans="1:17" x14ac:dyDescent="0.2">
      <c r="A774" s="3">
        <v>304</v>
      </c>
      <c r="B774" s="3">
        <v>6</v>
      </c>
      <c r="C774" s="4" t="s">
        <v>70</v>
      </c>
      <c r="D774" s="4" t="s">
        <v>1599</v>
      </c>
      <c r="E774" s="2">
        <v>19</v>
      </c>
      <c r="F774" s="2">
        <v>32</v>
      </c>
      <c r="G774" s="3">
        <v>2</v>
      </c>
      <c r="H774">
        <v>9</v>
      </c>
      <c r="I774" s="4" t="s">
        <v>132</v>
      </c>
      <c r="J774" s="2">
        <f>Cocina[[#This Row],[Precio Unitario]]-Cocina[[#This Row],[Costo Unitario]]</f>
        <v>13</v>
      </c>
      <c r="K774" s="2">
        <f>Cocina[[#This Row],[Precio Unitario]]</f>
        <v>32</v>
      </c>
      <c r="L774" s="6">
        <f>Cocina[[#This Row],[Ganancia Neta]]/Cocina[[#This Row],[Ganancia Bruta]]</f>
        <v>0.40625</v>
      </c>
      <c r="M774" s="2">
        <f>Cocina[[#This Row],[Precio Unitario]]*Cocina[[#This Row],[Cantidad Ordenada]]</f>
        <v>64</v>
      </c>
      <c r="O774" s="2"/>
      <c r="Q774"/>
    </row>
    <row r="775" spans="1:17" x14ac:dyDescent="0.2">
      <c r="A775" s="3">
        <v>304</v>
      </c>
      <c r="B775" s="3">
        <v>6</v>
      </c>
      <c r="C775" s="4" t="s">
        <v>41</v>
      </c>
      <c r="D775" s="4" t="s">
        <v>1604</v>
      </c>
      <c r="E775" s="2">
        <v>13</v>
      </c>
      <c r="F775" s="2">
        <v>21</v>
      </c>
      <c r="G775" s="3">
        <v>2</v>
      </c>
      <c r="H775">
        <v>7</v>
      </c>
      <c r="I775" s="4" t="s">
        <v>133</v>
      </c>
      <c r="J775" s="2">
        <f>Cocina[[#This Row],[Precio Unitario]]-Cocina[[#This Row],[Costo Unitario]]</f>
        <v>8</v>
      </c>
      <c r="K775" s="2">
        <f>Cocina[[#This Row],[Precio Unitario]]</f>
        <v>21</v>
      </c>
      <c r="L775" s="6">
        <f>Cocina[[#This Row],[Ganancia Neta]]/Cocina[[#This Row],[Ganancia Bruta]]</f>
        <v>0.38095238095238093</v>
      </c>
      <c r="M775" s="2">
        <f>Cocina[[#This Row],[Precio Unitario]]*Cocina[[#This Row],[Cantidad Ordenada]]</f>
        <v>42</v>
      </c>
      <c r="O775" s="2"/>
      <c r="Q775"/>
    </row>
    <row r="776" spans="1:17" x14ac:dyDescent="0.2">
      <c r="A776" s="3">
        <v>304</v>
      </c>
      <c r="B776" s="3">
        <v>6</v>
      </c>
      <c r="C776" s="4" t="s">
        <v>34</v>
      </c>
      <c r="D776" s="4" t="s">
        <v>1592</v>
      </c>
      <c r="E776" s="2">
        <v>25</v>
      </c>
      <c r="F776" s="2">
        <v>40</v>
      </c>
      <c r="G776" s="3">
        <v>2</v>
      </c>
      <c r="H776">
        <v>48</v>
      </c>
      <c r="I776" s="4" t="s">
        <v>132</v>
      </c>
      <c r="J776" s="2">
        <f>Cocina[[#This Row],[Precio Unitario]]-Cocina[[#This Row],[Costo Unitario]]</f>
        <v>15</v>
      </c>
      <c r="K776" s="2">
        <f>Cocina[[#This Row],[Precio Unitario]]</f>
        <v>40</v>
      </c>
      <c r="L776" s="6">
        <f>Cocina[[#This Row],[Ganancia Neta]]/Cocina[[#This Row],[Ganancia Bruta]]</f>
        <v>0.375</v>
      </c>
      <c r="M776" s="2">
        <f>Cocina[[#This Row],[Precio Unitario]]*Cocina[[#This Row],[Cantidad Ordenada]]</f>
        <v>80</v>
      </c>
      <c r="O776" s="2"/>
      <c r="Q776"/>
    </row>
    <row r="777" spans="1:17" x14ac:dyDescent="0.2">
      <c r="A777" s="3">
        <v>304</v>
      </c>
      <c r="B777" s="3">
        <v>6</v>
      </c>
      <c r="C777" s="4" t="s">
        <v>50</v>
      </c>
      <c r="D777" s="4" t="s">
        <v>1590</v>
      </c>
      <c r="E777" s="2">
        <v>19</v>
      </c>
      <c r="F777" s="2">
        <v>31</v>
      </c>
      <c r="G777" s="3">
        <v>3</v>
      </c>
      <c r="H777">
        <v>21</v>
      </c>
      <c r="I777" s="4" t="s">
        <v>132</v>
      </c>
      <c r="J777" s="2">
        <f>Cocina[[#This Row],[Precio Unitario]]-Cocina[[#This Row],[Costo Unitario]]</f>
        <v>12</v>
      </c>
      <c r="K777" s="2">
        <f>Cocina[[#This Row],[Precio Unitario]]</f>
        <v>31</v>
      </c>
      <c r="L777" s="6">
        <f>Cocina[[#This Row],[Ganancia Neta]]/Cocina[[#This Row],[Ganancia Bruta]]</f>
        <v>0.38709677419354838</v>
      </c>
      <c r="M777" s="2">
        <f>Cocina[[#This Row],[Precio Unitario]]*Cocina[[#This Row],[Cantidad Ordenada]]</f>
        <v>93</v>
      </c>
      <c r="O777" s="2"/>
      <c r="Q777"/>
    </row>
    <row r="778" spans="1:17" x14ac:dyDescent="0.2">
      <c r="A778" s="3">
        <v>305</v>
      </c>
      <c r="B778" s="3">
        <v>1</v>
      </c>
      <c r="C778" s="4" t="s">
        <v>19</v>
      </c>
      <c r="D778" s="4" t="s">
        <v>1598</v>
      </c>
      <c r="E778" s="2">
        <v>21</v>
      </c>
      <c r="F778" s="2">
        <v>35</v>
      </c>
      <c r="G778" s="3">
        <v>3</v>
      </c>
      <c r="H778">
        <v>17</v>
      </c>
      <c r="I778" s="4" t="s">
        <v>132</v>
      </c>
      <c r="J778" s="2">
        <f>Cocina[[#This Row],[Precio Unitario]]-Cocina[[#This Row],[Costo Unitario]]</f>
        <v>14</v>
      </c>
      <c r="K778" s="2">
        <f>Cocina[[#This Row],[Precio Unitario]]</f>
        <v>35</v>
      </c>
      <c r="L778" s="6">
        <f>Cocina[[#This Row],[Ganancia Neta]]/Cocina[[#This Row],[Ganancia Bruta]]</f>
        <v>0.4</v>
      </c>
      <c r="M778" s="2">
        <f>Cocina[[#This Row],[Precio Unitario]]*Cocina[[#This Row],[Cantidad Ordenada]]</f>
        <v>105</v>
      </c>
      <c r="O778" s="2"/>
      <c r="Q778"/>
    </row>
    <row r="779" spans="1:17" x14ac:dyDescent="0.2">
      <c r="A779" s="3">
        <v>305</v>
      </c>
      <c r="B779" s="3">
        <v>1</v>
      </c>
      <c r="C779" s="4" t="s">
        <v>63</v>
      </c>
      <c r="D779" s="4" t="s">
        <v>1603</v>
      </c>
      <c r="E779" s="2">
        <v>14</v>
      </c>
      <c r="F779" s="2">
        <v>23</v>
      </c>
      <c r="G779" s="3">
        <v>1</v>
      </c>
      <c r="H779">
        <v>48</v>
      </c>
      <c r="I779" s="4" t="s">
        <v>132</v>
      </c>
      <c r="J779" s="2">
        <f>Cocina[[#This Row],[Precio Unitario]]-Cocina[[#This Row],[Costo Unitario]]</f>
        <v>9</v>
      </c>
      <c r="K779" s="2">
        <f>Cocina[[#This Row],[Precio Unitario]]</f>
        <v>23</v>
      </c>
      <c r="L779" s="6">
        <f>Cocina[[#This Row],[Ganancia Neta]]/Cocina[[#This Row],[Ganancia Bruta]]</f>
        <v>0.39130434782608697</v>
      </c>
      <c r="M779" s="2">
        <f>Cocina[[#This Row],[Precio Unitario]]*Cocina[[#This Row],[Cantidad Ordenada]]</f>
        <v>23</v>
      </c>
      <c r="O779" s="2"/>
      <c r="Q779"/>
    </row>
    <row r="780" spans="1:17" x14ac:dyDescent="0.2">
      <c r="A780" s="3">
        <v>306</v>
      </c>
      <c r="B780" s="3">
        <v>7</v>
      </c>
      <c r="C780" s="4" t="s">
        <v>70</v>
      </c>
      <c r="D780" s="4" t="s">
        <v>1599</v>
      </c>
      <c r="E780" s="2">
        <v>19</v>
      </c>
      <c r="F780" s="2">
        <v>32</v>
      </c>
      <c r="G780" s="3">
        <v>1</v>
      </c>
      <c r="H780">
        <v>21</v>
      </c>
      <c r="I780" s="4" t="s">
        <v>133</v>
      </c>
      <c r="J780" s="2">
        <f>Cocina[[#This Row],[Precio Unitario]]-Cocina[[#This Row],[Costo Unitario]]</f>
        <v>13</v>
      </c>
      <c r="K780" s="2">
        <f>Cocina[[#This Row],[Precio Unitario]]</f>
        <v>32</v>
      </c>
      <c r="L780" s="6">
        <f>Cocina[[#This Row],[Ganancia Neta]]/Cocina[[#This Row],[Ganancia Bruta]]</f>
        <v>0.40625</v>
      </c>
      <c r="M780" s="2">
        <f>Cocina[[#This Row],[Precio Unitario]]*Cocina[[#This Row],[Cantidad Ordenada]]</f>
        <v>32</v>
      </c>
      <c r="O780" s="2"/>
      <c r="Q780"/>
    </row>
    <row r="781" spans="1:17" x14ac:dyDescent="0.2">
      <c r="A781" s="3">
        <v>307</v>
      </c>
      <c r="B781" s="3">
        <v>20</v>
      </c>
      <c r="C781" s="4" t="s">
        <v>41</v>
      </c>
      <c r="D781" s="4" t="s">
        <v>1604</v>
      </c>
      <c r="E781" s="2">
        <v>13</v>
      </c>
      <c r="F781" s="2">
        <v>21</v>
      </c>
      <c r="G781" s="3">
        <v>3</v>
      </c>
      <c r="H781">
        <v>39</v>
      </c>
      <c r="I781" s="4" t="s">
        <v>133</v>
      </c>
      <c r="J781" s="2">
        <f>Cocina[[#This Row],[Precio Unitario]]-Cocina[[#This Row],[Costo Unitario]]</f>
        <v>8</v>
      </c>
      <c r="K781" s="2">
        <f>Cocina[[#This Row],[Precio Unitario]]</f>
        <v>21</v>
      </c>
      <c r="L781" s="6">
        <f>Cocina[[#This Row],[Ganancia Neta]]/Cocina[[#This Row],[Ganancia Bruta]]</f>
        <v>0.38095238095238093</v>
      </c>
      <c r="M781" s="2">
        <f>Cocina[[#This Row],[Precio Unitario]]*Cocina[[#This Row],[Cantidad Ordenada]]</f>
        <v>63</v>
      </c>
      <c r="O781" s="2"/>
      <c r="Q781"/>
    </row>
    <row r="782" spans="1:17" x14ac:dyDescent="0.2">
      <c r="A782" s="3">
        <v>308</v>
      </c>
      <c r="B782" s="3">
        <v>14</v>
      </c>
      <c r="C782" s="4" t="s">
        <v>37</v>
      </c>
      <c r="D782" s="4" t="s">
        <v>1601</v>
      </c>
      <c r="E782" s="2">
        <v>20</v>
      </c>
      <c r="F782" s="2">
        <v>34</v>
      </c>
      <c r="G782" s="3">
        <v>1</v>
      </c>
      <c r="H782">
        <v>44</v>
      </c>
      <c r="I782" s="4" t="s">
        <v>133</v>
      </c>
      <c r="J782" s="2">
        <f>Cocina[[#This Row],[Precio Unitario]]-Cocina[[#This Row],[Costo Unitario]]</f>
        <v>14</v>
      </c>
      <c r="K782" s="2">
        <f>Cocina[[#This Row],[Precio Unitario]]</f>
        <v>34</v>
      </c>
      <c r="L782" s="6">
        <f>Cocina[[#This Row],[Ganancia Neta]]/Cocina[[#This Row],[Ganancia Bruta]]</f>
        <v>0.41176470588235292</v>
      </c>
      <c r="M782" s="2">
        <f>Cocina[[#This Row],[Precio Unitario]]*Cocina[[#This Row],[Cantidad Ordenada]]</f>
        <v>34</v>
      </c>
      <c r="O782" s="2"/>
      <c r="Q782"/>
    </row>
    <row r="783" spans="1:17" x14ac:dyDescent="0.2">
      <c r="A783" s="3">
        <v>308</v>
      </c>
      <c r="B783" s="3">
        <v>14</v>
      </c>
      <c r="C783" s="4" t="s">
        <v>19</v>
      </c>
      <c r="D783" s="4" t="s">
        <v>1598</v>
      </c>
      <c r="E783" s="2">
        <v>21</v>
      </c>
      <c r="F783" s="2">
        <v>35</v>
      </c>
      <c r="G783" s="3">
        <v>2</v>
      </c>
      <c r="H783">
        <v>41</v>
      </c>
      <c r="I783" s="4" t="s">
        <v>132</v>
      </c>
      <c r="J783" s="2">
        <f>Cocina[[#This Row],[Precio Unitario]]-Cocina[[#This Row],[Costo Unitario]]</f>
        <v>14</v>
      </c>
      <c r="K783" s="2">
        <f>Cocina[[#This Row],[Precio Unitario]]</f>
        <v>35</v>
      </c>
      <c r="L783" s="6">
        <f>Cocina[[#This Row],[Ganancia Neta]]/Cocina[[#This Row],[Ganancia Bruta]]</f>
        <v>0.4</v>
      </c>
      <c r="M783" s="2">
        <f>Cocina[[#This Row],[Precio Unitario]]*Cocina[[#This Row],[Cantidad Ordenada]]</f>
        <v>70</v>
      </c>
      <c r="O783" s="2"/>
      <c r="Q783"/>
    </row>
    <row r="784" spans="1:17" x14ac:dyDescent="0.2">
      <c r="A784" s="3">
        <v>308</v>
      </c>
      <c r="B784" s="3">
        <v>14</v>
      </c>
      <c r="C784" s="4" t="s">
        <v>50</v>
      </c>
      <c r="D784" s="4" t="s">
        <v>1590</v>
      </c>
      <c r="E784" s="2">
        <v>19</v>
      </c>
      <c r="F784" s="2">
        <v>31</v>
      </c>
      <c r="G784" s="3">
        <v>2</v>
      </c>
      <c r="H784">
        <v>42</v>
      </c>
      <c r="I784" s="4" t="s">
        <v>132</v>
      </c>
      <c r="J784" s="2">
        <f>Cocina[[#This Row],[Precio Unitario]]-Cocina[[#This Row],[Costo Unitario]]</f>
        <v>12</v>
      </c>
      <c r="K784" s="2">
        <f>Cocina[[#This Row],[Precio Unitario]]</f>
        <v>31</v>
      </c>
      <c r="L784" s="6">
        <f>Cocina[[#This Row],[Ganancia Neta]]/Cocina[[#This Row],[Ganancia Bruta]]</f>
        <v>0.38709677419354838</v>
      </c>
      <c r="M784" s="2">
        <f>Cocina[[#This Row],[Precio Unitario]]*Cocina[[#This Row],[Cantidad Ordenada]]</f>
        <v>62</v>
      </c>
      <c r="O784" s="2"/>
      <c r="Q784"/>
    </row>
    <row r="785" spans="1:17" x14ac:dyDescent="0.2">
      <c r="A785" s="3">
        <v>308</v>
      </c>
      <c r="B785" s="3">
        <v>14</v>
      </c>
      <c r="C785" s="4" t="s">
        <v>30</v>
      </c>
      <c r="D785" s="4" t="s">
        <v>1596</v>
      </c>
      <c r="E785" s="2">
        <v>16</v>
      </c>
      <c r="F785" s="2">
        <v>28</v>
      </c>
      <c r="G785" s="3">
        <v>2</v>
      </c>
      <c r="H785">
        <v>59</v>
      </c>
      <c r="I785" s="4" t="s">
        <v>132</v>
      </c>
      <c r="J785" s="2">
        <f>Cocina[[#This Row],[Precio Unitario]]-Cocina[[#This Row],[Costo Unitario]]</f>
        <v>12</v>
      </c>
      <c r="K785" s="2">
        <f>Cocina[[#This Row],[Precio Unitario]]</f>
        <v>28</v>
      </c>
      <c r="L785" s="6">
        <f>Cocina[[#This Row],[Ganancia Neta]]/Cocina[[#This Row],[Ganancia Bruta]]</f>
        <v>0.42857142857142855</v>
      </c>
      <c r="M785" s="2">
        <f>Cocina[[#This Row],[Precio Unitario]]*Cocina[[#This Row],[Cantidad Ordenada]]</f>
        <v>56</v>
      </c>
      <c r="O785" s="2"/>
      <c r="Q785"/>
    </row>
    <row r="786" spans="1:17" x14ac:dyDescent="0.2">
      <c r="A786" s="3">
        <v>309</v>
      </c>
      <c r="B786" s="3">
        <v>9</v>
      </c>
      <c r="C786" s="4" t="s">
        <v>34</v>
      </c>
      <c r="D786" s="4" t="s">
        <v>1592</v>
      </c>
      <c r="E786" s="2">
        <v>25</v>
      </c>
      <c r="F786" s="2">
        <v>40</v>
      </c>
      <c r="G786" s="3">
        <v>1</v>
      </c>
      <c r="H786">
        <v>29</v>
      </c>
      <c r="I786" s="4" t="s">
        <v>132</v>
      </c>
      <c r="J786" s="2">
        <f>Cocina[[#This Row],[Precio Unitario]]-Cocina[[#This Row],[Costo Unitario]]</f>
        <v>15</v>
      </c>
      <c r="K786" s="2">
        <f>Cocina[[#This Row],[Precio Unitario]]</f>
        <v>40</v>
      </c>
      <c r="L786" s="6">
        <f>Cocina[[#This Row],[Ganancia Neta]]/Cocina[[#This Row],[Ganancia Bruta]]</f>
        <v>0.375</v>
      </c>
      <c r="M786" s="2">
        <f>Cocina[[#This Row],[Precio Unitario]]*Cocina[[#This Row],[Cantidad Ordenada]]</f>
        <v>40</v>
      </c>
      <c r="O786" s="2"/>
      <c r="Q786"/>
    </row>
    <row r="787" spans="1:17" x14ac:dyDescent="0.2">
      <c r="A787" s="3">
        <v>309</v>
      </c>
      <c r="B787" s="3">
        <v>9</v>
      </c>
      <c r="C787" s="4" t="s">
        <v>50</v>
      </c>
      <c r="D787" s="4" t="s">
        <v>1590</v>
      </c>
      <c r="E787" s="2">
        <v>19</v>
      </c>
      <c r="F787" s="2">
        <v>31</v>
      </c>
      <c r="G787" s="3">
        <v>2</v>
      </c>
      <c r="H787">
        <v>43</v>
      </c>
      <c r="I787" s="4" t="s">
        <v>133</v>
      </c>
      <c r="J787" s="2">
        <f>Cocina[[#This Row],[Precio Unitario]]-Cocina[[#This Row],[Costo Unitario]]</f>
        <v>12</v>
      </c>
      <c r="K787" s="2">
        <f>Cocina[[#This Row],[Precio Unitario]]</f>
        <v>31</v>
      </c>
      <c r="L787" s="6">
        <f>Cocina[[#This Row],[Ganancia Neta]]/Cocina[[#This Row],[Ganancia Bruta]]</f>
        <v>0.38709677419354838</v>
      </c>
      <c r="M787" s="2">
        <f>Cocina[[#This Row],[Precio Unitario]]*Cocina[[#This Row],[Cantidad Ordenada]]</f>
        <v>62</v>
      </c>
      <c r="O787" s="2"/>
      <c r="Q787"/>
    </row>
    <row r="788" spans="1:17" x14ac:dyDescent="0.2">
      <c r="A788" s="3">
        <v>309</v>
      </c>
      <c r="B788" s="3">
        <v>9</v>
      </c>
      <c r="C788" s="4" t="s">
        <v>19</v>
      </c>
      <c r="D788" s="4" t="s">
        <v>1598</v>
      </c>
      <c r="E788" s="2">
        <v>21</v>
      </c>
      <c r="F788" s="2">
        <v>35</v>
      </c>
      <c r="G788" s="3">
        <v>2</v>
      </c>
      <c r="H788">
        <v>51</v>
      </c>
      <c r="I788" s="4" t="s">
        <v>133</v>
      </c>
      <c r="J788" s="2">
        <f>Cocina[[#This Row],[Precio Unitario]]-Cocina[[#This Row],[Costo Unitario]]</f>
        <v>14</v>
      </c>
      <c r="K788" s="2">
        <f>Cocina[[#This Row],[Precio Unitario]]</f>
        <v>35</v>
      </c>
      <c r="L788" s="6">
        <f>Cocina[[#This Row],[Ganancia Neta]]/Cocina[[#This Row],[Ganancia Bruta]]</f>
        <v>0.4</v>
      </c>
      <c r="M788" s="2">
        <f>Cocina[[#This Row],[Precio Unitario]]*Cocina[[#This Row],[Cantidad Ordenada]]</f>
        <v>70</v>
      </c>
      <c r="O788" s="2"/>
      <c r="Q788"/>
    </row>
    <row r="789" spans="1:17" x14ac:dyDescent="0.2">
      <c r="A789" s="3">
        <v>310</v>
      </c>
      <c r="B789" s="3">
        <v>17</v>
      </c>
      <c r="C789" s="4" t="s">
        <v>57</v>
      </c>
      <c r="D789" s="4" t="s">
        <v>1606</v>
      </c>
      <c r="E789" s="2">
        <v>15</v>
      </c>
      <c r="F789" s="2">
        <v>26</v>
      </c>
      <c r="G789" s="3">
        <v>3</v>
      </c>
      <c r="H789">
        <v>43</v>
      </c>
      <c r="I789" s="4" t="s">
        <v>132</v>
      </c>
      <c r="J789" s="2">
        <f>Cocina[[#This Row],[Precio Unitario]]-Cocina[[#This Row],[Costo Unitario]]</f>
        <v>11</v>
      </c>
      <c r="K789" s="2">
        <f>Cocina[[#This Row],[Precio Unitario]]</f>
        <v>26</v>
      </c>
      <c r="L789" s="6">
        <f>Cocina[[#This Row],[Ganancia Neta]]/Cocina[[#This Row],[Ganancia Bruta]]</f>
        <v>0.42307692307692307</v>
      </c>
      <c r="M789" s="2">
        <f>Cocina[[#This Row],[Precio Unitario]]*Cocina[[#This Row],[Cantidad Ordenada]]</f>
        <v>78</v>
      </c>
      <c r="O789" s="2"/>
      <c r="Q789"/>
    </row>
    <row r="790" spans="1:17" x14ac:dyDescent="0.2">
      <c r="A790" s="3">
        <v>310</v>
      </c>
      <c r="B790" s="3">
        <v>17</v>
      </c>
      <c r="C790" s="4" t="s">
        <v>39</v>
      </c>
      <c r="D790" s="4" t="s">
        <v>1589</v>
      </c>
      <c r="E790" s="2">
        <v>18</v>
      </c>
      <c r="F790" s="2">
        <v>30</v>
      </c>
      <c r="G790" s="3">
        <v>2</v>
      </c>
      <c r="H790">
        <v>54</v>
      </c>
      <c r="I790" s="4" t="s">
        <v>133</v>
      </c>
      <c r="J790" s="2">
        <f>Cocina[[#This Row],[Precio Unitario]]-Cocina[[#This Row],[Costo Unitario]]</f>
        <v>12</v>
      </c>
      <c r="K790" s="2">
        <f>Cocina[[#This Row],[Precio Unitario]]</f>
        <v>30</v>
      </c>
      <c r="L790" s="6">
        <f>Cocina[[#This Row],[Ganancia Neta]]/Cocina[[#This Row],[Ganancia Bruta]]</f>
        <v>0.4</v>
      </c>
      <c r="M790" s="2">
        <f>Cocina[[#This Row],[Precio Unitario]]*Cocina[[#This Row],[Cantidad Ordenada]]</f>
        <v>60</v>
      </c>
      <c r="O790" s="2"/>
      <c r="Q790"/>
    </row>
    <row r="791" spans="1:17" x14ac:dyDescent="0.2">
      <c r="A791" s="3">
        <v>311</v>
      </c>
      <c r="B791" s="3">
        <v>6</v>
      </c>
      <c r="C791" s="4" t="s">
        <v>60</v>
      </c>
      <c r="D791" s="4" t="s">
        <v>1588</v>
      </c>
      <c r="E791" s="2">
        <v>14</v>
      </c>
      <c r="F791" s="2">
        <v>24</v>
      </c>
      <c r="G791" s="3">
        <v>1</v>
      </c>
      <c r="H791">
        <v>46</v>
      </c>
      <c r="I791" s="4" t="s">
        <v>133</v>
      </c>
      <c r="J791" s="2">
        <f>Cocina[[#This Row],[Precio Unitario]]-Cocina[[#This Row],[Costo Unitario]]</f>
        <v>10</v>
      </c>
      <c r="K791" s="2">
        <f>Cocina[[#This Row],[Precio Unitario]]</f>
        <v>24</v>
      </c>
      <c r="L791" s="6">
        <f>Cocina[[#This Row],[Ganancia Neta]]/Cocina[[#This Row],[Ganancia Bruta]]</f>
        <v>0.41666666666666669</v>
      </c>
      <c r="M791" s="2">
        <f>Cocina[[#This Row],[Precio Unitario]]*Cocina[[#This Row],[Cantidad Ordenada]]</f>
        <v>24</v>
      </c>
      <c r="O791" s="2"/>
      <c r="Q791"/>
    </row>
    <row r="792" spans="1:17" x14ac:dyDescent="0.2">
      <c r="A792" s="3">
        <v>311</v>
      </c>
      <c r="B792" s="3">
        <v>6</v>
      </c>
      <c r="C792" s="4" t="s">
        <v>26</v>
      </c>
      <c r="D792" s="4" t="s">
        <v>1594</v>
      </c>
      <c r="E792" s="2">
        <v>17</v>
      </c>
      <c r="F792" s="2">
        <v>29</v>
      </c>
      <c r="G792" s="3">
        <v>1</v>
      </c>
      <c r="H792">
        <v>28</v>
      </c>
      <c r="I792" s="4" t="s">
        <v>133</v>
      </c>
      <c r="J792" s="2">
        <f>Cocina[[#This Row],[Precio Unitario]]-Cocina[[#This Row],[Costo Unitario]]</f>
        <v>12</v>
      </c>
      <c r="K792" s="2">
        <f>Cocina[[#This Row],[Precio Unitario]]</f>
        <v>29</v>
      </c>
      <c r="L792" s="6">
        <f>Cocina[[#This Row],[Ganancia Neta]]/Cocina[[#This Row],[Ganancia Bruta]]</f>
        <v>0.41379310344827586</v>
      </c>
      <c r="M792" s="2">
        <f>Cocina[[#This Row],[Precio Unitario]]*Cocina[[#This Row],[Cantidad Ordenada]]</f>
        <v>29</v>
      </c>
      <c r="O792" s="2"/>
      <c r="Q792"/>
    </row>
    <row r="793" spans="1:17" x14ac:dyDescent="0.2">
      <c r="A793" s="3">
        <v>312</v>
      </c>
      <c r="B793" s="3">
        <v>2</v>
      </c>
      <c r="C793" s="4" t="s">
        <v>70</v>
      </c>
      <c r="D793" s="4" t="s">
        <v>1599</v>
      </c>
      <c r="E793" s="2">
        <v>19</v>
      </c>
      <c r="F793" s="2">
        <v>32</v>
      </c>
      <c r="G793" s="3">
        <v>2</v>
      </c>
      <c r="H793">
        <v>45</v>
      </c>
      <c r="I793" s="4" t="s">
        <v>133</v>
      </c>
      <c r="J793" s="2">
        <f>Cocina[[#This Row],[Precio Unitario]]-Cocina[[#This Row],[Costo Unitario]]</f>
        <v>13</v>
      </c>
      <c r="K793" s="2">
        <f>Cocina[[#This Row],[Precio Unitario]]</f>
        <v>32</v>
      </c>
      <c r="L793" s="6">
        <f>Cocina[[#This Row],[Ganancia Neta]]/Cocina[[#This Row],[Ganancia Bruta]]</f>
        <v>0.40625</v>
      </c>
      <c r="M793" s="2">
        <f>Cocina[[#This Row],[Precio Unitario]]*Cocina[[#This Row],[Cantidad Ordenada]]</f>
        <v>64</v>
      </c>
      <c r="O793" s="2"/>
      <c r="Q793"/>
    </row>
    <row r="794" spans="1:17" x14ac:dyDescent="0.2">
      <c r="A794" s="3">
        <v>312</v>
      </c>
      <c r="B794" s="3">
        <v>2</v>
      </c>
      <c r="C794" s="4" t="s">
        <v>19</v>
      </c>
      <c r="D794" s="4" t="s">
        <v>1598</v>
      </c>
      <c r="E794" s="2">
        <v>21</v>
      </c>
      <c r="F794" s="2">
        <v>35</v>
      </c>
      <c r="G794" s="3">
        <v>2</v>
      </c>
      <c r="H794">
        <v>10</v>
      </c>
      <c r="I794" s="4" t="s">
        <v>133</v>
      </c>
      <c r="J794" s="2">
        <f>Cocina[[#This Row],[Precio Unitario]]-Cocina[[#This Row],[Costo Unitario]]</f>
        <v>14</v>
      </c>
      <c r="K794" s="2">
        <f>Cocina[[#This Row],[Precio Unitario]]</f>
        <v>35</v>
      </c>
      <c r="L794" s="6">
        <f>Cocina[[#This Row],[Ganancia Neta]]/Cocina[[#This Row],[Ganancia Bruta]]</f>
        <v>0.4</v>
      </c>
      <c r="M794" s="2">
        <f>Cocina[[#This Row],[Precio Unitario]]*Cocina[[#This Row],[Cantidad Ordenada]]</f>
        <v>70</v>
      </c>
      <c r="O794" s="2"/>
      <c r="Q794"/>
    </row>
    <row r="795" spans="1:17" x14ac:dyDescent="0.2">
      <c r="A795" s="3">
        <v>313</v>
      </c>
      <c r="B795" s="3">
        <v>10</v>
      </c>
      <c r="C795" s="4" t="s">
        <v>48</v>
      </c>
      <c r="D795" s="4" t="s">
        <v>1597</v>
      </c>
      <c r="E795" s="2">
        <v>11</v>
      </c>
      <c r="F795" s="2">
        <v>19</v>
      </c>
      <c r="G795" s="3">
        <v>2</v>
      </c>
      <c r="H795">
        <v>27</v>
      </c>
      <c r="I795" s="4" t="s">
        <v>133</v>
      </c>
      <c r="J795" s="2">
        <f>Cocina[[#This Row],[Precio Unitario]]-Cocina[[#This Row],[Costo Unitario]]</f>
        <v>8</v>
      </c>
      <c r="K795" s="2">
        <f>Cocina[[#This Row],[Precio Unitario]]</f>
        <v>19</v>
      </c>
      <c r="L795" s="6">
        <f>Cocina[[#This Row],[Ganancia Neta]]/Cocina[[#This Row],[Ganancia Bruta]]</f>
        <v>0.42105263157894735</v>
      </c>
      <c r="M795" s="2">
        <f>Cocina[[#This Row],[Precio Unitario]]*Cocina[[#This Row],[Cantidad Ordenada]]</f>
        <v>38</v>
      </c>
      <c r="O795" s="2"/>
      <c r="Q795"/>
    </row>
    <row r="796" spans="1:17" x14ac:dyDescent="0.2">
      <c r="A796" s="3">
        <v>313</v>
      </c>
      <c r="B796" s="3">
        <v>10</v>
      </c>
      <c r="C796" s="4" t="s">
        <v>50</v>
      </c>
      <c r="D796" s="4" t="s">
        <v>1590</v>
      </c>
      <c r="E796" s="2">
        <v>19</v>
      </c>
      <c r="F796" s="2">
        <v>31</v>
      </c>
      <c r="G796" s="3">
        <v>2</v>
      </c>
      <c r="H796">
        <v>38</v>
      </c>
      <c r="I796" s="4" t="s">
        <v>132</v>
      </c>
      <c r="J796" s="2">
        <f>Cocina[[#This Row],[Precio Unitario]]-Cocina[[#This Row],[Costo Unitario]]</f>
        <v>12</v>
      </c>
      <c r="K796" s="2">
        <f>Cocina[[#This Row],[Precio Unitario]]</f>
        <v>31</v>
      </c>
      <c r="L796" s="6">
        <f>Cocina[[#This Row],[Ganancia Neta]]/Cocina[[#This Row],[Ganancia Bruta]]</f>
        <v>0.38709677419354838</v>
      </c>
      <c r="M796" s="2">
        <f>Cocina[[#This Row],[Precio Unitario]]*Cocina[[#This Row],[Cantidad Ordenada]]</f>
        <v>62</v>
      </c>
      <c r="O796" s="2"/>
      <c r="Q796"/>
    </row>
    <row r="797" spans="1:17" x14ac:dyDescent="0.2">
      <c r="A797" s="3">
        <v>313</v>
      </c>
      <c r="B797" s="3">
        <v>10</v>
      </c>
      <c r="C797" s="4" t="s">
        <v>42</v>
      </c>
      <c r="D797" s="4" t="s">
        <v>1593</v>
      </c>
      <c r="E797" s="2">
        <v>22</v>
      </c>
      <c r="F797" s="2">
        <v>36</v>
      </c>
      <c r="G797" s="3">
        <v>3</v>
      </c>
      <c r="H797">
        <v>26</v>
      </c>
      <c r="I797" s="4" t="s">
        <v>132</v>
      </c>
      <c r="J797" s="2">
        <f>Cocina[[#This Row],[Precio Unitario]]-Cocina[[#This Row],[Costo Unitario]]</f>
        <v>14</v>
      </c>
      <c r="K797" s="2">
        <f>Cocina[[#This Row],[Precio Unitario]]</f>
        <v>36</v>
      </c>
      <c r="L797" s="6">
        <f>Cocina[[#This Row],[Ganancia Neta]]/Cocina[[#This Row],[Ganancia Bruta]]</f>
        <v>0.3888888888888889</v>
      </c>
      <c r="M797" s="2">
        <f>Cocina[[#This Row],[Precio Unitario]]*Cocina[[#This Row],[Cantidad Ordenada]]</f>
        <v>108</v>
      </c>
      <c r="O797" s="2"/>
      <c r="Q797"/>
    </row>
    <row r="798" spans="1:17" x14ac:dyDescent="0.2">
      <c r="A798" s="3">
        <v>313</v>
      </c>
      <c r="B798" s="3">
        <v>10</v>
      </c>
      <c r="C798" s="4" t="s">
        <v>60</v>
      </c>
      <c r="D798" s="4" t="s">
        <v>1588</v>
      </c>
      <c r="E798" s="2">
        <v>14</v>
      </c>
      <c r="F798" s="2">
        <v>24</v>
      </c>
      <c r="G798" s="3">
        <v>1</v>
      </c>
      <c r="H798">
        <v>15</v>
      </c>
      <c r="I798" s="4" t="s">
        <v>133</v>
      </c>
      <c r="J798" s="2">
        <f>Cocina[[#This Row],[Precio Unitario]]-Cocina[[#This Row],[Costo Unitario]]</f>
        <v>10</v>
      </c>
      <c r="K798" s="2">
        <f>Cocina[[#This Row],[Precio Unitario]]</f>
        <v>24</v>
      </c>
      <c r="L798" s="6">
        <f>Cocina[[#This Row],[Ganancia Neta]]/Cocina[[#This Row],[Ganancia Bruta]]</f>
        <v>0.41666666666666669</v>
      </c>
      <c r="M798" s="2">
        <f>Cocina[[#This Row],[Precio Unitario]]*Cocina[[#This Row],[Cantidad Ordenada]]</f>
        <v>24</v>
      </c>
      <c r="O798" s="2"/>
      <c r="Q798"/>
    </row>
    <row r="799" spans="1:17" x14ac:dyDescent="0.2">
      <c r="A799" s="3">
        <v>314</v>
      </c>
      <c r="B799" s="3">
        <v>20</v>
      </c>
      <c r="C799" s="4" t="s">
        <v>46</v>
      </c>
      <c r="D799" s="4" t="s">
        <v>1591</v>
      </c>
      <c r="E799" s="2">
        <v>16</v>
      </c>
      <c r="F799" s="2">
        <v>27</v>
      </c>
      <c r="G799" s="3">
        <v>1</v>
      </c>
      <c r="H799">
        <v>5</v>
      </c>
      <c r="I799" s="4" t="s">
        <v>132</v>
      </c>
      <c r="J799" s="2">
        <f>Cocina[[#This Row],[Precio Unitario]]-Cocina[[#This Row],[Costo Unitario]]</f>
        <v>11</v>
      </c>
      <c r="K799" s="2">
        <f>Cocina[[#This Row],[Precio Unitario]]</f>
        <v>27</v>
      </c>
      <c r="L799" s="6">
        <f>Cocina[[#This Row],[Ganancia Neta]]/Cocina[[#This Row],[Ganancia Bruta]]</f>
        <v>0.40740740740740738</v>
      </c>
      <c r="M799" s="2">
        <f>Cocina[[#This Row],[Precio Unitario]]*Cocina[[#This Row],[Cantidad Ordenada]]</f>
        <v>27</v>
      </c>
      <c r="O799" s="2"/>
      <c r="Q799"/>
    </row>
    <row r="800" spans="1:17" x14ac:dyDescent="0.2">
      <c r="A800" s="3">
        <v>315</v>
      </c>
      <c r="B800" s="3">
        <v>14</v>
      </c>
      <c r="C800" s="4" t="s">
        <v>52</v>
      </c>
      <c r="D800" s="4" t="s">
        <v>1607</v>
      </c>
      <c r="E800" s="2">
        <v>15</v>
      </c>
      <c r="F800" s="2">
        <v>25</v>
      </c>
      <c r="G800" s="3">
        <v>1</v>
      </c>
      <c r="H800">
        <v>16</v>
      </c>
      <c r="I800" s="4" t="s">
        <v>133</v>
      </c>
      <c r="J800" s="2">
        <f>Cocina[[#This Row],[Precio Unitario]]-Cocina[[#This Row],[Costo Unitario]]</f>
        <v>10</v>
      </c>
      <c r="K800" s="2">
        <f>Cocina[[#This Row],[Precio Unitario]]</f>
        <v>25</v>
      </c>
      <c r="L800" s="6">
        <f>Cocina[[#This Row],[Ganancia Neta]]/Cocina[[#This Row],[Ganancia Bruta]]</f>
        <v>0.4</v>
      </c>
      <c r="M800" s="2">
        <f>Cocina[[#This Row],[Precio Unitario]]*Cocina[[#This Row],[Cantidad Ordenada]]</f>
        <v>25</v>
      </c>
      <c r="O800" s="2"/>
      <c r="Q800"/>
    </row>
    <row r="801" spans="1:17" x14ac:dyDescent="0.2">
      <c r="A801" s="3">
        <v>315</v>
      </c>
      <c r="B801" s="3">
        <v>14</v>
      </c>
      <c r="C801" s="4" t="s">
        <v>30</v>
      </c>
      <c r="D801" s="4" t="s">
        <v>1596</v>
      </c>
      <c r="E801" s="2">
        <v>16</v>
      </c>
      <c r="F801" s="2">
        <v>28</v>
      </c>
      <c r="G801" s="3">
        <v>1</v>
      </c>
      <c r="H801">
        <v>7</v>
      </c>
      <c r="I801" s="4" t="s">
        <v>133</v>
      </c>
      <c r="J801" s="2">
        <f>Cocina[[#This Row],[Precio Unitario]]-Cocina[[#This Row],[Costo Unitario]]</f>
        <v>12</v>
      </c>
      <c r="K801" s="2">
        <f>Cocina[[#This Row],[Precio Unitario]]</f>
        <v>28</v>
      </c>
      <c r="L801" s="6">
        <f>Cocina[[#This Row],[Ganancia Neta]]/Cocina[[#This Row],[Ganancia Bruta]]</f>
        <v>0.42857142857142855</v>
      </c>
      <c r="M801" s="2">
        <f>Cocina[[#This Row],[Precio Unitario]]*Cocina[[#This Row],[Cantidad Ordenada]]</f>
        <v>28</v>
      </c>
      <c r="O801" s="2"/>
      <c r="Q801"/>
    </row>
    <row r="802" spans="1:17" x14ac:dyDescent="0.2">
      <c r="A802" s="3">
        <v>315</v>
      </c>
      <c r="B802" s="3">
        <v>14</v>
      </c>
      <c r="C802" s="4" t="s">
        <v>26</v>
      </c>
      <c r="D802" s="4" t="s">
        <v>1594</v>
      </c>
      <c r="E802" s="2">
        <v>17</v>
      </c>
      <c r="F802" s="2">
        <v>29</v>
      </c>
      <c r="G802" s="3">
        <v>3</v>
      </c>
      <c r="H802">
        <v>52</v>
      </c>
      <c r="I802" s="4" t="s">
        <v>133</v>
      </c>
      <c r="J802" s="2">
        <f>Cocina[[#This Row],[Precio Unitario]]-Cocina[[#This Row],[Costo Unitario]]</f>
        <v>12</v>
      </c>
      <c r="K802" s="2">
        <f>Cocina[[#This Row],[Precio Unitario]]</f>
        <v>29</v>
      </c>
      <c r="L802" s="6">
        <f>Cocina[[#This Row],[Ganancia Neta]]/Cocina[[#This Row],[Ganancia Bruta]]</f>
        <v>0.41379310344827586</v>
      </c>
      <c r="M802" s="2">
        <f>Cocina[[#This Row],[Precio Unitario]]*Cocina[[#This Row],[Cantidad Ordenada]]</f>
        <v>87</v>
      </c>
      <c r="O802" s="2"/>
      <c r="Q802"/>
    </row>
    <row r="803" spans="1:17" x14ac:dyDescent="0.2">
      <c r="A803" s="3">
        <v>315</v>
      </c>
      <c r="B803" s="3">
        <v>14</v>
      </c>
      <c r="C803" s="4" t="s">
        <v>41</v>
      </c>
      <c r="D803" s="4" t="s">
        <v>1604</v>
      </c>
      <c r="E803" s="2">
        <v>13</v>
      </c>
      <c r="F803" s="2">
        <v>21</v>
      </c>
      <c r="G803" s="3">
        <v>1</v>
      </c>
      <c r="H803">
        <v>51</v>
      </c>
      <c r="I803" s="4" t="s">
        <v>133</v>
      </c>
      <c r="J803" s="2">
        <f>Cocina[[#This Row],[Precio Unitario]]-Cocina[[#This Row],[Costo Unitario]]</f>
        <v>8</v>
      </c>
      <c r="K803" s="2">
        <f>Cocina[[#This Row],[Precio Unitario]]</f>
        <v>21</v>
      </c>
      <c r="L803" s="6">
        <f>Cocina[[#This Row],[Ganancia Neta]]/Cocina[[#This Row],[Ganancia Bruta]]</f>
        <v>0.38095238095238093</v>
      </c>
      <c r="M803" s="2">
        <f>Cocina[[#This Row],[Precio Unitario]]*Cocina[[#This Row],[Cantidad Ordenada]]</f>
        <v>21</v>
      </c>
      <c r="O803" s="2"/>
      <c r="Q803"/>
    </row>
    <row r="804" spans="1:17" x14ac:dyDescent="0.2">
      <c r="A804" s="3">
        <v>316</v>
      </c>
      <c r="B804" s="3">
        <v>2</v>
      </c>
      <c r="C804" s="4" t="s">
        <v>43</v>
      </c>
      <c r="D804" s="4" t="s">
        <v>1605</v>
      </c>
      <c r="E804" s="2">
        <v>10</v>
      </c>
      <c r="F804" s="2">
        <v>18</v>
      </c>
      <c r="G804" s="3">
        <v>1</v>
      </c>
      <c r="H804">
        <v>30</v>
      </c>
      <c r="I804" s="4" t="s">
        <v>132</v>
      </c>
      <c r="J804" s="2">
        <f>Cocina[[#This Row],[Precio Unitario]]-Cocina[[#This Row],[Costo Unitario]]</f>
        <v>8</v>
      </c>
      <c r="K804" s="2">
        <f>Cocina[[#This Row],[Precio Unitario]]</f>
        <v>18</v>
      </c>
      <c r="L804" s="6">
        <f>Cocina[[#This Row],[Ganancia Neta]]/Cocina[[#This Row],[Ganancia Bruta]]</f>
        <v>0.44444444444444442</v>
      </c>
      <c r="M804" s="2">
        <f>Cocina[[#This Row],[Precio Unitario]]*Cocina[[#This Row],[Cantidad Ordenada]]</f>
        <v>18</v>
      </c>
      <c r="O804" s="2"/>
      <c r="Q804"/>
    </row>
    <row r="805" spans="1:17" x14ac:dyDescent="0.2">
      <c r="A805" s="3">
        <v>316</v>
      </c>
      <c r="B805" s="3">
        <v>2</v>
      </c>
      <c r="C805" s="4" t="s">
        <v>41</v>
      </c>
      <c r="D805" s="4" t="s">
        <v>1604</v>
      </c>
      <c r="E805" s="2">
        <v>13</v>
      </c>
      <c r="F805" s="2">
        <v>21</v>
      </c>
      <c r="G805" s="3">
        <v>1</v>
      </c>
      <c r="H805">
        <v>23</v>
      </c>
      <c r="I805" s="4" t="s">
        <v>132</v>
      </c>
      <c r="J805" s="2">
        <f>Cocina[[#This Row],[Precio Unitario]]-Cocina[[#This Row],[Costo Unitario]]</f>
        <v>8</v>
      </c>
      <c r="K805" s="2">
        <f>Cocina[[#This Row],[Precio Unitario]]</f>
        <v>21</v>
      </c>
      <c r="L805" s="6">
        <f>Cocina[[#This Row],[Ganancia Neta]]/Cocina[[#This Row],[Ganancia Bruta]]</f>
        <v>0.38095238095238093</v>
      </c>
      <c r="M805" s="2">
        <f>Cocina[[#This Row],[Precio Unitario]]*Cocina[[#This Row],[Cantidad Ordenada]]</f>
        <v>21</v>
      </c>
      <c r="O805" s="2"/>
      <c r="Q805"/>
    </row>
    <row r="806" spans="1:17" x14ac:dyDescent="0.2">
      <c r="A806" s="3">
        <v>316</v>
      </c>
      <c r="B806" s="3">
        <v>2</v>
      </c>
      <c r="C806" s="4" t="s">
        <v>46</v>
      </c>
      <c r="D806" s="4" t="s">
        <v>1591</v>
      </c>
      <c r="E806" s="2">
        <v>16</v>
      </c>
      <c r="F806" s="2">
        <v>27</v>
      </c>
      <c r="G806" s="3">
        <v>3</v>
      </c>
      <c r="H806">
        <v>53</v>
      </c>
      <c r="I806" s="4" t="s">
        <v>133</v>
      </c>
      <c r="J806" s="2">
        <f>Cocina[[#This Row],[Precio Unitario]]-Cocina[[#This Row],[Costo Unitario]]</f>
        <v>11</v>
      </c>
      <c r="K806" s="2">
        <f>Cocina[[#This Row],[Precio Unitario]]</f>
        <v>27</v>
      </c>
      <c r="L806" s="6">
        <f>Cocina[[#This Row],[Ganancia Neta]]/Cocina[[#This Row],[Ganancia Bruta]]</f>
        <v>0.40740740740740738</v>
      </c>
      <c r="M806" s="2">
        <f>Cocina[[#This Row],[Precio Unitario]]*Cocina[[#This Row],[Cantidad Ordenada]]</f>
        <v>81</v>
      </c>
      <c r="O806" s="2"/>
      <c r="Q806"/>
    </row>
    <row r="807" spans="1:17" x14ac:dyDescent="0.2">
      <c r="A807" s="3">
        <v>316</v>
      </c>
      <c r="B807" s="3">
        <v>2</v>
      </c>
      <c r="C807" s="4" t="s">
        <v>34</v>
      </c>
      <c r="D807" s="4" t="s">
        <v>1592</v>
      </c>
      <c r="E807" s="2">
        <v>25</v>
      </c>
      <c r="F807" s="2">
        <v>40</v>
      </c>
      <c r="G807" s="3">
        <v>1</v>
      </c>
      <c r="H807">
        <v>52</v>
      </c>
      <c r="I807" s="4" t="s">
        <v>133</v>
      </c>
      <c r="J807" s="2">
        <f>Cocina[[#This Row],[Precio Unitario]]-Cocina[[#This Row],[Costo Unitario]]</f>
        <v>15</v>
      </c>
      <c r="K807" s="2">
        <f>Cocina[[#This Row],[Precio Unitario]]</f>
        <v>40</v>
      </c>
      <c r="L807" s="6">
        <f>Cocina[[#This Row],[Ganancia Neta]]/Cocina[[#This Row],[Ganancia Bruta]]</f>
        <v>0.375</v>
      </c>
      <c r="M807" s="2">
        <f>Cocina[[#This Row],[Precio Unitario]]*Cocina[[#This Row],[Cantidad Ordenada]]</f>
        <v>40</v>
      </c>
      <c r="O807" s="2"/>
      <c r="Q807"/>
    </row>
    <row r="808" spans="1:17" x14ac:dyDescent="0.2">
      <c r="A808" s="3">
        <v>317</v>
      </c>
      <c r="B808" s="3">
        <v>17</v>
      </c>
      <c r="C808" s="4" t="s">
        <v>65</v>
      </c>
      <c r="D808" s="4" t="s">
        <v>1600</v>
      </c>
      <c r="E808" s="2">
        <v>13</v>
      </c>
      <c r="F808" s="2">
        <v>22</v>
      </c>
      <c r="G808" s="3">
        <v>2</v>
      </c>
      <c r="H808">
        <v>20</v>
      </c>
      <c r="I808" s="4" t="s">
        <v>133</v>
      </c>
      <c r="J808" s="2">
        <f>Cocina[[#This Row],[Precio Unitario]]-Cocina[[#This Row],[Costo Unitario]]</f>
        <v>9</v>
      </c>
      <c r="K808" s="2">
        <f>Cocina[[#This Row],[Precio Unitario]]</f>
        <v>22</v>
      </c>
      <c r="L808" s="6">
        <f>Cocina[[#This Row],[Ganancia Neta]]/Cocina[[#This Row],[Ganancia Bruta]]</f>
        <v>0.40909090909090912</v>
      </c>
      <c r="M808" s="2">
        <f>Cocina[[#This Row],[Precio Unitario]]*Cocina[[#This Row],[Cantidad Ordenada]]</f>
        <v>44</v>
      </c>
      <c r="O808" s="2"/>
      <c r="Q808"/>
    </row>
    <row r="809" spans="1:17" x14ac:dyDescent="0.2">
      <c r="A809" s="3">
        <v>317</v>
      </c>
      <c r="B809" s="3">
        <v>17</v>
      </c>
      <c r="C809" s="4" t="s">
        <v>37</v>
      </c>
      <c r="D809" s="4" t="s">
        <v>1601</v>
      </c>
      <c r="E809" s="2">
        <v>20</v>
      </c>
      <c r="F809" s="2">
        <v>34</v>
      </c>
      <c r="G809" s="3">
        <v>3</v>
      </c>
      <c r="H809">
        <v>37</v>
      </c>
      <c r="I809" s="4" t="s">
        <v>133</v>
      </c>
      <c r="J809" s="2">
        <f>Cocina[[#This Row],[Precio Unitario]]-Cocina[[#This Row],[Costo Unitario]]</f>
        <v>14</v>
      </c>
      <c r="K809" s="2">
        <f>Cocina[[#This Row],[Precio Unitario]]</f>
        <v>34</v>
      </c>
      <c r="L809" s="6">
        <f>Cocina[[#This Row],[Ganancia Neta]]/Cocina[[#This Row],[Ganancia Bruta]]</f>
        <v>0.41176470588235292</v>
      </c>
      <c r="M809" s="2">
        <f>Cocina[[#This Row],[Precio Unitario]]*Cocina[[#This Row],[Cantidad Ordenada]]</f>
        <v>102</v>
      </c>
      <c r="O809" s="2"/>
      <c r="Q809"/>
    </row>
    <row r="810" spans="1:17" x14ac:dyDescent="0.2">
      <c r="A810" s="3">
        <v>317</v>
      </c>
      <c r="B810" s="3">
        <v>17</v>
      </c>
      <c r="C810" s="4" t="s">
        <v>70</v>
      </c>
      <c r="D810" s="4" t="s">
        <v>1599</v>
      </c>
      <c r="E810" s="2">
        <v>19</v>
      </c>
      <c r="F810" s="2">
        <v>32</v>
      </c>
      <c r="G810" s="3">
        <v>1</v>
      </c>
      <c r="H810">
        <v>31</v>
      </c>
      <c r="I810" s="4" t="s">
        <v>133</v>
      </c>
      <c r="J810" s="2">
        <f>Cocina[[#This Row],[Precio Unitario]]-Cocina[[#This Row],[Costo Unitario]]</f>
        <v>13</v>
      </c>
      <c r="K810" s="2">
        <f>Cocina[[#This Row],[Precio Unitario]]</f>
        <v>32</v>
      </c>
      <c r="L810" s="6">
        <f>Cocina[[#This Row],[Ganancia Neta]]/Cocina[[#This Row],[Ganancia Bruta]]</f>
        <v>0.40625</v>
      </c>
      <c r="M810" s="2">
        <f>Cocina[[#This Row],[Precio Unitario]]*Cocina[[#This Row],[Cantidad Ordenada]]</f>
        <v>32</v>
      </c>
      <c r="O810" s="2"/>
      <c r="Q810"/>
    </row>
    <row r="811" spans="1:17" x14ac:dyDescent="0.2">
      <c r="A811" s="3">
        <v>318</v>
      </c>
      <c r="B811" s="3">
        <v>13</v>
      </c>
      <c r="C811" s="4" t="s">
        <v>26</v>
      </c>
      <c r="D811" s="4" t="s">
        <v>1594</v>
      </c>
      <c r="E811" s="2">
        <v>17</v>
      </c>
      <c r="F811" s="2">
        <v>29</v>
      </c>
      <c r="G811" s="3">
        <v>1</v>
      </c>
      <c r="H811">
        <v>39</v>
      </c>
      <c r="I811" s="4" t="s">
        <v>133</v>
      </c>
      <c r="J811" s="2">
        <f>Cocina[[#This Row],[Precio Unitario]]-Cocina[[#This Row],[Costo Unitario]]</f>
        <v>12</v>
      </c>
      <c r="K811" s="2">
        <f>Cocina[[#This Row],[Precio Unitario]]</f>
        <v>29</v>
      </c>
      <c r="L811" s="6">
        <f>Cocina[[#This Row],[Ganancia Neta]]/Cocina[[#This Row],[Ganancia Bruta]]</f>
        <v>0.41379310344827586</v>
      </c>
      <c r="M811" s="2">
        <f>Cocina[[#This Row],[Precio Unitario]]*Cocina[[#This Row],[Cantidad Ordenada]]</f>
        <v>29</v>
      </c>
      <c r="O811" s="2"/>
      <c r="Q811"/>
    </row>
    <row r="812" spans="1:17" x14ac:dyDescent="0.2">
      <c r="A812" s="3">
        <v>319</v>
      </c>
      <c r="B812" s="3">
        <v>1</v>
      </c>
      <c r="C812" s="4" t="s">
        <v>70</v>
      </c>
      <c r="D812" s="4" t="s">
        <v>1599</v>
      </c>
      <c r="E812" s="2">
        <v>19</v>
      </c>
      <c r="F812" s="2">
        <v>32</v>
      </c>
      <c r="G812" s="3">
        <v>3</v>
      </c>
      <c r="H812">
        <v>16</v>
      </c>
      <c r="I812" s="4" t="s">
        <v>133</v>
      </c>
      <c r="J812" s="2">
        <f>Cocina[[#This Row],[Precio Unitario]]-Cocina[[#This Row],[Costo Unitario]]</f>
        <v>13</v>
      </c>
      <c r="K812" s="2">
        <f>Cocina[[#This Row],[Precio Unitario]]</f>
        <v>32</v>
      </c>
      <c r="L812" s="6">
        <f>Cocina[[#This Row],[Ganancia Neta]]/Cocina[[#This Row],[Ganancia Bruta]]</f>
        <v>0.40625</v>
      </c>
      <c r="M812" s="2">
        <f>Cocina[[#This Row],[Precio Unitario]]*Cocina[[#This Row],[Cantidad Ordenada]]</f>
        <v>96</v>
      </c>
      <c r="O812" s="2"/>
      <c r="Q812"/>
    </row>
    <row r="813" spans="1:17" x14ac:dyDescent="0.2">
      <c r="A813" s="3">
        <v>319</v>
      </c>
      <c r="B813" s="3">
        <v>1</v>
      </c>
      <c r="C813" s="4" t="s">
        <v>19</v>
      </c>
      <c r="D813" s="4" t="s">
        <v>1598</v>
      </c>
      <c r="E813" s="2">
        <v>21</v>
      </c>
      <c r="F813" s="2">
        <v>35</v>
      </c>
      <c r="G813" s="3">
        <v>2</v>
      </c>
      <c r="H813">
        <v>17</v>
      </c>
      <c r="I813" s="4" t="s">
        <v>132</v>
      </c>
      <c r="J813" s="2">
        <f>Cocina[[#This Row],[Precio Unitario]]-Cocina[[#This Row],[Costo Unitario]]</f>
        <v>14</v>
      </c>
      <c r="K813" s="2">
        <f>Cocina[[#This Row],[Precio Unitario]]</f>
        <v>35</v>
      </c>
      <c r="L813" s="6">
        <f>Cocina[[#This Row],[Ganancia Neta]]/Cocina[[#This Row],[Ganancia Bruta]]</f>
        <v>0.4</v>
      </c>
      <c r="M813" s="2">
        <f>Cocina[[#This Row],[Precio Unitario]]*Cocina[[#This Row],[Cantidad Ordenada]]</f>
        <v>70</v>
      </c>
      <c r="O813" s="2"/>
      <c r="Q813"/>
    </row>
    <row r="814" spans="1:17" x14ac:dyDescent="0.2">
      <c r="A814" s="3">
        <v>319</v>
      </c>
      <c r="B814" s="3">
        <v>1</v>
      </c>
      <c r="C814" s="4" t="s">
        <v>34</v>
      </c>
      <c r="D814" s="4" t="s">
        <v>1592</v>
      </c>
      <c r="E814" s="2">
        <v>25</v>
      </c>
      <c r="F814" s="2">
        <v>40</v>
      </c>
      <c r="G814" s="3">
        <v>1</v>
      </c>
      <c r="H814">
        <v>38</v>
      </c>
      <c r="I814" s="4" t="s">
        <v>133</v>
      </c>
      <c r="J814" s="2">
        <f>Cocina[[#This Row],[Precio Unitario]]-Cocina[[#This Row],[Costo Unitario]]</f>
        <v>15</v>
      </c>
      <c r="K814" s="2">
        <f>Cocina[[#This Row],[Precio Unitario]]</f>
        <v>40</v>
      </c>
      <c r="L814" s="6">
        <f>Cocina[[#This Row],[Ganancia Neta]]/Cocina[[#This Row],[Ganancia Bruta]]</f>
        <v>0.375</v>
      </c>
      <c r="M814" s="2">
        <f>Cocina[[#This Row],[Precio Unitario]]*Cocina[[#This Row],[Cantidad Ordenada]]</f>
        <v>40</v>
      </c>
      <c r="O814" s="2"/>
      <c r="Q814"/>
    </row>
    <row r="815" spans="1:17" x14ac:dyDescent="0.2">
      <c r="A815" s="3">
        <v>319</v>
      </c>
      <c r="B815" s="3">
        <v>1</v>
      </c>
      <c r="C815" s="4" t="s">
        <v>50</v>
      </c>
      <c r="D815" s="4" t="s">
        <v>1590</v>
      </c>
      <c r="E815" s="2">
        <v>19</v>
      </c>
      <c r="F815" s="2">
        <v>31</v>
      </c>
      <c r="G815" s="3">
        <v>2</v>
      </c>
      <c r="H815">
        <v>55</v>
      </c>
      <c r="I815" s="4" t="s">
        <v>133</v>
      </c>
      <c r="J815" s="2">
        <f>Cocina[[#This Row],[Precio Unitario]]-Cocina[[#This Row],[Costo Unitario]]</f>
        <v>12</v>
      </c>
      <c r="K815" s="2">
        <f>Cocina[[#This Row],[Precio Unitario]]</f>
        <v>31</v>
      </c>
      <c r="L815" s="6">
        <f>Cocina[[#This Row],[Ganancia Neta]]/Cocina[[#This Row],[Ganancia Bruta]]</f>
        <v>0.38709677419354838</v>
      </c>
      <c r="M815" s="2">
        <f>Cocina[[#This Row],[Precio Unitario]]*Cocina[[#This Row],[Cantidad Ordenada]]</f>
        <v>62</v>
      </c>
      <c r="O815" s="2"/>
      <c r="Q815"/>
    </row>
    <row r="816" spans="1:17" x14ac:dyDescent="0.2">
      <c r="A816" s="3">
        <v>320</v>
      </c>
      <c r="B816" s="3">
        <v>9</v>
      </c>
      <c r="C816" s="4" t="s">
        <v>41</v>
      </c>
      <c r="D816" s="4" t="s">
        <v>1604</v>
      </c>
      <c r="E816" s="2">
        <v>13</v>
      </c>
      <c r="F816" s="2">
        <v>21</v>
      </c>
      <c r="G816" s="3">
        <v>2</v>
      </c>
      <c r="H816">
        <v>44</v>
      </c>
      <c r="I816" s="4" t="s">
        <v>133</v>
      </c>
      <c r="J816" s="2">
        <f>Cocina[[#This Row],[Precio Unitario]]-Cocina[[#This Row],[Costo Unitario]]</f>
        <v>8</v>
      </c>
      <c r="K816" s="2">
        <f>Cocina[[#This Row],[Precio Unitario]]</f>
        <v>21</v>
      </c>
      <c r="L816" s="6">
        <f>Cocina[[#This Row],[Ganancia Neta]]/Cocina[[#This Row],[Ganancia Bruta]]</f>
        <v>0.38095238095238093</v>
      </c>
      <c r="M816" s="2">
        <f>Cocina[[#This Row],[Precio Unitario]]*Cocina[[#This Row],[Cantidad Ordenada]]</f>
        <v>42</v>
      </c>
      <c r="O816" s="2"/>
      <c r="Q816"/>
    </row>
    <row r="817" spans="1:17" x14ac:dyDescent="0.2">
      <c r="A817" s="3">
        <v>320</v>
      </c>
      <c r="B817" s="3">
        <v>9</v>
      </c>
      <c r="C817" s="4" t="s">
        <v>65</v>
      </c>
      <c r="D817" s="4" t="s">
        <v>1600</v>
      </c>
      <c r="E817" s="2">
        <v>13</v>
      </c>
      <c r="F817" s="2">
        <v>22</v>
      </c>
      <c r="G817" s="3">
        <v>1</v>
      </c>
      <c r="H817">
        <v>44</v>
      </c>
      <c r="I817" s="4" t="s">
        <v>133</v>
      </c>
      <c r="J817" s="2">
        <f>Cocina[[#This Row],[Precio Unitario]]-Cocina[[#This Row],[Costo Unitario]]</f>
        <v>9</v>
      </c>
      <c r="K817" s="2">
        <f>Cocina[[#This Row],[Precio Unitario]]</f>
        <v>22</v>
      </c>
      <c r="L817" s="6">
        <f>Cocina[[#This Row],[Ganancia Neta]]/Cocina[[#This Row],[Ganancia Bruta]]</f>
        <v>0.40909090909090912</v>
      </c>
      <c r="M817" s="2">
        <f>Cocina[[#This Row],[Precio Unitario]]*Cocina[[#This Row],[Cantidad Ordenada]]</f>
        <v>22</v>
      </c>
      <c r="O817" s="2"/>
      <c r="Q817"/>
    </row>
    <row r="818" spans="1:17" x14ac:dyDescent="0.2">
      <c r="A818" s="3">
        <v>320</v>
      </c>
      <c r="B818" s="3">
        <v>9</v>
      </c>
      <c r="C818" s="4" t="s">
        <v>37</v>
      </c>
      <c r="D818" s="4" t="s">
        <v>1601</v>
      </c>
      <c r="E818" s="2">
        <v>20</v>
      </c>
      <c r="F818" s="2">
        <v>34</v>
      </c>
      <c r="G818" s="3">
        <v>1</v>
      </c>
      <c r="H818">
        <v>42</v>
      </c>
      <c r="I818" s="4" t="s">
        <v>132</v>
      </c>
      <c r="J818" s="2">
        <f>Cocina[[#This Row],[Precio Unitario]]-Cocina[[#This Row],[Costo Unitario]]</f>
        <v>14</v>
      </c>
      <c r="K818" s="2">
        <f>Cocina[[#This Row],[Precio Unitario]]</f>
        <v>34</v>
      </c>
      <c r="L818" s="6">
        <f>Cocina[[#This Row],[Ganancia Neta]]/Cocina[[#This Row],[Ganancia Bruta]]</f>
        <v>0.41176470588235292</v>
      </c>
      <c r="M818" s="2">
        <f>Cocina[[#This Row],[Precio Unitario]]*Cocina[[#This Row],[Cantidad Ordenada]]</f>
        <v>34</v>
      </c>
      <c r="O818" s="2"/>
      <c r="Q818"/>
    </row>
    <row r="819" spans="1:17" x14ac:dyDescent="0.2">
      <c r="A819" s="3">
        <v>321</v>
      </c>
      <c r="B819" s="3">
        <v>18</v>
      </c>
      <c r="C819" s="4" t="s">
        <v>30</v>
      </c>
      <c r="D819" s="4" t="s">
        <v>1596</v>
      </c>
      <c r="E819" s="2">
        <v>16</v>
      </c>
      <c r="F819" s="2">
        <v>28</v>
      </c>
      <c r="G819" s="3">
        <v>1</v>
      </c>
      <c r="H819">
        <v>34</v>
      </c>
      <c r="I819" s="4" t="s">
        <v>133</v>
      </c>
      <c r="J819" s="2">
        <f>Cocina[[#This Row],[Precio Unitario]]-Cocina[[#This Row],[Costo Unitario]]</f>
        <v>12</v>
      </c>
      <c r="K819" s="2">
        <f>Cocina[[#This Row],[Precio Unitario]]</f>
        <v>28</v>
      </c>
      <c r="L819" s="6">
        <f>Cocina[[#This Row],[Ganancia Neta]]/Cocina[[#This Row],[Ganancia Bruta]]</f>
        <v>0.42857142857142855</v>
      </c>
      <c r="M819" s="2">
        <f>Cocina[[#This Row],[Precio Unitario]]*Cocina[[#This Row],[Cantidad Ordenada]]</f>
        <v>28</v>
      </c>
      <c r="O819" s="2"/>
      <c r="Q819"/>
    </row>
    <row r="820" spans="1:17" x14ac:dyDescent="0.2">
      <c r="A820" s="3">
        <v>321</v>
      </c>
      <c r="B820" s="3">
        <v>18</v>
      </c>
      <c r="C820" s="4" t="s">
        <v>65</v>
      </c>
      <c r="D820" s="4" t="s">
        <v>1600</v>
      </c>
      <c r="E820" s="2">
        <v>13</v>
      </c>
      <c r="F820" s="2">
        <v>22</v>
      </c>
      <c r="G820" s="3">
        <v>2</v>
      </c>
      <c r="H820">
        <v>22</v>
      </c>
      <c r="I820" s="4" t="s">
        <v>133</v>
      </c>
      <c r="J820" s="2">
        <f>Cocina[[#This Row],[Precio Unitario]]-Cocina[[#This Row],[Costo Unitario]]</f>
        <v>9</v>
      </c>
      <c r="K820" s="2">
        <f>Cocina[[#This Row],[Precio Unitario]]</f>
        <v>22</v>
      </c>
      <c r="L820" s="6">
        <f>Cocina[[#This Row],[Ganancia Neta]]/Cocina[[#This Row],[Ganancia Bruta]]</f>
        <v>0.40909090909090912</v>
      </c>
      <c r="M820" s="2">
        <f>Cocina[[#This Row],[Precio Unitario]]*Cocina[[#This Row],[Cantidad Ordenada]]</f>
        <v>44</v>
      </c>
      <c r="O820" s="2"/>
      <c r="Q820"/>
    </row>
    <row r="821" spans="1:17" x14ac:dyDescent="0.2">
      <c r="A821" s="3">
        <v>321</v>
      </c>
      <c r="B821" s="3">
        <v>18</v>
      </c>
      <c r="C821" s="4" t="s">
        <v>63</v>
      </c>
      <c r="D821" s="4" t="s">
        <v>1603</v>
      </c>
      <c r="E821" s="2">
        <v>14</v>
      </c>
      <c r="F821" s="2">
        <v>23</v>
      </c>
      <c r="G821" s="3">
        <v>3</v>
      </c>
      <c r="H821">
        <v>39</v>
      </c>
      <c r="I821" s="4" t="s">
        <v>132</v>
      </c>
      <c r="J821" s="2">
        <f>Cocina[[#This Row],[Precio Unitario]]-Cocina[[#This Row],[Costo Unitario]]</f>
        <v>9</v>
      </c>
      <c r="K821" s="2">
        <f>Cocina[[#This Row],[Precio Unitario]]</f>
        <v>23</v>
      </c>
      <c r="L821" s="6">
        <f>Cocina[[#This Row],[Ganancia Neta]]/Cocina[[#This Row],[Ganancia Bruta]]</f>
        <v>0.39130434782608697</v>
      </c>
      <c r="M821" s="2">
        <f>Cocina[[#This Row],[Precio Unitario]]*Cocina[[#This Row],[Cantidad Ordenada]]</f>
        <v>69</v>
      </c>
      <c r="O821" s="2"/>
      <c r="Q821"/>
    </row>
    <row r="822" spans="1:17" x14ac:dyDescent="0.2">
      <c r="A822" s="3">
        <v>322</v>
      </c>
      <c r="B822" s="3">
        <v>12</v>
      </c>
      <c r="C822" s="4" t="s">
        <v>70</v>
      </c>
      <c r="D822" s="4" t="s">
        <v>1599</v>
      </c>
      <c r="E822" s="2">
        <v>19</v>
      </c>
      <c r="F822" s="2">
        <v>32</v>
      </c>
      <c r="G822" s="3">
        <v>2</v>
      </c>
      <c r="H822">
        <v>8</v>
      </c>
      <c r="I822" s="4" t="s">
        <v>132</v>
      </c>
      <c r="J822" s="2">
        <f>Cocina[[#This Row],[Precio Unitario]]-Cocina[[#This Row],[Costo Unitario]]</f>
        <v>13</v>
      </c>
      <c r="K822" s="2">
        <f>Cocina[[#This Row],[Precio Unitario]]</f>
        <v>32</v>
      </c>
      <c r="L822" s="6">
        <f>Cocina[[#This Row],[Ganancia Neta]]/Cocina[[#This Row],[Ganancia Bruta]]</f>
        <v>0.40625</v>
      </c>
      <c r="M822" s="2">
        <f>Cocina[[#This Row],[Precio Unitario]]*Cocina[[#This Row],[Cantidad Ordenada]]</f>
        <v>64</v>
      </c>
      <c r="O822" s="2"/>
      <c r="Q822"/>
    </row>
    <row r="823" spans="1:17" x14ac:dyDescent="0.2">
      <c r="A823" s="3">
        <v>322</v>
      </c>
      <c r="B823" s="3">
        <v>12</v>
      </c>
      <c r="C823" s="4" t="s">
        <v>41</v>
      </c>
      <c r="D823" s="4" t="s">
        <v>1604</v>
      </c>
      <c r="E823" s="2">
        <v>13</v>
      </c>
      <c r="F823" s="2">
        <v>21</v>
      </c>
      <c r="G823" s="3">
        <v>1</v>
      </c>
      <c r="H823">
        <v>52</v>
      </c>
      <c r="I823" s="4" t="s">
        <v>133</v>
      </c>
      <c r="J823" s="2">
        <f>Cocina[[#This Row],[Precio Unitario]]-Cocina[[#This Row],[Costo Unitario]]</f>
        <v>8</v>
      </c>
      <c r="K823" s="2">
        <f>Cocina[[#This Row],[Precio Unitario]]</f>
        <v>21</v>
      </c>
      <c r="L823" s="6">
        <f>Cocina[[#This Row],[Ganancia Neta]]/Cocina[[#This Row],[Ganancia Bruta]]</f>
        <v>0.38095238095238093</v>
      </c>
      <c r="M823" s="2">
        <f>Cocina[[#This Row],[Precio Unitario]]*Cocina[[#This Row],[Cantidad Ordenada]]</f>
        <v>21</v>
      </c>
      <c r="O823" s="2"/>
      <c r="Q823"/>
    </row>
    <row r="824" spans="1:17" x14ac:dyDescent="0.2">
      <c r="A824" s="3">
        <v>323</v>
      </c>
      <c r="B824" s="3">
        <v>8</v>
      </c>
      <c r="C824" s="4" t="s">
        <v>65</v>
      </c>
      <c r="D824" s="4" t="s">
        <v>1600</v>
      </c>
      <c r="E824" s="2">
        <v>13</v>
      </c>
      <c r="F824" s="2">
        <v>22</v>
      </c>
      <c r="G824" s="3">
        <v>3</v>
      </c>
      <c r="H824">
        <v>37</v>
      </c>
      <c r="I824" s="4" t="s">
        <v>133</v>
      </c>
      <c r="J824" s="2">
        <f>Cocina[[#This Row],[Precio Unitario]]-Cocina[[#This Row],[Costo Unitario]]</f>
        <v>9</v>
      </c>
      <c r="K824" s="2">
        <f>Cocina[[#This Row],[Precio Unitario]]</f>
        <v>22</v>
      </c>
      <c r="L824" s="6">
        <f>Cocina[[#This Row],[Ganancia Neta]]/Cocina[[#This Row],[Ganancia Bruta]]</f>
        <v>0.40909090909090912</v>
      </c>
      <c r="M824" s="2">
        <f>Cocina[[#This Row],[Precio Unitario]]*Cocina[[#This Row],[Cantidad Ordenada]]</f>
        <v>66</v>
      </c>
      <c r="O824" s="2"/>
      <c r="Q824"/>
    </row>
    <row r="825" spans="1:17" x14ac:dyDescent="0.2">
      <c r="A825" s="3">
        <v>323</v>
      </c>
      <c r="B825" s="3">
        <v>8</v>
      </c>
      <c r="C825" s="4" t="s">
        <v>26</v>
      </c>
      <c r="D825" s="4" t="s">
        <v>1594</v>
      </c>
      <c r="E825" s="2">
        <v>17</v>
      </c>
      <c r="F825" s="2">
        <v>29</v>
      </c>
      <c r="G825" s="3">
        <v>2</v>
      </c>
      <c r="H825">
        <v>33</v>
      </c>
      <c r="I825" s="4" t="s">
        <v>132</v>
      </c>
      <c r="J825" s="2">
        <f>Cocina[[#This Row],[Precio Unitario]]-Cocina[[#This Row],[Costo Unitario]]</f>
        <v>12</v>
      </c>
      <c r="K825" s="2">
        <f>Cocina[[#This Row],[Precio Unitario]]</f>
        <v>29</v>
      </c>
      <c r="L825" s="6">
        <f>Cocina[[#This Row],[Ganancia Neta]]/Cocina[[#This Row],[Ganancia Bruta]]</f>
        <v>0.41379310344827586</v>
      </c>
      <c r="M825" s="2">
        <f>Cocina[[#This Row],[Precio Unitario]]*Cocina[[#This Row],[Cantidad Ordenada]]</f>
        <v>58</v>
      </c>
      <c r="O825" s="2"/>
      <c r="Q825"/>
    </row>
    <row r="826" spans="1:17" x14ac:dyDescent="0.2">
      <c r="A826" s="3">
        <v>323</v>
      </c>
      <c r="B826" s="3">
        <v>8</v>
      </c>
      <c r="C826" s="4" t="s">
        <v>60</v>
      </c>
      <c r="D826" s="4" t="s">
        <v>1588</v>
      </c>
      <c r="E826" s="2">
        <v>14</v>
      </c>
      <c r="F826" s="2">
        <v>24</v>
      </c>
      <c r="G826" s="3">
        <v>2</v>
      </c>
      <c r="H826">
        <v>30</v>
      </c>
      <c r="I826" s="4" t="s">
        <v>132</v>
      </c>
      <c r="J826" s="2">
        <f>Cocina[[#This Row],[Precio Unitario]]-Cocina[[#This Row],[Costo Unitario]]</f>
        <v>10</v>
      </c>
      <c r="K826" s="2">
        <f>Cocina[[#This Row],[Precio Unitario]]</f>
        <v>24</v>
      </c>
      <c r="L826" s="6">
        <f>Cocina[[#This Row],[Ganancia Neta]]/Cocina[[#This Row],[Ganancia Bruta]]</f>
        <v>0.41666666666666669</v>
      </c>
      <c r="M826" s="2">
        <f>Cocina[[#This Row],[Precio Unitario]]*Cocina[[#This Row],[Cantidad Ordenada]]</f>
        <v>48</v>
      </c>
      <c r="O826" s="2"/>
      <c r="Q826"/>
    </row>
    <row r="827" spans="1:17" x14ac:dyDescent="0.2">
      <c r="A827" s="3">
        <v>323</v>
      </c>
      <c r="B827" s="3">
        <v>8</v>
      </c>
      <c r="C827" s="4" t="s">
        <v>43</v>
      </c>
      <c r="D827" s="4" t="s">
        <v>1605</v>
      </c>
      <c r="E827" s="2">
        <v>10</v>
      </c>
      <c r="F827" s="2">
        <v>18</v>
      </c>
      <c r="G827" s="3">
        <v>2</v>
      </c>
      <c r="H827">
        <v>22</v>
      </c>
      <c r="I827" s="4" t="s">
        <v>133</v>
      </c>
      <c r="J827" s="2">
        <f>Cocina[[#This Row],[Precio Unitario]]-Cocina[[#This Row],[Costo Unitario]]</f>
        <v>8</v>
      </c>
      <c r="K827" s="2">
        <f>Cocina[[#This Row],[Precio Unitario]]</f>
        <v>18</v>
      </c>
      <c r="L827" s="6">
        <f>Cocina[[#This Row],[Ganancia Neta]]/Cocina[[#This Row],[Ganancia Bruta]]</f>
        <v>0.44444444444444442</v>
      </c>
      <c r="M827" s="2">
        <f>Cocina[[#This Row],[Precio Unitario]]*Cocina[[#This Row],[Cantidad Ordenada]]</f>
        <v>36</v>
      </c>
      <c r="O827" s="2"/>
      <c r="Q827"/>
    </row>
    <row r="828" spans="1:17" x14ac:dyDescent="0.2">
      <c r="A828" s="3">
        <v>324</v>
      </c>
      <c r="B828" s="3">
        <v>9</v>
      </c>
      <c r="C828" s="4" t="s">
        <v>39</v>
      </c>
      <c r="D828" s="4" t="s">
        <v>1589</v>
      </c>
      <c r="E828" s="2">
        <v>18</v>
      </c>
      <c r="F828" s="2">
        <v>30</v>
      </c>
      <c r="G828" s="3">
        <v>1</v>
      </c>
      <c r="H828">
        <v>15</v>
      </c>
      <c r="I828" s="4" t="s">
        <v>133</v>
      </c>
      <c r="J828" s="2">
        <f>Cocina[[#This Row],[Precio Unitario]]-Cocina[[#This Row],[Costo Unitario]]</f>
        <v>12</v>
      </c>
      <c r="K828" s="2">
        <f>Cocina[[#This Row],[Precio Unitario]]</f>
        <v>30</v>
      </c>
      <c r="L828" s="6">
        <f>Cocina[[#This Row],[Ganancia Neta]]/Cocina[[#This Row],[Ganancia Bruta]]</f>
        <v>0.4</v>
      </c>
      <c r="M828" s="2">
        <f>Cocina[[#This Row],[Precio Unitario]]*Cocina[[#This Row],[Cantidad Ordenada]]</f>
        <v>30</v>
      </c>
      <c r="O828" s="2"/>
      <c r="Q828"/>
    </row>
    <row r="829" spans="1:17" x14ac:dyDescent="0.2">
      <c r="A829" s="3">
        <v>324</v>
      </c>
      <c r="B829" s="3">
        <v>9</v>
      </c>
      <c r="C829" s="4" t="s">
        <v>46</v>
      </c>
      <c r="D829" s="4" t="s">
        <v>1591</v>
      </c>
      <c r="E829" s="2">
        <v>16</v>
      </c>
      <c r="F829" s="2">
        <v>27</v>
      </c>
      <c r="G829" s="3">
        <v>3</v>
      </c>
      <c r="H829">
        <v>58</v>
      </c>
      <c r="I829" s="4" t="s">
        <v>132</v>
      </c>
      <c r="J829" s="2">
        <f>Cocina[[#This Row],[Precio Unitario]]-Cocina[[#This Row],[Costo Unitario]]</f>
        <v>11</v>
      </c>
      <c r="K829" s="2">
        <f>Cocina[[#This Row],[Precio Unitario]]</f>
        <v>27</v>
      </c>
      <c r="L829" s="6">
        <f>Cocina[[#This Row],[Ganancia Neta]]/Cocina[[#This Row],[Ganancia Bruta]]</f>
        <v>0.40740740740740738</v>
      </c>
      <c r="M829" s="2">
        <f>Cocina[[#This Row],[Precio Unitario]]*Cocina[[#This Row],[Cantidad Ordenada]]</f>
        <v>81</v>
      </c>
      <c r="O829" s="2"/>
      <c r="Q829"/>
    </row>
    <row r="830" spans="1:17" x14ac:dyDescent="0.2">
      <c r="A830" s="3">
        <v>324</v>
      </c>
      <c r="B830" s="3">
        <v>9</v>
      </c>
      <c r="C830" s="4" t="s">
        <v>57</v>
      </c>
      <c r="D830" s="4" t="s">
        <v>1606</v>
      </c>
      <c r="E830" s="2">
        <v>15</v>
      </c>
      <c r="F830" s="2">
        <v>26</v>
      </c>
      <c r="G830" s="3">
        <v>1</v>
      </c>
      <c r="H830">
        <v>17</v>
      </c>
      <c r="I830" s="4" t="s">
        <v>132</v>
      </c>
      <c r="J830" s="2">
        <f>Cocina[[#This Row],[Precio Unitario]]-Cocina[[#This Row],[Costo Unitario]]</f>
        <v>11</v>
      </c>
      <c r="K830" s="2">
        <f>Cocina[[#This Row],[Precio Unitario]]</f>
        <v>26</v>
      </c>
      <c r="L830" s="6">
        <f>Cocina[[#This Row],[Ganancia Neta]]/Cocina[[#This Row],[Ganancia Bruta]]</f>
        <v>0.42307692307692307</v>
      </c>
      <c r="M830" s="2">
        <f>Cocina[[#This Row],[Precio Unitario]]*Cocina[[#This Row],[Cantidad Ordenada]]</f>
        <v>26</v>
      </c>
      <c r="O830" s="2"/>
      <c r="Q830"/>
    </row>
    <row r="831" spans="1:17" x14ac:dyDescent="0.2">
      <c r="A831" s="3">
        <v>325</v>
      </c>
      <c r="B831" s="3">
        <v>18</v>
      </c>
      <c r="C831" s="4" t="s">
        <v>41</v>
      </c>
      <c r="D831" s="4" t="s">
        <v>1604</v>
      </c>
      <c r="E831" s="2">
        <v>13</v>
      </c>
      <c r="F831" s="2">
        <v>21</v>
      </c>
      <c r="G831" s="3">
        <v>1</v>
      </c>
      <c r="H831">
        <v>26</v>
      </c>
      <c r="I831" s="4" t="s">
        <v>133</v>
      </c>
      <c r="J831" s="2">
        <f>Cocina[[#This Row],[Precio Unitario]]-Cocina[[#This Row],[Costo Unitario]]</f>
        <v>8</v>
      </c>
      <c r="K831" s="2">
        <f>Cocina[[#This Row],[Precio Unitario]]</f>
        <v>21</v>
      </c>
      <c r="L831" s="6">
        <f>Cocina[[#This Row],[Ganancia Neta]]/Cocina[[#This Row],[Ganancia Bruta]]</f>
        <v>0.38095238095238093</v>
      </c>
      <c r="M831" s="2">
        <f>Cocina[[#This Row],[Precio Unitario]]*Cocina[[#This Row],[Cantidad Ordenada]]</f>
        <v>21</v>
      </c>
      <c r="O831" s="2"/>
      <c r="Q831"/>
    </row>
    <row r="832" spans="1:17" x14ac:dyDescent="0.2">
      <c r="A832" s="3">
        <v>325</v>
      </c>
      <c r="B832" s="3">
        <v>18</v>
      </c>
      <c r="C832" s="4" t="s">
        <v>50</v>
      </c>
      <c r="D832" s="4" t="s">
        <v>1590</v>
      </c>
      <c r="E832" s="2">
        <v>19</v>
      </c>
      <c r="F832" s="2">
        <v>31</v>
      </c>
      <c r="G832" s="3">
        <v>1</v>
      </c>
      <c r="H832">
        <v>5</v>
      </c>
      <c r="I832" s="4" t="s">
        <v>133</v>
      </c>
      <c r="J832" s="2">
        <f>Cocina[[#This Row],[Precio Unitario]]-Cocina[[#This Row],[Costo Unitario]]</f>
        <v>12</v>
      </c>
      <c r="K832" s="2">
        <f>Cocina[[#This Row],[Precio Unitario]]</f>
        <v>31</v>
      </c>
      <c r="L832" s="6">
        <f>Cocina[[#This Row],[Ganancia Neta]]/Cocina[[#This Row],[Ganancia Bruta]]</f>
        <v>0.38709677419354838</v>
      </c>
      <c r="M832" s="2">
        <f>Cocina[[#This Row],[Precio Unitario]]*Cocina[[#This Row],[Cantidad Ordenada]]</f>
        <v>31</v>
      </c>
      <c r="O832" s="2"/>
      <c r="Q832"/>
    </row>
    <row r="833" spans="1:17" x14ac:dyDescent="0.2">
      <c r="A833" s="3">
        <v>325</v>
      </c>
      <c r="B833" s="3">
        <v>18</v>
      </c>
      <c r="C833" s="4" t="s">
        <v>19</v>
      </c>
      <c r="D833" s="4" t="s">
        <v>1598</v>
      </c>
      <c r="E833" s="2">
        <v>21</v>
      </c>
      <c r="F833" s="2">
        <v>35</v>
      </c>
      <c r="G833" s="3">
        <v>2</v>
      </c>
      <c r="H833">
        <v>13</v>
      </c>
      <c r="I833" s="4" t="s">
        <v>133</v>
      </c>
      <c r="J833" s="2">
        <f>Cocina[[#This Row],[Precio Unitario]]-Cocina[[#This Row],[Costo Unitario]]</f>
        <v>14</v>
      </c>
      <c r="K833" s="2">
        <f>Cocina[[#This Row],[Precio Unitario]]</f>
        <v>35</v>
      </c>
      <c r="L833" s="6">
        <f>Cocina[[#This Row],[Ganancia Neta]]/Cocina[[#This Row],[Ganancia Bruta]]</f>
        <v>0.4</v>
      </c>
      <c r="M833" s="2">
        <f>Cocina[[#This Row],[Precio Unitario]]*Cocina[[#This Row],[Cantidad Ordenada]]</f>
        <v>70</v>
      </c>
      <c r="O833" s="2"/>
      <c r="Q833"/>
    </row>
    <row r="834" spans="1:17" x14ac:dyDescent="0.2">
      <c r="A834" s="3">
        <v>325</v>
      </c>
      <c r="B834" s="3">
        <v>18</v>
      </c>
      <c r="C834" s="4" t="s">
        <v>70</v>
      </c>
      <c r="D834" s="4" t="s">
        <v>1599</v>
      </c>
      <c r="E834" s="2">
        <v>19</v>
      </c>
      <c r="F834" s="2">
        <v>32</v>
      </c>
      <c r="G834" s="3">
        <v>1</v>
      </c>
      <c r="H834">
        <v>27</v>
      </c>
      <c r="I834" s="4" t="s">
        <v>132</v>
      </c>
      <c r="J834" s="2">
        <f>Cocina[[#This Row],[Precio Unitario]]-Cocina[[#This Row],[Costo Unitario]]</f>
        <v>13</v>
      </c>
      <c r="K834" s="2">
        <f>Cocina[[#This Row],[Precio Unitario]]</f>
        <v>32</v>
      </c>
      <c r="L834" s="6">
        <f>Cocina[[#This Row],[Ganancia Neta]]/Cocina[[#This Row],[Ganancia Bruta]]</f>
        <v>0.40625</v>
      </c>
      <c r="M834" s="2">
        <f>Cocina[[#This Row],[Precio Unitario]]*Cocina[[#This Row],[Cantidad Ordenada]]</f>
        <v>32</v>
      </c>
      <c r="O834" s="2"/>
      <c r="Q834"/>
    </row>
    <row r="835" spans="1:17" x14ac:dyDescent="0.2">
      <c r="A835" s="3">
        <v>326</v>
      </c>
      <c r="B835" s="3">
        <v>14</v>
      </c>
      <c r="C835" s="4" t="s">
        <v>19</v>
      </c>
      <c r="D835" s="4" t="s">
        <v>1598</v>
      </c>
      <c r="E835" s="2">
        <v>21</v>
      </c>
      <c r="F835" s="2">
        <v>35</v>
      </c>
      <c r="G835" s="3">
        <v>1</v>
      </c>
      <c r="H835">
        <v>14</v>
      </c>
      <c r="I835" s="4" t="s">
        <v>132</v>
      </c>
      <c r="J835" s="2">
        <f>Cocina[[#This Row],[Precio Unitario]]-Cocina[[#This Row],[Costo Unitario]]</f>
        <v>14</v>
      </c>
      <c r="K835" s="2">
        <f>Cocina[[#This Row],[Precio Unitario]]</f>
        <v>35</v>
      </c>
      <c r="L835" s="6">
        <f>Cocina[[#This Row],[Ganancia Neta]]/Cocina[[#This Row],[Ganancia Bruta]]</f>
        <v>0.4</v>
      </c>
      <c r="M835" s="2">
        <f>Cocina[[#This Row],[Precio Unitario]]*Cocina[[#This Row],[Cantidad Ordenada]]</f>
        <v>35</v>
      </c>
      <c r="O835" s="2"/>
      <c r="Q835"/>
    </row>
    <row r="836" spans="1:17" x14ac:dyDescent="0.2">
      <c r="A836" s="3">
        <v>326</v>
      </c>
      <c r="B836" s="3">
        <v>14</v>
      </c>
      <c r="C836" s="4" t="s">
        <v>43</v>
      </c>
      <c r="D836" s="4" t="s">
        <v>1605</v>
      </c>
      <c r="E836" s="2">
        <v>10</v>
      </c>
      <c r="F836" s="2">
        <v>18</v>
      </c>
      <c r="G836" s="3">
        <v>1</v>
      </c>
      <c r="H836">
        <v>28</v>
      </c>
      <c r="I836" s="4" t="s">
        <v>132</v>
      </c>
      <c r="J836" s="2">
        <f>Cocina[[#This Row],[Precio Unitario]]-Cocina[[#This Row],[Costo Unitario]]</f>
        <v>8</v>
      </c>
      <c r="K836" s="2">
        <f>Cocina[[#This Row],[Precio Unitario]]</f>
        <v>18</v>
      </c>
      <c r="L836" s="6">
        <f>Cocina[[#This Row],[Ganancia Neta]]/Cocina[[#This Row],[Ganancia Bruta]]</f>
        <v>0.44444444444444442</v>
      </c>
      <c r="M836" s="2">
        <f>Cocina[[#This Row],[Precio Unitario]]*Cocina[[#This Row],[Cantidad Ordenada]]</f>
        <v>18</v>
      </c>
      <c r="O836" s="2"/>
      <c r="Q836"/>
    </row>
    <row r="837" spans="1:17" x14ac:dyDescent="0.2">
      <c r="A837" s="3">
        <v>326</v>
      </c>
      <c r="B837" s="3">
        <v>14</v>
      </c>
      <c r="C837" s="4" t="s">
        <v>30</v>
      </c>
      <c r="D837" s="4" t="s">
        <v>1596</v>
      </c>
      <c r="E837" s="2">
        <v>16</v>
      </c>
      <c r="F837" s="2">
        <v>28</v>
      </c>
      <c r="G837" s="3">
        <v>1</v>
      </c>
      <c r="H837">
        <v>49</v>
      </c>
      <c r="I837" s="4" t="s">
        <v>132</v>
      </c>
      <c r="J837" s="2">
        <f>Cocina[[#This Row],[Precio Unitario]]-Cocina[[#This Row],[Costo Unitario]]</f>
        <v>12</v>
      </c>
      <c r="K837" s="2">
        <f>Cocina[[#This Row],[Precio Unitario]]</f>
        <v>28</v>
      </c>
      <c r="L837" s="6">
        <f>Cocina[[#This Row],[Ganancia Neta]]/Cocina[[#This Row],[Ganancia Bruta]]</f>
        <v>0.42857142857142855</v>
      </c>
      <c r="M837" s="2">
        <f>Cocina[[#This Row],[Precio Unitario]]*Cocina[[#This Row],[Cantidad Ordenada]]</f>
        <v>28</v>
      </c>
      <c r="O837" s="2"/>
      <c r="Q837"/>
    </row>
    <row r="838" spans="1:17" x14ac:dyDescent="0.2">
      <c r="A838" s="3">
        <v>327</v>
      </c>
      <c r="B838" s="3">
        <v>12</v>
      </c>
      <c r="C838" s="4" t="s">
        <v>37</v>
      </c>
      <c r="D838" s="4" t="s">
        <v>1601</v>
      </c>
      <c r="E838" s="2">
        <v>20</v>
      </c>
      <c r="F838" s="2">
        <v>34</v>
      </c>
      <c r="G838" s="3">
        <v>3</v>
      </c>
      <c r="H838">
        <v>33</v>
      </c>
      <c r="I838" s="4" t="s">
        <v>132</v>
      </c>
      <c r="J838" s="2">
        <f>Cocina[[#This Row],[Precio Unitario]]-Cocina[[#This Row],[Costo Unitario]]</f>
        <v>14</v>
      </c>
      <c r="K838" s="2">
        <f>Cocina[[#This Row],[Precio Unitario]]</f>
        <v>34</v>
      </c>
      <c r="L838" s="6">
        <f>Cocina[[#This Row],[Ganancia Neta]]/Cocina[[#This Row],[Ganancia Bruta]]</f>
        <v>0.41176470588235292</v>
      </c>
      <c r="M838" s="2">
        <f>Cocina[[#This Row],[Precio Unitario]]*Cocina[[#This Row],[Cantidad Ordenada]]</f>
        <v>102</v>
      </c>
      <c r="O838" s="2"/>
      <c r="Q838"/>
    </row>
    <row r="839" spans="1:17" x14ac:dyDescent="0.2">
      <c r="A839" s="3">
        <v>327</v>
      </c>
      <c r="B839" s="3">
        <v>12</v>
      </c>
      <c r="C839" s="4" t="s">
        <v>43</v>
      </c>
      <c r="D839" s="4" t="s">
        <v>1605</v>
      </c>
      <c r="E839" s="2">
        <v>10</v>
      </c>
      <c r="F839" s="2">
        <v>18</v>
      </c>
      <c r="G839" s="3">
        <v>1</v>
      </c>
      <c r="H839">
        <v>7</v>
      </c>
      <c r="I839" s="4" t="s">
        <v>133</v>
      </c>
      <c r="J839" s="2">
        <f>Cocina[[#This Row],[Precio Unitario]]-Cocina[[#This Row],[Costo Unitario]]</f>
        <v>8</v>
      </c>
      <c r="K839" s="2">
        <f>Cocina[[#This Row],[Precio Unitario]]</f>
        <v>18</v>
      </c>
      <c r="L839" s="6">
        <f>Cocina[[#This Row],[Ganancia Neta]]/Cocina[[#This Row],[Ganancia Bruta]]</f>
        <v>0.44444444444444442</v>
      </c>
      <c r="M839" s="2">
        <f>Cocina[[#This Row],[Precio Unitario]]*Cocina[[#This Row],[Cantidad Ordenada]]</f>
        <v>18</v>
      </c>
      <c r="O839" s="2"/>
      <c r="Q839"/>
    </row>
    <row r="840" spans="1:17" x14ac:dyDescent="0.2">
      <c r="A840" s="3">
        <v>327</v>
      </c>
      <c r="B840" s="3">
        <v>12</v>
      </c>
      <c r="C840" s="4" t="s">
        <v>46</v>
      </c>
      <c r="D840" s="4" t="s">
        <v>1591</v>
      </c>
      <c r="E840" s="2">
        <v>16</v>
      </c>
      <c r="F840" s="2">
        <v>27</v>
      </c>
      <c r="G840" s="3">
        <v>1</v>
      </c>
      <c r="H840">
        <v>34</v>
      </c>
      <c r="I840" s="4" t="s">
        <v>132</v>
      </c>
      <c r="J840" s="2">
        <f>Cocina[[#This Row],[Precio Unitario]]-Cocina[[#This Row],[Costo Unitario]]</f>
        <v>11</v>
      </c>
      <c r="K840" s="2">
        <f>Cocina[[#This Row],[Precio Unitario]]</f>
        <v>27</v>
      </c>
      <c r="L840" s="6">
        <f>Cocina[[#This Row],[Ganancia Neta]]/Cocina[[#This Row],[Ganancia Bruta]]</f>
        <v>0.40740740740740738</v>
      </c>
      <c r="M840" s="2">
        <f>Cocina[[#This Row],[Precio Unitario]]*Cocina[[#This Row],[Cantidad Ordenada]]</f>
        <v>27</v>
      </c>
      <c r="O840" s="2"/>
      <c r="Q840"/>
    </row>
    <row r="841" spans="1:17" x14ac:dyDescent="0.2">
      <c r="A841" s="3">
        <v>328</v>
      </c>
      <c r="B841" s="3">
        <v>4</v>
      </c>
      <c r="C841" s="4" t="s">
        <v>19</v>
      </c>
      <c r="D841" s="4" t="s">
        <v>1598</v>
      </c>
      <c r="E841" s="2">
        <v>21</v>
      </c>
      <c r="F841" s="2">
        <v>35</v>
      </c>
      <c r="G841" s="3">
        <v>1</v>
      </c>
      <c r="H841">
        <v>21</v>
      </c>
      <c r="I841" s="4" t="s">
        <v>132</v>
      </c>
      <c r="J841" s="2">
        <f>Cocina[[#This Row],[Precio Unitario]]-Cocina[[#This Row],[Costo Unitario]]</f>
        <v>14</v>
      </c>
      <c r="K841" s="2">
        <f>Cocina[[#This Row],[Precio Unitario]]</f>
        <v>35</v>
      </c>
      <c r="L841" s="6">
        <f>Cocina[[#This Row],[Ganancia Neta]]/Cocina[[#This Row],[Ganancia Bruta]]</f>
        <v>0.4</v>
      </c>
      <c r="M841" s="2">
        <f>Cocina[[#This Row],[Precio Unitario]]*Cocina[[#This Row],[Cantidad Ordenada]]</f>
        <v>35</v>
      </c>
      <c r="O841" s="2"/>
      <c r="Q841"/>
    </row>
    <row r="842" spans="1:17" x14ac:dyDescent="0.2">
      <c r="A842" s="3">
        <v>329</v>
      </c>
      <c r="B842" s="3">
        <v>13</v>
      </c>
      <c r="C842" s="4" t="s">
        <v>41</v>
      </c>
      <c r="D842" s="4" t="s">
        <v>1604</v>
      </c>
      <c r="E842" s="2">
        <v>13</v>
      </c>
      <c r="F842" s="2">
        <v>21</v>
      </c>
      <c r="G842" s="3">
        <v>2</v>
      </c>
      <c r="H842">
        <v>56</v>
      </c>
      <c r="I842" s="4" t="s">
        <v>132</v>
      </c>
      <c r="J842" s="2">
        <f>Cocina[[#This Row],[Precio Unitario]]-Cocina[[#This Row],[Costo Unitario]]</f>
        <v>8</v>
      </c>
      <c r="K842" s="2">
        <f>Cocina[[#This Row],[Precio Unitario]]</f>
        <v>21</v>
      </c>
      <c r="L842" s="6">
        <f>Cocina[[#This Row],[Ganancia Neta]]/Cocina[[#This Row],[Ganancia Bruta]]</f>
        <v>0.38095238095238093</v>
      </c>
      <c r="M842" s="2">
        <f>Cocina[[#This Row],[Precio Unitario]]*Cocina[[#This Row],[Cantidad Ordenada]]</f>
        <v>42</v>
      </c>
      <c r="O842" s="2"/>
      <c r="Q842"/>
    </row>
    <row r="843" spans="1:17" x14ac:dyDescent="0.2">
      <c r="A843" s="3">
        <v>329</v>
      </c>
      <c r="B843" s="3">
        <v>13</v>
      </c>
      <c r="C843" s="4" t="s">
        <v>34</v>
      </c>
      <c r="D843" s="4" t="s">
        <v>1592</v>
      </c>
      <c r="E843" s="2">
        <v>25</v>
      </c>
      <c r="F843" s="2">
        <v>40</v>
      </c>
      <c r="G843" s="3">
        <v>2</v>
      </c>
      <c r="H843">
        <v>17</v>
      </c>
      <c r="I843" s="4" t="s">
        <v>132</v>
      </c>
      <c r="J843" s="2">
        <f>Cocina[[#This Row],[Precio Unitario]]-Cocina[[#This Row],[Costo Unitario]]</f>
        <v>15</v>
      </c>
      <c r="K843" s="2">
        <f>Cocina[[#This Row],[Precio Unitario]]</f>
        <v>40</v>
      </c>
      <c r="L843" s="6">
        <f>Cocina[[#This Row],[Ganancia Neta]]/Cocina[[#This Row],[Ganancia Bruta]]</f>
        <v>0.375</v>
      </c>
      <c r="M843" s="2">
        <f>Cocina[[#This Row],[Precio Unitario]]*Cocina[[#This Row],[Cantidad Ordenada]]</f>
        <v>80</v>
      </c>
      <c r="O843" s="2"/>
      <c r="Q843"/>
    </row>
    <row r="844" spans="1:17" x14ac:dyDescent="0.2">
      <c r="A844" s="3">
        <v>329</v>
      </c>
      <c r="B844" s="3">
        <v>13</v>
      </c>
      <c r="C844" s="4" t="s">
        <v>50</v>
      </c>
      <c r="D844" s="4" t="s">
        <v>1590</v>
      </c>
      <c r="E844" s="2">
        <v>19</v>
      </c>
      <c r="F844" s="2">
        <v>31</v>
      </c>
      <c r="G844" s="3">
        <v>2</v>
      </c>
      <c r="H844">
        <v>58</v>
      </c>
      <c r="I844" s="4" t="s">
        <v>132</v>
      </c>
      <c r="J844" s="2">
        <f>Cocina[[#This Row],[Precio Unitario]]-Cocina[[#This Row],[Costo Unitario]]</f>
        <v>12</v>
      </c>
      <c r="K844" s="2">
        <f>Cocina[[#This Row],[Precio Unitario]]</f>
        <v>31</v>
      </c>
      <c r="L844" s="6">
        <f>Cocina[[#This Row],[Ganancia Neta]]/Cocina[[#This Row],[Ganancia Bruta]]</f>
        <v>0.38709677419354838</v>
      </c>
      <c r="M844" s="2">
        <f>Cocina[[#This Row],[Precio Unitario]]*Cocina[[#This Row],[Cantidad Ordenada]]</f>
        <v>62</v>
      </c>
      <c r="O844" s="2"/>
      <c r="Q844"/>
    </row>
    <row r="845" spans="1:17" x14ac:dyDescent="0.2">
      <c r="A845" s="3">
        <v>329</v>
      </c>
      <c r="B845" s="3">
        <v>13</v>
      </c>
      <c r="C845" s="4" t="s">
        <v>63</v>
      </c>
      <c r="D845" s="4" t="s">
        <v>1603</v>
      </c>
      <c r="E845" s="2">
        <v>14</v>
      </c>
      <c r="F845" s="2">
        <v>23</v>
      </c>
      <c r="G845" s="3">
        <v>1</v>
      </c>
      <c r="H845">
        <v>8</v>
      </c>
      <c r="I845" s="4" t="s">
        <v>132</v>
      </c>
      <c r="J845" s="2">
        <f>Cocina[[#This Row],[Precio Unitario]]-Cocina[[#This Row],[Costo Unitario]]</f>
        <v>9</v>
      </c>
      <c r="K845" s="2">
        <f>Cocina[[#This Row],[Precio Unitario]]</f>
        <v>23</v>
      </c>
      <c r="L845" s="6">
        <f>Cocina[[#This Row],[Ganancia Neta]]/Cocina[[#This Row],[Ganancia Bruta]]</f>
        <v>0.39130434782608697</v>
      </c>
      <c r="M845" s="2">
        <f>Cocina[[#This Row],[Precio Unitario]]*Cocina[[#This Row],[Cantidad Ordenada]]</f>
        <v>23</v>
      </c>
      <c r="O845" s="2"/>
      <c r="Q845"/>
    </row>
    <row r="846" spans="1:17" x14ac:dyDescent="0.2">
      <c r="A846" s="3">
        <v>330</v>
      </c>
      <c r="B846" s="3">
        <v>10</v>
      </c>
      <c r="C846" s="4" t="s">
        <v>52</v>
      </c>
      <c r="D846" s="4" t="s">
        <v>1607</v>
      </c>
      <c r="E846" s="2">
        <v>15</v>
      </c>
      <c r="F846" s="2">
        <v>25</v>
      </c>
      <c r="G846" s="3">
        <v>2</v>
      </c>
      <c r="H846">
        <v>25</v>
      </c>
      <c r="I846" s="4" t="s">
        <v>133</v>
      </c>
      <c r="J846" s="2">
        <f>Cocina[[#This Row],[Precio Unitario]]-Cocina[[#This Row],[Costo Unitario]]</f>
        <v>10</v>
      </c>
      <c r="K846" s="2">
        <f>Cocina[[#This Row],[Precio Unitario]]</f>
        <v>25</v>
      </c>
      <c r="L846" s="6">
        <f>Cocina[[#This Row],[Ganancia Neta]]/Cocina[[#This Row],[Ganancia Bruta]]</f>
        <v>0.4</v>
      </c>
      <c r="M846" s="2">
        <f>Cocina[[#This Row],[Precio Unitario]]*Cocina[[#This Row],[Cantidad Ordenada]]</f>
        <v>50</v>
      </c>
      <c r="O846" s="2"/>
      <c r="Q846"/>
    </row>
    <row r="847" spans="1:17" x14ac:dyDescent="0.2">
      <c r="A847" s="3">
        <v>330</v>
      </c>
      <c r="B847" s="3">
        <v>10</v>
      </c>
      <c r="C847" s="4" t="s">
        <v>30</v>
      </c>
      <c r="D847" s="4" t="s">
        <v>1596</v>
      </c>
      <c r="E847" s="2">
        <v>16</v>
      </c>
      <c r="F847" s="2">
        <v>28</v>
      </c>
      <c r="G847" s="3">
        <v>2</v>
      </c>
      <c r="H847">
        <v>43</v>
      </c>
      <c r="I847" s="4" t="s">
        <v>132</v>
      </c>
      <c r="J847" s="2">
        <f>Cocina[[#This Row],[Precio Unitario]]-Cocina[[#This Row],[Costo Unitario]]</f>
        <v>12</v>
      </c>
      <c r="K847" s="2">
        <f>Cocina[[#This Row],[Precio Unitario]]</f>
        <v>28</v>
      </c>
      <c r="L847" s="6">
        <f>Cocina[[#This Row],[Ganancia Neta]]/Cocina[[#This Row],[Ganancia Bruta]]</f>
        <v>0.42857142857142855</v>
      </c>
      <c r="M847" s="2">
        <f>Cocina[[#This Row],[Precio Unitario]]*Cocina[[#This Row],[Cantidad Ordenada]]</f>
        <v>56</v>
      </c>
      <c r="O847" s="2"/>
      <c r="Q847"/>
    </row>
    <row r="848" spans="1:17" x14ac:dyDescent="0.2">
      <c r="A848" s="3">
        <v>330</v>
      </c>
      <c r="B848" s="3">
        <v>10</v>
      </c>
      <c r="C848" s="4" t="s">
        <v>63</v>
      </c>
      <c r="D848" s="4" t="s">
        <v>1603</v>
      </c>
      <c r="E848" s="2">
        <v>14</v>
      </c>
      <c r="F848" s="2">
        <v>23</v>
      </c>
      <c r="G848" s="3">
        <v>3</v>
      </c>
      <c r="H848">
        <v>21</v>
      </c>
      <c r="I848" s="4" t="s">
        <v>132</v>
      </c>
      <c r="J848" s="2">
        <f>Cocina[[#This Row],[Precio Unitario]]-Cocina[[#This Row],[Costo Unitario]]</f>
        <v>9</v>
      </c>
      <c r="K848" s="2">
        <f>Cocina[[#This Row],[Precio Unitario]]</f>
        <v>23</v>
      </c>
      <c r="L848" s="6">
        <f>Cocina[[#This Row],[Ganancia Neta]]/Cocina[[#This Row],[Ganancia Bruta]]</f>
        <v>0.39130434782608697</v>
      </c>
      <c r="M848" s="2">
        <f>Cocina[[#This Row],[Precio Unitario]]*Cocina[[#This Row],[Cantidad Ordenada]]</f>
        <v>69</v>
      </c>
      <c r="O848" s="2"/>
      <c r="Q848"/>
    </row>
    <row r="849" spans="1:17" x14ac:dyDescent="0.2">
      <c r="A849" s="3">
        <v>330</v>
      </c>
      <c r="B849" s="3">
        <v>10</v>
      </c>
      <c r="C849" s="4" t="s">
        <v>41</v>
      </c>
      <c r="D849" s="4" t="s">
        <v>1604</v>
      </c>
      <c r="E849" s="2">
        <v>13</v>
      </c>
      <c r="F849" s="2">
        <v>21</v>
      </c>
      <c r="G849" s="3">
        <v>2</v>
      </c>
      <c r="H849">
        <v>51</v>
      </c>
      <c r="I849" s="4" t="s">
        <v>133</v>
      </c>
      <c r="J849" s="2">
        <f>Cocina[[#This Row],[Precio Unitario]]-Cocina[[#This Row],[Costo Unitario]]</f>
        <v>8</v>
      </c>
      <c r="K849" s="2">
        <f>Cocina[[#This Row],[Precio Unitario]]</f>
        <v>21</v>
      </c>
      <c r="L849" s="6">
        <f>Cocina[[#This Row],[Ganancia Neta]]/Cocina[[#This Row],[Ganancia Bruta]]</f>
        <v>0.38095238095238093</v>
      </c>
      <c r="M849" s="2">
        <f>Cocina[[#This Row],[Precio Unitario]]*Cocina[[#This Row],[Cantidad Ordenada]]</f>
        <v>42</v>
      </c>
      <c r="O849" s="2"/>
      <c r="Q849"/>
    </row>
    <row r="850" spans="1:17" x14ac:dyDescent="0.2">
      <c r="A850" s="3">
        <v>331</v>
      </c>
      <c r="B850" s="3">
        <v>20</v>
      </c>
      <c r="C850" s="4" t="s">
        <v>48</v>
      </c>
      <c r="D850" s="4" t="s">
        <v>1597</v>
      </c>
      <c r="E850" s="2">
        <v>11</v>
      </c>
      <c r="F850" s="2">
        <v>19</v>
      </c>
      <c r="G850" s="3">
        <v>1</v>
      </c>
      <c r="H850">
        <v>5</v>
      </c>
      <c r="I850" s="4" t="s">
        <v>132</v>
      </c>
      <c r="J850" s="2">
        <f>Cocina[[#This Row],[Precio Unitario]]-Cocina[[#This Row],[Costo Unitario]]</f>
        <v>8</v>
      </c>
      <c r="K850" s="2">
        <f>Cocina[[#This Row],[Precio Unitario]]</f>
        <v>19</v>
      </c>
      <c r="L850" s="6">
        <f>Cocina[[#This Row],[Ganancia Neta]]/Cocina[[#This Row],[Ganancia Bruta]]</f>
        <v>0.42105263157894735</v>
      </c>
      <c r="M850" s="2">
        <f>Cocina[[#This Row],[Precio Unitario]]*Cocina[[#This Row],[Cantidad Ordenada]]</f>
        <v>19</v>
      </c>
      <c r="O850" s="2"/>
      <c r="Q850"/>
    </row>
    <row r="851" spans="1:17" x14ac:dyDescent="0.2">
      <c r="A851" s="3">
        <v>331</v>
      </c>
      <c r="B851" s="3">
        <v>20</v>
      </c>
      <c r="C851" s="4" t="s">
        <v>19</v>
      </c>
      <c r="D851" s="4" t="s">
        <v>1598</v>
      </c>
      <c r="E851" s="2">
        <v>21</v>
      </c>
      <c r="F851" s="2">
        <v>35</v>
      </c>
      <c r="G851" s="3">
        <v>3</v>
      </c>
      <c r="H851">
        <v>26</v>
      </c>
      <c r="I851" s="4" t="s">
        <v>133</v>
      </c>
      <c r="J851" s="2">
        <f>Cocina[[#This Row],[Precio Unitario]]-Cocina[[#This Row],[Costo Unitario]]</f>
        <v>14</v>
      </c>
      <c r="K851" s="2">
        <f>Cocina[[#This Row],[Precio Unitario]]</f>
        <v>35</v>
      </c>
      <c r="L851" s="6">
        <f>Cocina[[#This Row],[Ganancia Neta]]/Cocina[[#This Row],[Ganancia Bruta]]</f>
        <v>0.4</v>
      </c>
      <c r="M851" s="2">
        <f>Cocina[[#This Row],[Precio Unitario]]*Cocina[[#This Row],[Cantidad Ordenada]]</f>
        <v>105</v>
      </c>
      <c r="O851" s="2"/>
      <c r="Q851"/>
    </row>
    <row r="852" spans="1:17" x14ac:dyDescent="0.2">
      <c r="A852" s="3">
        <v>331</v>
      </c>
      <c r="B852" s="3">
        <v>20</v>
      </c>
      <c r="C852" s="4" t="s">
        <v>60</v>
      </c>
      <c r="D852" s="4" t="s">
        <v>1588</v>
      </c>
      <c r="E852" s="2">
        <v>14</v>
      </c>
      <c r="F852" s="2">
        <v>24</v>
      </c>
      <c r="G852" s="3">
        <v>1</v>
      </c>
      <c r="H852">
        <v>55</v>
      </c>
      <c r="I852" s="4" t="s">
        <v>132</v>
      </c>
      <c r="J852" s="2">
        <f>Cocina[[#This Row],[Precio Unitario]]-Cocina[[#This Row],[Costo Unitario]]</f>
        <v>10</v>
      </c>
      <c r="K852" s="2">
        <f>Cocina[[#This Row],[Precio Unitario]]</f>
        <v>24</v>
      </c>
      <c r="L852" s="6">
        <f>Cocina[[#This Row],[Ganancia Neta]]/Cocina[[#This Row],[Ganancia Bruta]]</f>
        <v>0.41666666666666669</v>
      </c>
      <c r="M852" s="2">
        <f>Cocina[[#This Row],[Precio Unitario]]*Cocina[[#This Row],[Cantidad Ordenada]]</f>
        <v>24</v>
      </c>
      <c r="O852" s="2"/>
      <c r="Q852"/>
    </row>
    <row r="853" spans="1:17" x14ac:dyDescent="0.2">
      <c r="A853" s="3">
        <v>331</v>
      </c>
      <c r="B853" s="3">
        <v>20</v>
      </c>
      <c r="C853" s="4" t="s">
        <v>52</v>
      </c>
      <c r="D853" s="4" t="s">
        <v>1607</v>
      </c>
      <c r="E853" s="2">
        <v>15</v>
      </c>
      <c r="F853" s="2">
        <v>25</v>
      </c>
      <c r="G853" s="3">
        <v>1</v>
      </c>
      <c r="H853">
        <v>35</v>
      </c>
      <c r="I853" s="4" t="s">
        <v>132</v>
      </c>
      <c r="J853" s="2">
        <f>Cocina[[#This Row],[Precio Unitario]]-Cocina[[#This Row],[Costo Unitario]]</f>
        <v>10</v>
      </c>
      <c r="K853" s="2">
        <f>Cocina[[#This Row],[Precio Unitario]]</f>
        <v>25</v>
      </c>
      <c r="L853" s="6">
        <f>Cocina[[#This Row],[Ganancia Neta]]/Cocina[[#This Row],[Ganancia Bruta]]</f>
        <v>0.4</v>
      </c>
      <c r="M853" s="2">
        <f>Cocina[[#This Row],[Precio Unitario]]*Cocina[[#This Row],[Cantidad Ordenada]]</f>
        <v>25</v>
      </c>
      <c r="O853" s="2"/>
      <c r="Q853"/>
    </row>
    <row r="854" spans="1:17" x14ac:dyDescent="0.2">
      <c r="A854" s="3">
        <v>332</v>
      </c>
      <c r="B854" s="3">
        <v>6</v>
      </c>
      <c r="C854" s="4" t="s">
        <v>34</v>
      </c>
      <c r="D854" s="4" t="s">
        <v>1592</v>
      </c>
      <c r="E854" s="2">
        <v>25</v>
      </c>
      <c r="F854" s="2">
        <v>40</v>
      </c>
      <c r="G854" s="3">
        <v>3</v>
      </c>
      <c r="H854">
        <v>17</v>
      </c>
      <c r="I854" s="4" t="s">
        <v>132</v>
      </c>
      <c r="J854" s="2">
        <f>Cocina[[#This Row],[Precio Unitario]]-Cocina[[#This Row],[Costo Unitario]]</f>
        <v>15</v>
      </c>
      <c r="K854" s="2">
        <f>Cocina[[#This Row],[Precio Unitario]]</f>
        <v>40</v>
      </c>
      <c r="L854" s="6">
        <f>Cocina[[#This Row],[Ganancia Neta]]/Cocina[[#This Row],[Ganancia Bruta]]</f>
        <v>0.375</v>
      </c>
      <c r="M854" s="2">
        <f>Cocina[[#This Row],[Precio Unitario]]*Cocina[[#This Row],[Cantidad Ordenada]]</f>
        <v>120</v>
      </c>
      <c r="O854" s="2"/>
      <c r="Q854"/>
    </row>
    <row r="855" spans="1:17" x14ac:dyDescent="0.2">
      <c r="A855" s="3">
        <v>333</v>
      </c>
      <c r="B855" s="3">
        <v>6</v>
      </c>
      <c r="C855" s="4" t="s">
        <v>42</v>
      </c>
      <c r="D855" s="4" t="s">
        <v>1593</v>
      </c>
      <c r="E855" s="2">
        <v>22</v>
      </c>
      <c r="F855" s="2">
        <v>36</v>
      </c>
      <c r="G855" s="3">
        <v>1</v>
      </c>
      <c r="H855">
        <v>38</v>
      </c>
      <c r="I855" s="4" t="s">
        <v>133</v>
      </c>
      <c r="J855" s="2">
        <f>Cocina[[#This Row],[Precio Unitario]]-Cocina[[#This Row],[Costo Unitario]]</f>
        <v>14</v>
      </c>
      <c r="K855" s="2">
        <f>Cocina[[#This Row],[Precio Unitario]]</f>
        <v>36</v>
      </c>
      <c r="L855" s="6">
        <f>Cocina[[#This Row],[Ganancia Neta]]/Cocina[[#This Row],[Ganancia Bruta]]</f>
        <v>0.3888888888888889</v>
      </c>
      <c r="M855" s="2">
        <f>Cocina[[#This Row],[Precio Unitario]]*Cocina[[#This Row],[Cantidad Ordenada]]</f>
        <v>36</v>
      </c>
      <c r="O855" s="2"/>
      <c r="Q855"/>
    </row>
    <row r="856" spans="1:17" x14ac:dyDescent="0.2">
      <c r="A856" s="3">
        <v>333</v>
      </c>
      <c r="B856" s="3">
        <v>6</v>
      </c>
      <c r="C856" s="4" t="s">
        <v>43</v>
      </c>
      <c r="D856" s="4" t="s">
        <v>1605</v>
      </c>
      <c r="E856" s="2">
        <v>10</v>
      </c>
      <c r="F856" s="2">
        <v>18</v>
      </c>
      <c r="G856" s="3">
        <v>2</v>
      </c>
      <c r="H856">
        <v>23</v>
      </c>
      <c r="I856" s="4" t="s">
        <v>133</v>
      </c>
      <c r="J856" s="2">
        <f>Cocina[[#This Row],[Precio Unitario]]-Cocina[[#This Row],[Costo Unitario]]</f>
        <v>8</v>
      </c>
      <c r="K856" s="2">
        <f>Cocina[[#This Row],[Precio Unitario]]</f>
        <v>18</v>
      </c>
      <c r="L856" s="6">
        <f>Cocina[[#This Row],[Ganancia Neta]]/Cocina[[#This Row],[Ganancia Bruta]]</f>
        <v>0.44444444444444442</v>
      </c>
      <c r="M856" s="2">
        <f>Cocina[[#This Row],[Precio Unitario]]*Cocina[[#This Row],[Cantidad Ordenada]]</f>
        <v>36</v>
      </c>
      <c r="O856" s="2"/>
      <c r="Q856"/>
    </row>
    <row r="857" spans="1:17" x14ac:dyDescent="0.2">
      <c r="A857" s="3">
        <v>334</v>
      </c>
      <c r="B857" s="3">
        <v>12</v>
      </c>
      <c r="C857" s="4" t="s">
        <v>41</v>
      </c>
      <c r="D857" s="4" t="s">
        <v>1604</v>
      </c>
      <c r="E857" s="2">
        <v>13</v>
      </c>
      <c r="F857" s="2">
        <v>21</v>
      </c>
      <c r="G857" s="3">
        <v>2</v>
      </c>
      <c r="H857">
        <v>36</v>
      </c>
      <c r="I857" s="4" t="s">
        <v>133</v>
      </c>
      <c r="J857" s="2">
        <f>Cocina[[#This Row],[Precio Unitario]]-Cocina[[#This Row],[Costo Unitario]]</f>
        <v>8</v>
      </c>
      <c r="K857" s="2">
        <f>Cocina[[#This Row],[Precio Unitario]]</f>
        <v>21</v>
      </c>
      <c r="L857" s="6">
        <f>Cocina[[#This Row],[Ganancia Neta]]/Cocina[[#This Row],[Ganancia Bruta]]</f>
        <v>0.38095238095238093</v>
      </c>
      <c r="M857" s="2">
        <f>Cocina[[#This Row],[Precio Unitario]]*Cocina[[#This Row],[Cantidad Ordenada]]</f>
        <v>42</v>
      </c>
      <c r="O857" s="2"/>
      <c r="Q857"/>
    </row>
    <row r="858" spans="1:17" x14ac:dyDescent="0.2">
      <c r="A858" s="3">
        <v>334</v>
      </c>
      <c r="B858" s="3">
        <v>12</v>
      </c>
      <c r="C858" s="4" t="s">
        <v>63</v>
      </c>
      <c r="D858" s="4" t="s">
        <v>1603</v>
      </c>
      <c r="E858" s="2">
        <v>14</v>
      </c>
      <c r="F858" s="2">
        <v>23</v>
      </c>
      <c r="G858" s="3">
        <v>1</v>
      </c>
      <c r="H858">
        <v>58</v>
      </c>
      <c r="I858" s="4" t="s">
        <v>132</v>
      </c>
      <c r="J858" s="2">
        <f>Cocina[[#This Row],[Precio Unitario]]-Cocina[[#This Row],[Costo Unitario]]</f>
        <v>9</v>
      </c>
      <c r="K858" s="2">
        <f>Cocina[[#This Row],[Precio Unitario]]</f>
        <v>23</v>
      </c>
      <c r="L858" s="6">
        <f>Cocina[[#This Row],[Ganancia Neta]]/Cocina[[#This Row],[Ganancia Bruta]]</f>
        <v>0.39130434782608697</v>
      </c>
      <c r="M858" s="2">
        <f>Cocina[[#This Row],[Precio Unitario]]*Cocina[[#This Row],[Cantidad Ordenada]]</f>
        <v>23</v>
      </c>
      <c r="O858" s="2"/>
      <c r="Q858"/>
    </row>
    <row r="859" spans="1:17" x14ac:dyDescent="0.2">
      <c r="A859" s="3">
        <v>334</v>
      </c>
      <c r="B859" s="3">
        <v>12</v>
      </c>
      <c r="C859" s="4" t="s">
        <v>60</v>
      </c>
      <c r="D859" s="4" t="s">
        <v>1588</v>
      </c>
      <c r="E859" s="2">
        <v>14</v>
      </c>
      <c r="F859" s="2">
        <v>24</v>
      </c>
      <c r="G859" s="3">
        <v>2</v>
      </c>
      <c r="H859">
        <v>31</v>
      </c>
      <c r="I859" s="4" t="s">
        <v>132</v>
      </c>
      <c r="J859" s="2">
        <f>Cocina[[#This Row],[Precio Unitario]]-Cocina[[#This Row],[Costo Unitario]]</f>
        <v>10</v>
      </c>
      <c r="K859" s="2">
        <f>Cocina[[#This Row],[Precio Unitario]]</f>
        <v>24</v>
      </c>
      <c r="L859" s="6">
        <f>Cocina[[#This Row],[Ganancia Neta]]/Cocina[[#This Row],[Ganancia Bruta]]</f>
        <v>0.41666666666666669</v>
      </c>
      <c r="M859" s="2">
        <f>Cocina[[#This Row],[Precio Unitario]]*Cocina[[#This Row],[Cantidad Ordenada]]</f>
        <v>48</v>
      </c>
      <c r="O859" s="2"/>
      <c r="Q859"/>
    </row>
    <row r="860" spans="1:17" x14ac:dyDescent="0.2">
      <c r="A860" s="3">
        <v>334</v>
      </c>
      <c r="B860" s="3">
        <v>12</v>
      </c>
      <c r="C860" s="4" t="s">
        <v>39</v>
      </c>
      <c r="D860" s="4" t="s">
        <v>1589</v>
      </c>
      <c r="E860" s="2">
        <v>18</v>
      </c>
      <c r="F860" s="2">
        <v>30</v>
      </c>
      <c r="G860" s="3">
        <v>2</v>
      </c>
      <c r="H860">
        <v>31</v>
      </c>
      <c r="I860" s="4" t="s">
        <v>132</v>
      </c>
      <c r="J860" s="2">
        <f>Cocina[[#This Row],[Precio Unitario]]-Cocina[[#This Row],[Costo Unitario]]</f>
        <v>12</v>
      </c>
      <c r="K860" s="2">
        <f>Cocina[[#This Row],[Precio Unitario]]</f>
        <v>30</v>
      </c>
      <c r="L860" s="6">
        <f>Cocina[[#This Row],[Ganancia Neta]]/Cocina[[#This Row],[Ganancia Bruta]]</f>
        <v>0.4</v>
      </c>
      <c r="M860" s="2">
        <f>Cocina[[#This Row],[Precio Unitario]]*Cocina[[#This Row],[Cantidad Ordenada]]</f>
        <v>60</v>
      </c>
      <c r="O860" s="2"/>
      <c r="Q860"/>
    </row>
    <row r="861" spans="1:17" x14ac:dyDescent="0.2">
      <c r="A861" s="3">
        <v>335</v>
      </c>
      <c r="B861" s="3">
        <v>14</v>
      </c>
      <c r="C861" s="4" t="s">
        <v>39</v>
      </c>
      <c r="D861" s="4" t="s">
        <v>1589</v>
      </c>
      <c r="E861" s="2">
        <v>18</v>
      </c>
      <c r="F861" s="2">
        <v>30</v>
      </c>
      <c r="G861" s="3">
        <v>1</v>
      </c>
      <c r="H861">
        <v>33</v>
      </c>
      <c r="I861" s="4" t="s">
        <v>133</v>
      </c>
      <c r="J861" s="2">
        <f>Cocina[[#This Row],[Precio Unitario]]-Cocina[[#This Row],[Costo Unitario]]</f>
        <v>12</v>
      </c>
      <c r="K861" s="2">
        <f>Cocina[[#This Row],[Precio Unitario]]</f>
        <v>30</v>
      </c>
      <c r="L861" s="6">
        <f>Cocina[[#This Row],[Ganancia Neta]]/Cocina[[#This Row],[Ganancia Bruta]]</f>
        <v>0.4</v>
      </c>
      <c r="M861" s="2">
        <f>Cocina[[#This Row],[Precio Unitario]]*Cocina[[#This Row],[Cantidad Ordenada]]</f>
        <v>30</v>
      </c>
      <c r="O861" s="2"/>
      <c r="Q861"/>
    </row>
    <row r="862" spans="1:17" x14ac:dyDescent="0.2">
      <c r="A862" s="3">
        <v>335</v>
      </c>
      <c r="B862" s="3">
        <v>14</v>
      </c>
      <c r="C862" s="4" t="s">
        <v>30</v>
      </c>
      <c r="D862" s="4" t="s">
        <v>1596</v>
      </c>
      <c r="E862" s="2">
        <v>16</v>
      </c>
      <c r="F862" s="2">
        <v>28</v>
      </c>
      <c r="G862" s="3">
        <v>3</v>
      </c>
      <c r="H862">
        <v>36</v>
      </c>
      <c r="I862" s="4" t="s">
        <v>133</v>
      </c>
      <c r="J862" s="2">
        <f>Cocina[[#This Row],[Precio Unitario]]-Cocina[[#This Row],[Costo Unitario]]</f>
        <v>12</v>
      </c>
      <c r="K862" s="2">
        <f>Cocina[[#This Row],[Precio Unitario]]</f>
        <v>28</v>
      </c>
      <c r="L862" s="6">
        <f>Cocina[[#This Row],[Ganancia Neta]]/Cocina[[#This Row],[Ganancia Bruta]]</f>
        <v>0.42857142857142855</v>
      </c>
      <c r="M862" s="2">
        <f>Cocina[[#This Row],[Precio Unitario]]*Cocina[[#This Row],[Cantidad Ordenada]]</f>
        <v>84</v>
      </c>
      <c r="O862" s="2"/>
      <c r="Q862"/>
    </row>
    <row r="863" spans="1:17" x14ac:dyDescent="0.2">
      <c r="A863" s="3">
        <v>336</v>
      </c>
      <c r="B863" s="3">
        <v>4</v>
      </c>
      <c r="C863" s="4" t="s">
        <v>41</v>
      </c>
      <c r="D863" s="4" t="s">
        <v>1604</v>
      </c>
      <c r="E863" s="2">
        <v>13</v>
      </c>
      <c r="F863" s="2">
        <v>21</v>
      </c>
      <c r="G863" s="3">
        <v>2</v>
      </c>
      <c r="H863">
        <v>12</v>
      </c>
      <c r="I863" s="4" t="s">
        <v>133</v>
      </c>
      <c r="J863" s="2">
        <f>Cocina[[#This Row],[Precio Unitario]]-Cocina[[#This Row],[Costo Unitario]]</f>
        <v>8</v>
      </c>
      <c r="K863" s="2">
        <f>Cocina[[#This Row],[Precio Unitario]]</f>
        <v>21</v>
      </c>
      <c r="L863" s="6">
        <f>Cocina[[#This Row],[Ganancia Neta]]/Cocina[[#This Row],[Ganancia Bruta]]</f>
        <v>0.38095238095238093</v>
      </c>
      <c r="M863" s="2">
        <f>Cocina[[#This Row],[Precio Unitario]]*Cocina[[#This Row],[Cantidad Ordenada]]</f>
        <v>42</v>
      </c>
      <c r="O863" s="2"/>
      <c r="Q863"/>
    </row>
    <row r="864" spans="1:17" x14ac:dyDescent="0.2">
      <c r="A864" s="3">
        <v>336</v>
      </c>
      <c r="B864" s="3">
        <v>4</v>
      </c>
      <c r="C864" s="4" t="s">
        <v>48</v>
      </c>
      <c r="D864" s="4" t="s">
        <v>1597</v>
      </c>
      <c r="E864" s="2">
        <v>11</v>
      </c>
      <c r="F864" s="2">
        <v>19</v>
      </c>
      <c r="G864" s="3">
        <v>2</v>
      </c>
      <c r="H864">
        <v>33</v>
      </c>
      <c r="I864" s="4" t="s">
        <v>133</v>
      </c>
      <c r="J864" s="2">
        <f>Cocina[[#This Row],[Precio Unitario]]-Cocina[[#This Row],[Costo Unitario]]</f>
        <v>8</v>
      </c>
      <c r="K864" s="2">
        <f>Cocina[[#This Row],[Precio Unitario]]</f>
        <v>19</v>
      </c>
      <c r="L864" s="6">
        <f>Cocina[[#This Row],[Ganancia Neta]]/Cocina[[#This Row],[Ganancia Bruta]]</f>
        <v>0.42105263157894735</v>
      </c>
      <c r="M864" s="2">
        <f>Cocina[[#This Row],[Precio Unitario]]*Cocina[[#This Row],[Cantidad Ordenada]]</f>
        <v>38</v>
      </c>
      <c r="O864" s="2"/>
      <c r="Q864"/>
    </row>
    <row r="865" spans="1:17" x14ac:dyDescent="0.2">
      <c r="A865" s="3">
        <v>336</v>
      </c>
      <c r="B865" s="3">
        <v>4</v>
      </c>
      <c r="C865" s="4" t="s">
        <v>57</v>
      </c>
      <c r="D865" s="4" t="s">
        <v>1606</v>
      </c>
      <c r="E865" s="2">
        <v>15</v>
      </c>
      <c r="F865" s="2">
        <v>26</v>
      </c>
      <c r="G865" s="3">
        <v>3</v>
      </c>
      <c r="H865">
        <v>20</v>
      </c>
      <c r="I865" s="4" t="s">
        <v>133</v>
      </c>
      <c r="J865" s="2">
        <f>Cocina[[#This Row],[Precio Unitario]]-Cocina[[#This Row],[Costo Unitario]]</f>
        <v>11</v>
      </c>
      <c r="K865" s="2">
        <f>Cocina[[#This Row],[Precio Unitario]]</f>
        <v>26</v>
      </c>
      <c r="L865" s="6">
        <f>Cocina[[#This Row],[Ganancia Neta]]/Cocina[[#This Row],[Ganancia Bruta]]</f>
        <v>0.42307692307692307</v>
      </c>
      <c r="M865" s="2">
        <f>Cocina[[#This Row],[Precio Unitario]]*Cocina[[#This Row],[Cantidad Ordenada]]</f>
        <v>78</v>
      </c>
      <c r="O865" s="2"/>
      <c r="Q865"/>
    </row>
    <row r="866" spans="1:17" x14ac:dyDescent="0.2">
      <c r="A866" s="3">
        <v>337</v>
      </c>
      <c r="B866" s="3">
        <v>11</v>
      </c>
      <c r="C866" s="4" t="s">
        <v>60</v>
      </c>
      <c r="D866" s="4" t="s">
        <v>1588</v>
      </c>
      <c r="E866" s="2">
        <v>14</v>
      </c>
      <c r="F866" s="2">
        <v>24</v>
      </c>
      <c r="G866" s="3">
        <v>3</v>
      </c>
      <c r="H866">
        <v>53</v>
      </c>
      <c r="I866" s="4" t="s">
        <v>132</v>
      </c>
      <c r="J866" s="2">
        <f>Cocina[[#This Row],[Precio Unitario]]-Cocina[[#This Row],[Costo Unitario]]</f>
        <v>10</v>
      </c>
      <c r="K866" s="2">
        <f>Cocina[[#This Row],[Precio Unitario]]</f>
        <v>24</v>
      </c>
      <c r="L866" s="6">
        <f>Cocina[[#This Row],[Ganancia Neta]]/Cocina[[#This Row],[Ganancia Bruta]]</f>
        <v>0.41666666666666669</v>
      </c>
      <c r="M866" s="2">
        <f>Cocina[[#This Row],[Precio Unitario]]*Cocina[[#This Row],[Cantidad Ordenada]]</f>
        <v>72</v>
      </c>
      <c r="O866" s="2"/>
      <c r="Q866"/>
    </row>
    <row r="867" spans="1:17" x14ac:dyDescent="0.2">
      <c r="A867" s="3">
        <v>337</v>
      </c>
      <c r="B867" s="3">
        <v>11</v>
      </c>
      <c r="C867" s="4" t="s">
        <v>30</v>
      </c>
      <c r="D867" s="4" t="s">
        <v>1596</v>
      </c>
      <c r="E867" s="2">
        <v>16</v>
      </c>
      <c r="F867" s="2">
        <v>28</v>
      </c>
      <c r="G867" s="3">
        <v>1</v>
      </c>
      <c r="H867">
        <v>5</v>
      </c>
      <c r="I867" s="4" t="s">
        <v>133</v>
      </c>
      <c r="J867" s="2">
        <f>Cocina[[#This Row],[Precio Unitario]]-Cocina[[#This Row],[Costo Unitario]]</f>
        <v>12</v>
      </c>
      <c r="K867" s="2">
        <f>Cocina[[#This Row],[Precio Unitario]]</f>
        <v>28</v>
      </c>
      <c r="L867" s="6">
        <f>Cocina[[#This Row],[Ganancia Neta]]/Cocina[[#This Row],[Ganancia Bruta]]</f>
        <v>0.42857142857142855</v>
      </c>
      <c r="M867" s="2">
        <f>Cocina[[#This Row],[Precio Unitario]]*Cocina[[#This Row],[Cantidad Ordenada]]</f>
        <v>28</v>
      </c>
      <c r="O867" s="2"/>
      <c r="Q867"/>
    </row>
    <row r="868" spans="1:17" x14ac:dyDescent="0.2">
      <c r="A868" s="3">
        <v>338</v>
      </c>
      <c r="B868" s="3">
        <v>18</v>
      </c>
      <c r="C868" s="4" t="s">
        <v>37</v>
      </c>
      <c r="D868" s="4" t="s">
        <v>1601</v>
      </c>
      <c r="E868" s="2">
        <v>20</v>
      </c>
      <c r="F868" s="2">
        <v>34</v>
      </c>
      <c r="G868" s="3">
        <v>3</v>
      </c>
      <c r="H868">
        <v>44</v>
      </c>
      <c r="I868" s="4" t="s">
        <v>132</v>
      </c>
      <c r="J868" s="2">
        <f>Cocina[[#This Row],[Precio Unitario]]-Cocina[[#This Row],[Costo Unitario]]</f>
        <v>14</v>
      </c>
      <c r="K868" s="2">
        <f>Cocina[[#This Row],[Precio Unitario]]</f>
        <v>34</v>
      </c>
      <c r="L868" s="6">
        <f>Cocina[[#This Row],[Ganancia Neta]]/Cocina[[#This Row],[Ganancia Bruta]]</f>
        <v>0.41176470588235292</v>
      </c>
      <c r="M868" s="2">
        <f>Cocina[[#This Row],[Precio Unitario]]*Cocina[[#This Row],[Cantidad Ordenada]]</f>
        <v>102</v>
      </c>
      <c r="O868" s="2"/>
      <c r="Q868"/>
    </row>
    <row r="869" spans="1:17" x14ac:dyDescent="0.2">
      <c r="A869" s="3">
        <v>338</v>
      </c>
      <c r="B869" s="3">
        <v>18</v>
      </c>
      <c r="C869" s="4" t="s">
        <v>41</v>
      </c>
      <c r="D869" s="4" t="s">
        <v>1604</v>
      </c>
      <c r="E869" s="2">
        <v>13</v>
      </c>
      <c r="F869" s="2">
        <v>21</v>
      </c>
      <c r="G869" s="3">
        <v>1</v>
      </c>
      <c r="H869">
        <v>10</v>
      </c>
      <c r="I869" s="4" t="s">
        <v>133</v>
      </c>
      <c r="J869" s="2">
        <f>Cocina[[#This Row],[Precio Unitario]]-Cocina[[#This Row],[Costo Unitario]]</f>
        <v>8</v>
      </c>
      <c r="K869" s="2">
        <f>Cocina[[#This Row],[Precio Unitario]]</f>
        <v>21</v>
      </c>
      <c r="L869" s="6">
        <f>Cocina[[#This Row],[Ganancia Neta]]/Cocina[[#This Row],[Ganancia Bruta]]</f>
        <v>0.38095238095238093</v>
      </c>
      <c r="M869" s="2">
        <f>Cocina[[#This Row],[Precio Unitario]]*Cocina[[#This Row],[Cantidad Ordenada]]</f>
        <v>21</v>
      </c>
      <c r="O869" s="2"/>
      <c r="Q869"/>
    </row>
    <row r="870" spans="1:17" x14ac:dyDescent="0.2">
      <c r="A870" s="3">
        <v>338</v>
      </c>
      <c r="B870" s="3">
        <v>18</v>
      </c>
      <c r="C870" s="4" t="s">
        <v>70</v>
      </c>
      <c r="D870" s="4" t="s">
        <v>1599</v>
      </c>
      <c r="E870" s="2">
        <v>19</v>
      </c>
      <c r="F870" s="2">
        <v>32</v>
      </c>
      <c r="G870" s="3">
        <v>3</v>
      </c>
      <c r="H870">
        <v>30</v>
      </c>
      <c r="I870" s="4" t="s">
        <v>133</v>
      </c>
      <c r="J870" s="2">
        <f>Cocina[[#This Row],[Precio Unitario]]-Cocina[[#This Row],[Costo Unitario]]</f>
        <v>13</v>
      </c>
      <c r="K870" s="2">
        <f>Cocina[[#This Row],[Precio Unitario]]</f>
        <v>32</v>
      </c>
      <c r="L870" s="6">
        <f>Cocina[[#This Row],[Ganancia Neta]]/Cocina[[#This Row],[Ganancia Bruta]]</f>
        <v>0.40625</v>
      </c>
      <c r="M870" s="2">
        <f>Cocina[[#This Row],[Precio Unitario]]*Cocina[[#This Row],[Cantidad Ordenada]]</f>
        <v>96</v>
      </c>
      <c r="O870" s="2"/>
      <c r="Q870"/>
    </row>
    <row r="871" spans="1:17" x14ac:dyDescent="0.2">
      <c r="A871" s="3">
        <v>338</v>
      </c>
      <c r="B871" s="3">
        <v>18</v>
      </c>
      <c r="C871" s="4" t="s">
        <v>55</v>
      </c>
      <c r="D871" s="4" t="s">
        <v>1602</v>
      </c>
      <c r="E871" s="2">
        <v>12</v>
      </c>
      <c r="F871" s="2">
        <v>20</v>
      </c>
      <c r="G871" s="3">
        <v>3</v>
      </c>
      <c r="H871">
        <v>59</v>
      </c>
      <c r="I871" s="4" t="s">
        <v>132</v>
      </c>
      <c r="J871" s="2">
        <f>Cocina[[#This Row],[Precio Unitario]]-Cocina[[#This Row],[Costo Unitario]]</f>
        <v>8</v>
      </c>
      <c r="K871" s="2">
        <f>Cocina[[#This Row],[Precio Unitario]]</f>
        <v>20</v>
      </c>
      <c r="L871" s="6">
        <f>Cocina[[#This Row],[Ganancia Neta]]/Cocina[[#This Row],[Ganancia Bruta]]</f>
        <v>0.4</v>
      </c>
      <c r="M871" s="2">
        <f>Cocina[[#This Row],[Precio Unitario]]*Cocina[[#This Row],[Cantidad Ordenada]]</f>
        <v>60</v>
      </c>
      <c r="O871" s="2"/>
      <c r="Q871"/>
    </row>
    <row r="872" spans="1:17" x14ac:dyDescent="0.2">
      <c r="A872" s="3">
        <v>339</v>
      </c>
      <c r="B872" s="3">
        <v>13</v>
      </c>
      <c r="C872" s="4" t="s">
        <v>26</v>
      </c>
      <c r="D872" s="4" t="s">
        <v>1594</v>
      </c>
      <c r="E872" s="2">
        <v>17</v>
      </c>
      <c r="F872" s="2">
        <v>29</v>
      </c>
      <c r="G872" s="3">
        <v>2</v>
      </c>
      <c r="H872">
        <v>6</v>
      </c>
      <c r="I872" s="4" t="s">
        <v>133</v>
      </c>
      <c r="J872" s="2">
        <f>Cocina[[#This Row],[Precio Unitario]]-Cocina[[#This Row],[Costo Unitario]]</f>
        <v>12</v>
      </c>
      <c r="K872" s="2">
        <f>Cocina[[#This Row],[Precio Unitario]]</f>
        <v>29</v>
      </c>
      <c r="L872" s="6">
        <f>Cocina[[#This Row],[Ganancia Neta]]/Cocina[[#This Row],[Ganancia Bruta]]</f>
        <v>0.41379310344827586</v>
      </c>
      <c r="M872" s="2">
        <f>Cocina[[#This Row],[Precio Unitario]]*Cocina[[#This Row],[Cantidad Ordenada]]</f>
        <v>58</v>
      </c>
      <c r="O872" s="2"/>
      <c r="Q872"/>
    </row>
    <row r="873" spans="1:17" x14ac:dyDescent="0.2">
      <c r="A873" s="3">
        <v>339</v>
      </c>
      <c r="B873" s="3">
        <v>13</v>
      </c>
      <c r="C873" s="4" t="s">
        <v>63</v>
      </c>
      <c r="D873" s="4" t="s">
        <v>1603</v>
      </c>
      <c r="E873" s="2">
        <v>14</v>
      </c>
      <c r="F873" s="2">
        <v>23</v>
      </c>
      <c r="G873" s="3">
        <v>2</v>
      </c>
      <c r="H873">
        <v>40</v>
      </c>
      <c r="I873" s="4" t="s">
        <v>132</v>
      </c>
      <c r="J873" s="2">
        <f>Cocina[[#This Row],[Precio Unitario]]-Cocina[[#This Row],[Costo Unitario]]</f>
        <v>9</v>
      </c>
      <c r="K873" s="2">
        <f>Cocina[[#This Row],[Precio Unitario]]</f>
        <v>23</v>
      </c>
      <c r="L873" s="6">
        <f>Cocina[[#This Row],[Ganancia Neta]]/Cocina[[#This Row],[Ganancia Bruta]]</f>
        <v>0.39130434782608697</v>
      </c>
      <c r="M873" s="2">
        <f>Cocina[[#This Row],[Precio Unitario]]*Cocina[[#This Row],[Cantidad Ordenada]]</f>
        <v>46</v>
      </c>
      <c r="O873" s="2"/>
      <c r="Q873"/>
    </row>
    <row r="874" spans="1:17" x14ac:dyDescent="0.2">
      <c r="A874" s="3">
        <v>340</v>
      </c>
      <c r="B874" s="3">
        <v>15</v>
      </c>
      <c r="C874" s="4" t="s">
        <v>34</v>
      </c>
      <c r="D874" s="4" t="s">
        <v>1592</v>
      </c>
      <c r="E874" s="2">
        <v>25</v>
      </c>
      <c r="F874" s="2">
        <v>40</v>
      </c>
      <c r="G874" s="3">
        <v>2</v>
      </c>
      <c r="H874">
        <v>35</v>
      </c>
      <c r="I874" s="4" t="s">
        <v>133</v>
      </c>
      <c r="J874" s="2">
        <f>Cocina[[#This Row],[Precio Unitario]]-Cocina[[#This Row],[Costo Unitario]]</f>
        <v>15</v>
      </c>
      <c r="K874" s="2">
        <f>Cocina[[#This Row],[Precio Unitario]]</f>
        <v>40</v>
      </c>
      <c r="L874" s="6">
        <f>Cocina[[#This Row],[Ganancia Neta]]/Cocina[[#This Row],[Ganancia Bruta]]</f>
        <v>0.375</v>
      </c>
      <c r="M874" s="2">
        <f>Cocina[[#This Row],[Precio Unitario]]*Cocina[[#This Row],[Cantidad Ordenada]]</f>
        <v>80</v>
      </c>
      <c r="O874" s="2"/>
      <c r="Q874"/>
    </row>
    <row r="875" spans="1:17" x14ac:dyDescent="0.2">
      <c r="A875" s="3">
        <v>340</v>
      </c>
      <c r="B875" s="3">
        <v>15</v>
      </c>
      <c r="C875" s="4" t="s">
        <v>30</v>
      </c>
      <c r="D875" s="4" t="s">
        <v>1596</v>
      </c>
      <c r="E875" s="2">
        <v>16</v>
      </c>
      <c r="F875" s="2">
        <v>28</v>
      </c>
      <c r="G875" s="3">
        <v>3</v>
      </c>
      <c r="H875">
        <v>56</v>
      </c>
      <c r="I875" s="4" t="s">
        <v>132</v>
      </c>
      <c r="J875" s="2">
        <f>Cocina[[#This Row],[Precio Unitario]]-Cocina[[#This Row],[Costo Unitario]]</f>
        <v>12</v>
      </c>
      <c r="K875" s="2">
        <f>Cocina[[#This Row],[Precio Unitario]]</f>
        <v>28</v>
      </c>
      <c r="L875" s="6">
        <f>Cocina[[#This Row],[Ganancia Neta]]/Cocina[[#This Row],[Ganancia Bruta]]</f>
        <v>0.42857142857142855</v>
      </c>
      <c r="M875" s="2">
        <f>Cocina[[#This Row],[Precio Unitario]]*Cocina[[#This Row],[Cantidad Ordenada]]</f>
        <v>84</v>
      </c>
      <c r="O875" s="2"/>
      <c r="Q875"/>
    </row>
    <row r="876" spans="1:17" x14ac:dyDescent="0.2">
      <c r="A876" s="3">
        <v>341</v>
      </c>
      <c r="B876" s="3">
        <v>14</v>
      </c>
      <c r="C876" s="4" t="s">
        <v>30</v>
      </c>
      <c r="D876" s="4" t="s">
        <v>1596</v>
      </c>
      <c r="E876" s="2">
        <v>16</v>
      </c>
      <c r="F876" s="2">
        <v>28</v>
      </c>
      <c r="G876" s="3">
        <v>1</v>
      </c>
      <c r="H876">
        <v>46</v>
      </c>
      <c r="I876" s="4" t="s">
        <v>132</v>
      </c>
      <c r="J876" s="2">
        <f>Cocina[[#This Row],[Precio Unitario]]-Cocina[[#This Row],[Costo Unitario]]</f>
        <v>12</v>
      </c>
      <c r="K876" s="2">
        <f>Cocina[[#This Row],[Precio Unitario]]</f>
        <v>28</v>
      </c>
      <c r="L876" s="6">
        <f>Cocina[[#This Row],[Ganancia Neta]]/Cocina[[#This Row],[Ganancia Bruta]]</f>
        <v>0.42857142857142855</v>
      </c>
      <c r="M876" s="2">
        <f>Cocina[[#This Row],[Precio Unitario]]*Cocina[[#This Row],[Cantidad Ordenada]]</f>
        <v>28</v>
      </c>
      <c r="O876" s="2"/>
      <c r="Q876"/>
    </row>
    <row r="877" spans="1:17" x14ac:dyDescent="0.2">
      <c r="A877" s="3">
        <v>341</v>
      </c>
      <c r="B877" s="3">
        <v>14</v>
      </c>
      <c r="C877" s="4" t="s">
        <v>65</v>
      </c>
      <c r="D877" s="4" t="s">
        <v>1600</v>
      </c>
      <c r="E877" s="2">
        <v>13</v>
      </c>
      <c r="F877" s="2">
        <v>22</v>
      </c>
      <c r="G877" s="3">
        <v>2</v>
      </c>
      <c r="H877">
        <v>34</v>
      </c>
      <c r="I877" s="4" t="s">
        <v>133</v>
      </c>
      <c r="J877" s="2">
        <f>Cocina[[#This Row],[Precio Unitario]]-Cocina[[#This Row],[Costo Unitario]]</f>
        <v>9</v>
      </c>
      <c r="K877" s="2">
        <f>Cocina[[#This Row],[Precio Unitario]]</f>
        <v>22</v>
      </c>
      <c r="L877" s="6">
        <f>Cocina[[#This Row],[Ganancia Neta]]/Cocina[[#This Row],[Ganancia Bruta]]</f>
        <v>0.40909090909090912</v>
      </c>
      <c r="M877" s="2">
        <f>Cocina[[#This Row],[Precio Unitario]]*Cocina[[#This Row],[Cantidad Ordenada]]</f>
        <v>44</v>
      </c>
      <c r="O877" s="2"/>
      <c r="Q877"/>
    </row>
    <row r="878" spans="1:17" x14ac:dyDescent="0.2">
      <c r="A878" s="3">
        <v>341</v>
      </c>
      <c r="B878" s="3">
        <v>14</v>
      </c>
      <c r="C878" s="4" t="s">
        <v>19</v>
      </c>
      <c r="D878" s="4" t="s">
        <v>1598</v>
      </c>
      <c r="E878" s="2">
        <v>21</v>
      </c>
      <c r="F878" s="2">
        <v>35</v>
      </c>
      <c r="G878" s="3">
        <v>3</v>
      </c>
      <c r="H878">
        <v>8</v>
      </c>
      <c r="I878" s="4" t="s">
        <v>133</v>
      </c>
      <c r="J878" s="2">
        <f>Cocina[[#This Row],[Precio Unitario]]-Cocina[[#This Row],[Costo Unitario]]</f>
        <v>14</v>
      </c>
      <c r="K878" s="2">
        <f>Cocina[[#This Row],[Precio Unitario]]</f>
        <v>35</v>
      </c>
      <c r="L878" s="6">
        <f>Cocina[[#This Row],[Ganancia Neta]]/Cocina[[#This Row],[Ganancia Bruta]]</f>
        <v>0.4</v>
      </c>
      <c r="M878" s="2">
        <f>Cocina[[#This Row],[Precio Unitario]]*Cocina[[#This Row],[Cantidad Ordenada]]</f>
        <v>105</v>
      </c>
      <c r="O878" s="2"/>
      <c r="Q878"/>
    </row>
    <row r="879" spans="1:17" x14ac:dyDescent="0.2">
      <c r="A879" s="3">
        <v>342</v>
      </c>
      <c r="B879" s="3">
        <v>19</v>
      </c>
      <c r="C879" s="4" t="s">
        <v>63</v>
      </c>
      <c r="D879" s="4" t="s">
        <v>1603</v>
      </c>
      <c r="E879" s="2">
        <v>14</v>
      </c>
      <c r="F879" s="2">
        <v>23</v>
      </c>
      <c r="G879" s="3">
        <v>2</v>
      </c>
      <c r="H879">
        <v>23</v>
      </c>
      <c r="I879" s="4" t="s">
        <v>133</v>
      </c>
      <c r="J879" s="2">
        <f>Cocina[[#This Row],[Precio Unitario]]-Cocina[[#This Row],[Costo Unitario]]</f>
        <v>9</v>
      </c>
      <c r="K879" s="2">
        <f>Cocina[[#This Row],[Precio Unitario]]</f>
        <v>23</v>
      </c>
      <c r="L879" s="6">
        <f>Cocina[[#This Row],[Ganancia Neta]]/Cocina[[#This Row],[Ganancia Bruta]]</f>
        <v>0.39130434782608697</v>
      </c>
      <c r="M879" s="2">
        <f>Cocina[[#This Row],[Precio Unitario]]*Cocina[[#This Row],[Cantidad Ordenada]]</f>
        <v>46</v>
      </c>
      <c r="O879" s="2"/>
      <c r="Q879"/>
    </row>
    <row r="880" spans="1:17" x14ac:dyDescent="0.2">
      <c r="A880" s="3">
        <v>342</v>
      </c>
      <c r="B880" s="3">
        <v>19</v>
      </c>
      <c r="C880" s="4" t="s">
        <v>30</v>
      </c>
      <c r="D880" s="4" t="s">
        <v>1596</v>
      </c>
      <c r="E880" s="2">
        <v>16</v>
      </c>
      <c r="F880" s="2">
        <v>28</v>
      </c>
      <c r="G880" s="3">
        <v>2</v>
      </c>
      <c r="H880">
        <v>31</v>
      </c>
      <c r="I880" s="4" t="s">
        <v>133</v>
      </c>
      <c r="J880" s="2">
        <f>Cocina[[#This Row],[Precio Unitario]]-Cocina[[#This Row],[Costo Unitario]]</f>
        <v>12</v>
      </c>
      <c r="K880" s="2">
        <f>Cocina[[#This Row],[Precio Unitario]]</f>
        <v>28</v>
      </c>
      <c r="L880" s="6">
        <f>Cocina[[#This Row],[Ganancia Neta]]/Cocina[[#This Row],[Ganancia Bruta]]</f>
        <v>0.42857142857142855</v>
      </c>
      <c r="M880" s="2">
        <f>Cocina[[#This Row],[Precio Unitario]]*Cocina[[#This Row],[Cantidad Ordenada]]</f>
        <v>56</v>
      </c>
      <c r="O880" s="2"/>
      <c r="Q880"/>
    </row>
    <row r="881" spans="1:17" x14ac:dyDescent="0.2">
      <c r="A881" s="3">
        <v>343</v>
      </c>
      <c r="B881" s="3">
        <v>12</v>
      </c>
      <c r="C881" s="4" t="s">
        <v>37</v>
      </c>
      <c r="D881" s="4" t="s">
        <v>1601</v>
      </c>
      <c r="E881" s="2">
        <v>20</v>
      </c>
      <c r="F881" s="2">
        <v>34</v>
      </c>
      <c r="G881" s="3">
        <v>2</v>
      </c>
      <c r="H881">
        <v>58</v>
      </c>
      <c r="I881" s="4" t="s">
        <v>133</v>
      </c>
      <c r="J881" s="2">
        <f>Cocina[[#This Row],[Precio Unitario]]-Cocina[[#This Row],[Costo Unitario]]</f>
        <v>14</v>
      </c>
      <c r="K881" s="2">
        <f>Cocina[[#This Row],[Precio Unitario]]</f>
        <v>34</v>
      </c>
      <c r="L881" s="6">
        <f>Cocina[[#This Row],[Ganancia Neta]]/Cocina[[#This Row],[Ganancia Bruta]]</f>
        <v>0.41176470588235292</v>
      </c>
      <c r="M881" s="2">
        <f>Cocina[[#This Row],[Precio Unitario]]*Cocina[[#This Row],[Cantidad Ordenada]]</f>
        <v>68</v>
      </c>
      <c r="O881" s="2"/>
      <c r="Q881"/>
    </row>
    <row r="882" spans="1:17" x14ac:dyDescent="0.2">
      <c r="A882" s="3">
        <v>343</v>
      </c>
      <c r="B882" s="3">
        <v>12</v>
      </c>
      <c r="C882" s="4" t="s">
        <v>63</v>
      </c>
      <c r="D882" s="4" t="s">
        <v>1603</v>
      </c>
      <c r="E882" s="2">
        <v>14</v>
      </c>
      <c r="F882" s="2">
        <v>23</v>
      </c>
      <c r="G882" s="3">
        <v>3</v>
      </c>
      <c r="H882">
        <v>43</v>
      </c>
      <c r="I882" s="4" t="s">
        <v>132</v>
      </c>
      <c r="J882" s="2">
        <f>Cocina[[#This Row],[Precio Unitario]]-Cocina[[#This Row],[Costo Unitario]]</f>
        <v>9</v>
      </c>
      <c r="K882" s="2">
        <f>Cocina[[#This Row],[Precio Unitario]]</f>
        <v>23</v>
      </c>
      <c r="L882" s="6">
        <f>Cocina[[#This Row],[Ganancia Neta]]/Cocina[[#This Row],[Ganancia Bruta]]</f>
        <v>0.39130434782608697</v>
      </c>
      <c r="M882" s="2">
        <f>Cocina[[#This Row],[Precio Unitario]]*Cocina[[#This Row],[Cantidad Ordenada]]</f>
        <v>69</v>
      </c>
      <c r="O882" s="2"/>
      <c r="Q882"/>
    </row>
    <row r="883" spans="1:17" x14ac:dyDescent="0.2">
      <c r="A883" s="3">
        <v>344</v>
      </c>
      <c r="B883" s="3">
        <v>15</v>
      </c>
      <c r="C883" s="4" t="s">
        <v>19</v>
      </c>
      <c r="D883" s="4" t="s">
        <v>1598</v>
      </c>
      <c r="E883" s="2">
        <v>21</v>
      </c>
      <c r="F883" s="2">
        <v>35</v>
      </c>
      <c r="G883" s="3">
        <v>1</v>
      </c>
      <c r="H883">
        <v>11</v>
      </c>
      <c r="I883" s="4" t="s">
        <v>133</v>
      </c>
      <c r="J883" s="2">
        <f>Cocina[[#This Row],[Precio Unitario]]-Cocina[[#This Row],[Costo Unitario]]</f>
        <v>14</v>
      </c>
      <c r="K883" s="2">
        <f>Cocina[[#This Row],[Precio Unitario]]</f>
        <v>35</v>
      </c>
      <c r="L883" s="6">
        <f>Cocina[[#This Row],[Ganancia Neta]]/Cocina[[#This Row],[Ganancia Bruta]]</f>
        <v>0.4</v>
      </c>
      <c r="M883" s="2">
        <f>Cocina[[#This Row],[Precio Unitario]]*Cocina[[#This Row],[Cantidad Ordenada]]</f>
        <v>35</v>
      </c>
      <c r="O883" s="2"/>
      <c r="Q883"/>
    </row>
    <row r="884" spans="1:17" x14ac:dyDescent="0.2">
      <c r="A884" s="3">
        <v>344</v>
      </c>
      <c r="B884" s="3">
        <v>15</v>
      </c>
      <c r="C884" s="4" t="s">
        <v>50</v>
      </c>
      <c r="D884" s="4" t="s">
        <v>1590</v>
      </c>
      <c r="E884" s="2">
        <v>19</v>
      </c>
      <c r="F884" s="2">
        <v>31</v>
      </c>
      <c r="G884" s="3">
        <v>2</v>
      </c>
      <c r="H884">
        <v>28</v>
      </c>
      <c r="I884" s="4" t="s">
        <v>133</v>
      </c>
      <c r="J884" s="2">
        <f>Cocina[[#This Row],[Precio Unitario]]-Cocina[[#This Row],[Costo Unitario]]</f>
        <v>12</v>
      </c>
      <c r="K884" s="2">
        <f>Cocina[[#This Row],[Precio Unitario]]</f>
        <v>31</v>
      </c>
      <c r="L884" s="6">
        <f>Cocina[[#This Row],[Ganancia Neta]]/Cocina[[#This Row],[Ganancia Bruta]]</f>
        <v>0.38709677419354838</v>
      </c>
      <c r="M884" s="2">
        <f>Cocina[[#This Row],[Precio Unitario]]*Cocina[[#This Row],[Cantidad Ordenada]]</f>
        <v>62</v>
      </c>
      <c r="O884" s="2"/>
      <c r="Q884"/>
    </row>
    <row r="885" spans="1:17" x14ac:dyDescent="0.2">
      <c r="A885" s="3">
        <v>344</v>
      </c>
      <c r="B885" s="3">
        <v>15</v>
      </c>
      <c r="C885" s="4" t="s">
        <v>70</v>
      </c>
      <c r="D885" s="4" t="s">
        <v>1599</v>
      </c>
      <c r="E885" s="2">
        <v>19</v>
      </c>
      <c r="F885" s="2">
        <v>32</v>
      </c>
      <c r="G885" s="3">
        <v>2</v>
      </c>
      <c r="H885">
        <v>19</v>
      </c>
      <c r="I885" s="4" t="s">
        <v>133</v>
      </c>
      <c r="J885" s="2">
        <f>Cocina[[#This Row],[Precio Unitario]]-Cocina[[#This Row],[Costo Unitario]]</f>
        <v>13</v>
      </c>
      <c r="K885" s="2">
        <f>Cocina[[#This Row],[Precio Unitario]]</f>
        <v>32</v>
      </c>
      <c r="L885" s="6">
        <f>Cocina[[#This Row],[Ganancia Neta]]/Cocina[[#This Row],[Ganancia Bruta]]</f>
        <v>0.40625</v>
      </c>
      <c r="M885" s="2">
        <f>Cocina[[#This Row],[Precio Unitario]]*Cocina[[#This Row],[Cantidad Ordenada]]</f>
        <v>64</v>
      </c>
      <c r="O885" s="2"/>
      <c r="Q885"/>
    </row>
    <row r="886" spans="1:17" x14ac:dyDescent="0.2">
      <c r="A886" s="3">
        <v>344</v>
      </c>
      <c r="B886" s="3">
        <v>15</v>
      </c>
      <c r="C886" s="4" t="s">
        <v>65</v>
      </c>
      <c r="D886" s="4" t="s">
        <v>1600</v>
      </c>
      <c r="E886" s="2">
        <v>13</v>
      </c>
      <c r="F886" s="2">
        <v>22</v>
      </c>
      <c r="G886" s="3">
        <v>1</v>
      </c>
      <c r="H886">
        <v>28</v>
      </c>
      <c r="I886" s="4" t="s">
        <v>132</v>
      </c>
      <c r="J886" s="2">
        <f>Cocina[[#This Row],[Precio Unitario]]-Cocina[[#This Row],[Costo Unitario]]</f>
        <v>9</v>
      </c>
      <c r="K886" s="2">
        <f>Cocina[[#This Row],[Precio Unitario]]</f>
        <v>22</v>
      </c>
      <c r="L886" s="6">
        <f>Cocina[[#This Row],[Ganancia Neta]]/Cocina[[#This Row],[Ganancia Bruta]]</f>
        <v>0.40909090909090912</v>
      </c>
      <c r="M886" s="2">
        <f>Cocina[[#This Row],[Precio Unitario]]*Cocina[[#This Row],[Cantidad Ordenada]]</f>
        <v>22</v>
      </c>
      <c r="O886" s="2"/>
      <c r="Q886"/>
    </row>
    <row r="887" spans="1:17" x14ac:dyDescent="0.2">
      <c r="A887" s="3">
        <v>345</v>
      </c>
      <c r="B887" s="3">
        <v>16</v>
      </c>
      <c r="C887" s="4" t="s">
        <v>48</v>
      </c>
      <c r="D887" s="4" t="s">
        <v>1597</v>
      </c>
      <c r="E887" s="2">
        <v>11</v>
      </c>
      <c r="F887" s="2">
        <v>19</v>
      </c>
      <c r="G887" s="3">
        <v>2</v>
      </c>
      <c r="H887">
        <v>18</v>
      </c>
      <c r="I887" s="4" t="s">
        <v>132</v>
      </c>
      <c r="J887" s="2">
        <f>Cocina[[#This Row],[Precio Unitario]]-Cocina[[#This Row],[Costo Unitario]]</f>
        <v>8</v>
      </c>
      <c r="K887" s="2">
        <f>Cocina[[#This Row],[Precio Unitario]]</f>
        <v>19</v>
      </c>
      <c r="L887" s="6">
        <f>Cocina[[#This Row],[Ganancia Neta]]/Cocina[[#This Row],[Ganancia Bruta]]</f>
        <v>0.42105263157894735</v>
      </c>
      <c r="M887" s="2">
        <f>Cocina[[#This Row],[Precio Unitario]]*Cocina[[#This Row],[Cantidad Ordenada]]</f>
        <v>38</v>
      </c>
      <c r="O887" s="2"/>
      <c r="Q887"/>
    </row>
    <row r="888" spans="1:17" x14ac:dyDescent="0.2">
      <c r="A888" s="3">
        <v>346</v>
      </c>
      <c r="B888" s="3">
        <v>1</v>
      </c>
      <c r="C888" s="4" t="s">
        <v>42</v>
      </c>
      <c r="D888" s="4" t="s">
        <v>1593</v>
      </c>
      <c r="E888" s="2">
        <v>22</v>
      </c>
      <c r="F888" s="2">
        <v>36</v>
      </c>
      <c r="G888" s="3">
        <v>2</v>
      </c>
      <c r="H888">
        <v>22</v>
      </c>
      <c r="I888" s="4" t="s">
        <v>133</v>
      </c>
      <c r="J888" s="2">
        <f>Cocina[[#This Row],[Precio Unitario]]-Cocina[[#This Row],[Costo Unitario]]</f>
        <v>14</v>
      </c>
      <c r="K888" s="2">
        <f>Cocina[[#This Row],[Precio Unitario]]</f>
        <v>36</v>
      </c>
      <c r="L888" s="6">
        <f>Cocina[[#This Row],[Ganancia Neta]]/Cocina[[#This Row],[Ganancia Bruta]]</f>
        <v>0.3888888888888889</v>
      </c>
      <c r="M888" s="2">
        <f>Cocina[[#This Row],[Precio Unitario]]*Cocina[[#This Row],[Cantidad Ordenada]]</f>
        <v>72</v>
      </c>
      <c r="O888" s="2"/>
      <c r="Q888"/>
    </row>
    <row r="889" spans="1:17" x14ac:dyDescent="0.2">
      <c r="A889" s="3">
        <v>347</v>
      </c>
      <c r="B889" s="3">
        <v>7</v>
      </c>
      <c r="C889" s="4" t="s">
        <v>19</v>
      </c>
      <c r="D889" s="4" t="s">
        <v>1598</v>
      </c>
      <c r="E889" s="2">
        <v>21</v>
      </c>
      <c r="F889" s="2">
        <v>35</v>
      </c>
      <c r="G889" s="3">
        <v>2</v>
      </c>
      <c r="H889">
        <v>44</v>
      </c>
      <c r="I889" s="4" t="s">
        <v>132</v>
      </c>
      <c r="J889" s="2">
        <f>Cocina[[#This Row],[Precio Unitario]]-Cocina[[#This Row],[Costo Unitario]]</f>
        <v>14</v>
      </c>
      <c r="K889" s="2">
        <f>Cocina[[#This Row],[Precio Unitario]]</f>
        <v>35</v>
      </c>
      <c r="L889" s="6">
        <f>Cocina[[#This Row],[Ganancia Neta]]/Cocina[[#This Row],[Ganancia Bruta]]</f>
        <v>0.4</v>
      </c>
      <c r="M889" s="2">
        <f>Cocina[[#This Row],[Precio Unitario]]*Cocina[[#This Row],[Cantidad Ordenada]]</f>
        <v>70</v>
      </c>
      <c r="O889" s="2"/>
      <c r="Q889"/>
    </row>
    <row r="890" spans="1:17" x14ac:dyDescent="0.2">
      <c r="A890" s="3">
        <v>348</v>
      </c>
      <c r="B890" s="3">
        <v>16</v>
      </c>
      <c r="C890" s="4" t="s">
        <v>57</v>
      </c>
      <c r="D890" s="4" t="s">
        <v>1606</v>
      </c>
      <c r="E890" s="2">
        <v>15</v>
      </c>
      <c r="F890" s="2">
        <v>26</v>
      </c>
      <c r="G890" s="3">
        <v>1</v>
      </c>
      <c r="H890">
        <v>31</v>
      </c>
      <c r="I890" s="4" t="s">
        <v>133</v>
      </c>
      <c r="J890" s="2">
        <f>Cocina[[#This Row],[Precio Unitario]]-Cocina[[#This Row],[Costo Unitario]]</f>
        <v>11</v>
      </c>
      <c r="K890" s="2">
        <f>Cocina[[#This Row],[Precio Unitario]]</f>
        <v>26</v>
      </c>
      <c r="L890" s="6">
        <f>Cocina[[#This Row],[Ganancia Neta]]/Cocina[[#This Row],[Ganancia Bruta]]</f>
        <v>0.42307692307692307</v>
      </c>
      <c r="M890" s="2">
        <f>Cocina[[#This Row],[Precio Unitario]]*Cocina[[#This Row],[Cantidad Ordenada]]</f>
        <v>26</v>
      </c>
      <c r="O890" s="2"/>
      <c r="Q890"/>
    </row>
    <row r="891" spans="1:17" x14ac:dyDescent="0.2">
      <c r="A891" s="3">
        <v>348</v>
      </c>
      <c r="B891" s="3">
        <v>16</v>
      </c>
      <c r="C891" s="4" t="s">
        <v>55</v>
      </c>
      <c r="D891" s="4" t="s">
        <v>1602</v>
      </c>
      <c r="E891" s="2">
        <v>12</v>
      </c>
      <c r="F891" s="2">
        <v>20</v>
      </c>
      <c r="G891" s="3">
        <v>3</v>
      </c>
      <c r="H891">
        <v>57</v>
      </c>
      <c r="I891" s="4" t="s">
        <v>132</v>
      </c>
      <c r="J891" s="2">
        <f>Cocina[[#This Row],[Precio Unitario]]-Cocina[[#This Row],[Costo Unitario]]</f>
        <v>8</v>
      </c>
      <c r="K891" s="2">
        <f>Cocina[[#This Row],[Precio Unitario]]</f>
        <v>20</v>
      </c>
      <c r="L891" s="6">
        <f>Cocina[[#This Row],[Ganancia Neta]]/Cocina[[#This Row],[Ganancia Bruta]]</f>
        <v>0.4</v>
      </c>
      <c r="M891" s="2">
        <f>Cocina[[#This Row],[Precio Unitario]]*Cocina[[#This Row],[Cantidad Ordenada]]</f>
        <v>60</v>
      </c>
      <c r="O891" s="2"/>
      <c r="Q891"/>
    </row>
    <row r="892" spans="1:17" x14ac:dyDescent="0.2">
      <c r="A892" s="3">
        <v>349</v>
      </c>
      <c r="B892" s="3">
        <v>13</v>
      </c>
      <c r="C892" s="4" t="s">
        <v>39</v>
      </c>
      <c r="D892" s="4" t="s">
        <v>1589</v>
      </c>
      <c r="E892" s="2">
        <v>18</v>
      </c>
      <c r="F892" s="2">
        <v>30</v>
      </c>
      <c r="G892" s="3">
        <v>2</v>
      </c>
      <c r="H892">
        <v>25</v>
      </c>
      <c r="I892" s="4" t="s">
        <v>133</v>
      </c>
      <c r="J892" s="2">
        <f>Cocina[[#This Row],[Precio Unitario]]-Cocina[[#This Row],[Costo Unitario]]</f>
        <v>12</v>
      </c>
      <c r="K892" s="2">
        <f>Cocina[[#This Row],[Precio Unitario]]</f>
        <v>30</v>
      </c>
      <c r="L892" s="6">
        <f>Cocina[[#This Row],[Ganancia Neta]]/Cocina[[#This Row],[Ganancia Bruta]]</f>
        <v>0.4</v>
      </c>
      <c r="M892" s="2">
        <f>Cocina[[#This Row],[Precio Unitario]]*Cocina[[#This Row],[Cantidad Ordenada]]</f>
        <v>60</v>
      </c>
      <c r="O892" s="2"/>
      <c r="Q892"/>
    </row>
    <row r="893" spans="1:17" x14ac:dyDescent="0.2">
      <c r="A893" s="3">
        <v>349</v>
      </c>
      <c r="B893" s="3">
        <v>13</v>
      </c>
      <c r="C893" s="4" t="s">
        <v>48</v>
      </c>
      <c r="D893" s="4" t="s">
        <v>1597</v>
      </c>
      <c r="E893" s="2">
        <v>11</v>
      </c>
      <c r="F893" s="2">
        <v>19</v>
      </c>
      <c r="G893" s="3">
        <v>3</v>
      </c>
      <c r="H893">
        <v>7</v>
      </c>
      <c r="I893" s="4" t="s">
        <v>132</v>
      </c>
      <c r="J893" s="2">
        <f>Cocina[[#This Row],[Precio Unitario]]-Cocina[[#This Row],[Costo Unitario]]</f>
        <v>8</v>
      </c>
      <c r="K893" s="2">
        <f>Cocina[[#This Row],[Precio Unitario]]</f>
        <v>19</v>
      </c>
      <c r="L893" s="6">
        <f>Cocina[[#This Row],[Ganancia Neta]]/Cocina[[#This Row],[Ganancia Bruta]]</f>
        <v>0.42105263157894735</v>
      </c>
      <c r="M893" s="2">
        <f>Cocina[[#This Row],[Precio Unitario]]*Cocina[[#This Row],[Cantidad Ordenada]]</f>
        <v>57</v>
      </c>
      <c r="O893" s="2"/>
      <c r="Q893"/>
    </row>
    <row r="894" spans="1:17" x14ac:dyDescent="0.2">
      <c r="A894" s="3">
        <v>349</v>
      </c>
      <c r="B894" s="3">
        <v>13</v>
      </c>
      <c r="C894" s="4" t="s">
        <v>19</v>
      </c>
      <c r="D894" s="4" t="s">
        <v>1598</v>
      </c>
      <c r="E894" s="2">
        <v>21</v>
      </c>
      <c r="F894" s="2">
        <v>35</v>
      </c>
      <c r="G894" s="3">
        <v>1</v>
      </c>
      <c r="H894">
        <v>53</v>
      </c>
      <c r="I894" s="4" t="s">
        <v>132</v>
      </c>
      <c r="J894" s="2">
        <f>Cocina[[#This Row],[Precio Unitario]]-Cocina[[#This Row],[Costo Unitario]]</f>
        <v>14</v>
      </c>
      <c r="K894" s="2">
        <f>Cocina[[#This Row],[Precio Unitario]]</f>
        <v>35</v>
      </c>
      <c r="L894" s="6">
        <f>Cocina[[#This Row],[Ganancia Neta]]/Cocina[[#This Row],[Ganancia Bruta]]</f>
        <v>0.4</v>
      </c>
      <c r="M894" s="2">
        <f>Cocina[[#This Row],[Precio Unitario]]*Cocina[[#This Row],[Cantidad Ordenada]]</f>
        <v>35</v>
      </c>
      <c r="O894" s="2"/>
      <c r="Q894"/>
    </row>
    <row r="895" spans="1:17" x14ac:dyDescent="0.2">
      <c r="A895" s="3">
        <v>350</v>
      </c>
      <c r="B895" s="3">
        <v>2</v>
      </c>
      <c r="C895" s="4" t="s">
        <v>50</v>
      </c>
      <c r="D895" s="4" t="s">
        <v>1590</v>
      </c>
      <c r="E895" s="2">
        <v>19</v>
      </c>
      <c r="F895" s="2">
        <v>31</v>
      </c>
      <c r="G895" s="3">
        <v>2</v>
      </c>
      <c r="H895">
        <v>52</v>
      </c>
      <c r="I895" s="4" t="s">
        <v>133</v>
      </c>
      <c r="J895" s="2">
        <f>Cocina[[#This Row],[Precio Unitario]]-Cocina[[#This Row],[Costo Unitario]]</f>
        <v>12</v>
      </c>
      <c r="K895" s="2">
        <f>Cocina[[#This Row],[Precio Unitario]]</f>
        <v>31</v>
      </c>
      <c r="L895" s="6">
        <f>Cocina[[#This Row],[Ganancia Neta]]/Cocina[[#This Row],[Ganancia Bruta]]</f>
        <v>0.38709677419354838</v>
      </c>
      <c r="M895" s="2">
        <f>Cocina[[#This Row],[Precio Unitario]]*Cocina[[#This Row],[Cantidad Ordenada]]</f>
        <v>62</v>
      </c>
      <c r="O895" s="2"/>
      <c r="Q895"/>
    </row>
    <row r="896" spans="1:17" x14ac:dyDescent="0.2">
      <c r="A896" s="3">
        <v>350</v>
      </c>
      <c r="B896" s="3">
        <v>2</v>
      </c>
      <c r="C896" s="4" t="s">
        <v>46</v>
      </c>
      <c r="D896" s="4" t="s">
        <v>1591</v>
      </c>
      <c r="E896" s="2">
        <v>16</v>
      </c>
      <c r="F896" s="2">
        <v>27</v>
      </c>
      <c r="G896" s="3">
        <v>3</v>
      </c>
      <c r="H896">
        <v>57</v>
      </c>
      <c r="I896" s="4" t="s">
        <v>133</v>
      </c>
      <c r="J896" s="2">
        <f>Cocina[[#This Row],[Precio Unitario]]-Cocina[[#This Row],[Costo Unitario]]</f>
        <v>11</v>
      </c>
      <c r="K896" s="2">
        <f>Cocina[[#This Row],[Precio Unitario]]</f>
        <v>27</v>
      </c>
      <c r="L896" s="6">
        <f>Cocina[[#This Row],[Ganancia Neta]]/Cocina[[#This Row],[Ganancia Bruta]]</f>
        <v>0.40740740740740738</v>
      </c>
      <c r="M896" s="2">
        <f>Cocina[[#This Row],[Precio Unitario]]*Cocina[[#This Row],[Cantidad Ordenada]]</f>
        <v>81</v>
      </c>
      <c r="O896" s="2"/>
      <c r="Q896"/>
    </row>
    <row r="897" spans="1:17" x14ac:dyDescent="0.2">
      <c r="A897" s="3">
        <v>351</v>
      </c>
      <c r="B897" s="3">
        <v>1</v>
      </c>
      <c r="C897" s="4" t="s">
        <v>70</v>
      </c>
      <c r="D897" s="4" t="s">
        <v>1599</v>
      </c>
      <c r="E897" s="2">
        <v>19</v>
      </c>
      <c r="F897" s="2">
        <v>32</v>
      </c>
      <c r="G897" s="3">
        <v>3</v>
      </c>
      <c r="H897">
        <v>18</v>
      </c>
      <c r="I897" s="4" t="s">
        <v>133</v>
      </c>
      <c r="J897" s="2">
        <f>Cocina[[#This Row],[Precio Unitario]]-Cocina[[#This Row],[Costo Unitario]]</f>
        <v>13</v>
      </c>
      <c r="K897" s="2">
        <f>Cocina[[#This Row],[Precio Unitario]]</f>
        <v>32</v>
      </c>
      <c r="L897" s="6">
        <f>Cocina[[#This Row],[Ganancia Neta]]/Cocina[[#This Row],[Ganancia Bruta]]</f>
        <v>0.40625</v>
      </c>
      <c r="M897" s="2">
        <f>Cocina[[#This Row],[Precio Unitario]]*Cocina[[#This Row],[Cantidad Ordenada]]</f>
        <v>96</v>
      </c>
      <c r="O897" s="2"/>
      <c r="Q897"/>
    </row>
    <row r="898" spans="1:17" x14ac:dyDescent="0.2">
      <c r="A898" s="3">
        <v>351</v>
      </c>
      <c r="B898" s="3">
        <v>1</v>
      </c>
      <c r="C898" s="4" t="s">
        <v>19</v>
      </c>
      <c r="D898" s="4" t="s">
        <v>1598</v>
      </c>
      <c r="E898" s="2">
        <v>21</v>
      </c>
      <c r="F898" s="2">
        <v>35</v>
      </c>
      <c r="G898" s="3">
        <v>3</v>
      </c>
      <c r="H898">
        <v>7</v>
      </c>
      <c r="I898" s="4" t="s">
        <v>133</v>
      </c>
      <c r="J898" s="2">
        <f>Cocina[[#This Row],[Precio Unitario]]-Cocina[[#This Row],[Costo Unitario]]</f>
        <v>14</v>
      </c>
      <c r="K898" s="2">
        <f>Cocina[[#This Row],[Precio Unitario]]</f>
        <v>35</v>
      </c>
      <c r="L898" s="6">
        <f>Cocina[[#This Row],[Ganancia Neta]]/Cocina[[#This Row],[Ganancia Bruta]]</f>
        <v>0.4</v>
      </c>
      <c r="M898" s="2">
        <f>Cocina[[#This Row],[Precio Unitario]]*Cocina[[#This Row],[Cantidad Ordenada]]</f>
        <v>105</v>
      </c>
      <c r="O898" s="2"/>
      <c r="Q898"/>
    </row>
    <row r="899" spans="1:17" x14ac:dyDescent="0.2">
      <c r="A899" s="3">
        <v>352</v>
      </c>
      <c r="B899" s="3">
        <v>1</v>
      </c>
      <c r="C899" s="4" t="s">
        <v>74</v>
      </c>
      <c r="D899" s="4" t="s">
        <v>1595</v>
      </c>
      <c r="E899" s="2">
        <v>20</v>
      </c>
      <c r="F899" s="2">
        <v>33</v>
      </c>
      <c r="G899" s="3">
        <v>3</v>
      </c>
      <c r="H899">
        <v>7</v>
      </c>
      <c r="I899" s="4" t="s">
        <v>133</v>
      </c>
      <c r="J899" s="2">
        <f>Cocina[[#This Row],[Precio Unitario]]-Cocina[[#This Row],[Costo Unitario]]</f>
        <v>13</v>
      </c>
      <c r="K899" s="2">
        <f>Cocina[[#This Row],[Precio Unitario]]</f>
        <v>33</v>
      </c>
      <c r="L899" s="6">
        <f>Cocina[[#This Row],[Ganancia Neta]]/Cocina[[#This Row],[Ganancia Bruta]]</f>
        <v>0.39393939393939392</v>
      </c>
      <c r="M899" s="2">
        <f>Cocina[[#This Row],[Precio Unitario]]*Cocina[[#This Row],[Cantidad Ordenada]]</f>
        <v>99</v>
      </c>
      <c r="O899" s="2"/>
      <c r="Q899"/>
    </row>
    <row r="900" spans="1:17" x14ac:dyDescent="0.2">
      <c r="A900" s="3">
        <v>353</v>
      </c>
      <c r="B900" s="3">
        <v>7</v>
      </c>
      <c r="C900" s="4" t="s">
        <v>65</v>
      </c>
      <c r="D900" s="4" t="s">
        <v>1600</v>
      </c>
      <c r="E900" s="2">
        <v>13</v>
      </c>
      <c r="F900" s="2">
        <v>22</v>
      </c>
      <c r="G900" s="3">
        <v>2</v>
      </c>
      <c r="H900">
        <v>50</v>
      </c>
      <c r="I900" s="4" t="s">
        <v>133</v>
      </c>
      <c r="J900" s="2">
        <f>Cocina[[#This Row],[Precio Unitario]]-Cocina[[#This Row],[Costo Unitario]]</f>
        <v>9</v>
      </c>
      <c r="K900" s="2">
        <f>Cocina[[#This Row],[Precio Unitario]]</f>
        <v>22</v>
      </c>
      <c r="L900" s="6">
        <f>Cocina[[#This Row],[Ganancia Neta]]/Cocina[[#This Row],[Ganancia Bruta]]</f>
        <v>0.40909090909090912</v>
      </c>
      <c r="M900" s="2">
        <f>Cocina[[#This Row],[Precio Unitario]]*Cocina[[#This Row],[Cantidad Ordenada]]</f>
        <v>44</v>
      </c>
      <c r="O900" s="2"/>
      <c r="Q900"/>
    </row>
    <row r="901" spans="1:17" x14ac:dyDescent="0.2">
      <c r="A901" s="3">
        <v>353</v>
      </c>
      <c r="B901" s="3">
        <v>7</v>
      </c>
      <c r="C901" s="4" t="s">
        <v>39</v>
      </c>
      <c r="D901" s="4" t="s">
        <v>1589</v>
      </c>
      <c r="E901" s="2">
        <v>18</v>
      </c>
      <c r="F901" s="2">
        <v>30</v>
      </c>
      <c r="G901" s="3">
        <v>1</v>
      </c>
      <c r="H901">
        <v>16</v>
      </c>
      <c r="I901" s="4" t="s">
        <v>132</v>
      </c>
      <c r="J901" s="2">
        <f>Cocina[[#This Row],[Precio Unitario]]-Cocina[[#This Row],[Costo Unitario]]</f>
        <v>12</v>
      </c>
      <c r="K901" s="2">
        <f>Cocina[[#This Row],[Precio Unitario]]</f>
        <v>30</v>
      </c>
      <c r="L901" s="6">
        <f>Cocina[[#This Row],[Ganancia Neta]]/Cocina[[#This Row],[Ganancia Bruta]]</f>
        <v>0.4</v>
      </c>
      <c r="M901" s="2">
        <f>Cocina[[#This Row],[Precio Unitario]]*Cocina[[#This Row],[Cantidad Ordenada]]</f>
        <v>30</v>
      </c>
      <c r="O901" s="2"/>
      <c r="Q901"/>
    </row>
    <row r="902" spans="1:17" x14ac:dyDescent="0.2">
      <c r="A902" s="3">
        <v>353</v>
      </c>
      <c r="B902" s="3">
        <v>7</v>
      </c>
      <c r="C902" s="4" t="s">
        <v>19</v>
      </c>
      <c r="D902" s="4" t="s">
        <v>1598</v>
      </c>
      <c r="E902" s="2">
        <v>21</v>
      </c>
      <c r="F902" s="2">
        <v>35</v>
      </c>
      <c r="G902" s="3">
        <v>2</v>
      </c>
      <c r="H902">
        <v>37</v>
      </c>
      <c r="I902" s="4" t="s">
        <v>132</v>
      </c>
      <c r="J902" s="2">
        <f>Cocina[[#This Row],[Precio Unitario]]-Cocina[[#This Row],[Costo Unitario]]</f>
        <v>14</v>
      </c>
      <c r="K902" s="2">
        <f>Cocina[[#This Row],[Precio Unitario]]</f>
        <v>35</v>
      </c>
      <c r="L902" s="6">
        <f>Cocina[[#This Row],[Ganancia Neta]]/Cocina[[#This Row],[Ganancia Bruta]]</f>
        <v>0.4</v>
      </c>
      <c r="M902" s="2">
        <f>Cocina[[#This Row],[Precio Unitario]]*Cocina[[#This Row],[Cantidad Ordenada]]</f>
        <v>70</v>
      </c>
      <c r="O902" s="2"/>
      <c r="Q902"/>
    </row>
    <row r="903" spans="1:17" x14ac:dyDescent="0.2">
      <c r="A903" s="3">
        <v>353</v>
      </c>
      <c r="B903" s="3">
        <v>7</v>
      </c>
      <c r="C903" s="4" t="s">
        <v>37</v>
      </c>
      <c r="D903" s="4" t="s">
        <v>1601</v>
      </c>
      <c r="E903" s="2">
        <v>20</v>
      </c>
      <c r="F903" s="2">
        <v>34</v>
      </c>
      <c r="G903" s="3">
        <v>2</v>
      </c>
      <c r="H903">
        <v>25</v>
      </c>
      <c r="I903" s="4" t="s">
        <v>133</v>
      </c>
      <c r="J903" s="2">
        <f>Cocina[[#This Row],[Precio Unitario]]-Cocina[[#This Row],[Costo Unitario]]</f>
        <v>14</v>
      </c>
      <c r="K903" s="2">
        <f>Cocina[[#This Row],[Precio Unitario]]</f>
        <v>34</v>
      </c>
      <c r="L903" s="6">
        <f>Cocina[[#This Row],[Ganancia Neta]]/Cocina[[#This Row],[Ganancia Bruta]]</f>
        <v>0.41176470588235292</v>
      </c>
      <c r="M903" s="2">
        <f>Cocina[[#This Row],[Precio Unitario]]*Cocina[[#This Row],[Cantidad Ordenada]]</f>
        <v>68</v>
      </c>
      <c r="O903" s="2"/>
      <c r="Q903"/>
    </row>
    <row r="904" spans="1:17" x14ac:dyDescent="0.2">
      <c r="A904" s="3">
        <v>354</v>
      </c>
      <c r="B904" s="3">
        <v>12</v>
      </c>
      <c r="C904" s="4" t="s">
        <v>48</v>
      </c>
      <c r="D904" s="4" t="s">
        <v>1597</v>
      </c>
      <c r="E904" s="2">
        <v>11</v>
      </c>
      <c r="F904" s="2">
        <v>19</v>
      </c>
      <c r="G904" s="3">
        <v>3</v>
      </c>
      <c r="H904">
        <v>32</v>
      </c>
      <c r="I904" s="4" t="s">
        <v>133</v>
      </c>
      <c r="J904" s="2">
        <f>Cocina[[#This Row],[Precio Unitario]]-Cocina[[#This Row],[Costo Unitario]]</f>
        <v>8</v>
      </c>
      <c r="K904" s="2">
        <f>Cocina[[#This Row],[Precio Unitario]]</f>
        <v>19</v>
      </c>
      <c r="L904" s="6">
        <f>Cocina[[#This Row],[Ganancia Neta]]/Cocina[[#This Row],[Ganancia Bruta]]</f>
        <v>0.42105263157894735</v>
      </c>
      <c r="M904" s="2">
        <f>Cocina[[#This Row],[Precio Unitario]]*Cocina[[#This Row],[Cantidad Ordenada]]</f>
        <v>57</v>
      </c>
      <c r="O904" s="2"/>
      <c r="Q904"/>
    </row>
    <row r="905" spans="1:17" x14ac:dyDescent="0.2">
      <c r="A905" s="3">
        <v>354</v>
      </c>
      <c r="B905" s="3">
        <v>12</v>
      </c>
      <c r="C905" s="4" t="s">
        <v>70</v>
      </c>
      <c r="D905" s="4" t="s">
        <v>1599</v>
      </c>
      <c r="E905" s="2">
        <v>19</v>
      </c>
      <c r="F905" s="2">
        <v>32</v>
      </c>
      <c r="G905" s="3">
        <v>2</v>
      </c>
      <c r="H905">
        <v>49</v>
      </c>
      <c r="I905" s="4" t="s">
        <v>133</v>
      </c>
      <c r="J905" s="2">
        <f>Cocina[[#This Row],[Precio Unitario]]-Cocina[[#This Row],[Costo Unitario]]</f>
        <v>13</v>
      </c>
      <c r="K905" s="2">
        <f>Cocina[[#This Row],[Precio Unitario]]</f>
        <v>32</v>
      </c>
      <c r="L905" s="6">
        <f>Cocina[[#This Row],[Ganancia Neta]]/Cocina[[#This Row],[Ganancia Bruta]]</f>
        <v>0.40625</v>
      </c>
      <c r="M905" s="2">
        <f>Cocina[[#This Row],[Precio Unitario]]*Cocina[[#This Row],[Cantidad Ordenada]]</f>
        <v>64</v>
      </c>
      <c r="O905" s="2"/>
      <c r="Q905"/>
    </row>
    <row r="906" spans="1:17" x14ac:dyDescent="0.2">
      <c r="A906" s="3">
        <v>354</v>
      </c>
      <c r="B906" s="3">
        <v>12</v>
      </c>
      <c r="C906" s="4" t="s">
        <v>43</v>
      </c>
      <c r="D906" s="4" t="s">
        <v>1605</v>
      </c>
      <c r="E906" s="2">
        <v>10</v>
      </c>
      <c r="F906" s="2">
        <v>18</v>
      </c>
      <c r="G906" s="3">
        <v>2</v>
      </c>
      <c r="H906">
        <v>7</v>
      </c>
      <c r="I906" s="4" t="s">
        <v>133</v>
      </c>
      <c r="J906" s="2">
        <f>Cocina[[#This Row],[Precio Unitario]]-Cocina[[#This Row],[Costo Unitario]]</f>
        <v>8</v>
      </c>
      <c r="K906" s="2">
        <f>Cocina[[#This Row],[Precio Unitario]]</f>
        <v>18</v>
      </c>
      <c r="L906" s="6">
        <f>Cocina[[#This Row],[Ganancia Neta]]/Cocina[[#This Row],[Ganancia Bruta]]</f>
        <v>0.44444444444444442</v>
      </c>
      <c r="M906" s="2">
        <f>Cocina[[#This Row],[Precio Unitario]]*Cocina[[#This Row],[Cantidad Ordenada]]</f>
        <v>36</v>
      </c>
      <c r="O906" s="2"/>
      <c r="Q906"/>
    </row>
    <row r="907" spans="1:17" x14ac:dyDescent="0.2">
      <c r="A907" s="3">
        <v>354</v>
      </c>
      <c r="B907" s="3">
        <v>12</v>
      </c>
      <c r="C907" s="4" t="s">
        <v>60</v>
      </c>
      <c r="D907" s="4" t="s">
        <v>1588</v>
      </c>
      <c r="E907" s="2">
        <v>14</v>
      </c>
      <c r="F907" s="2">
        <v>24</v>
      </c>
      <c r="G907" s="3">
        <v>1</v>
      </c>
      <c r="H907">
        <v>49</v>
      </c>
      <c r="I907" s="4" t="s">
        <v>133</v>
      </c>
      <c r="J907" s="2">
        <f>Cocina[[#This Row],[Precio Unitario]]-Cocina[[#This Row],[Costo Unitario]]</f>
        <v>10</v>
      </c>
      <c r="K907" s="2">
        <f>Cocina[[#This Row],[Precio Unitario]]</f>
        <v>24</v>
      </c>
      <c r="L907" s="6">
        <f>Cocina[[#This Row],[Ganancia Neta]]/Cocina[[#This Row],[Ganancia Bruta]]</f>
        <v>0.41666666666666669</v>
      </c>
      <c r="M907" s="2">
        <f>Cocina[[#This Row],[Precio Unitario]]*Cocina[[#This Row],[Cantidad Ordenada]]</f>
        <v>24</v>
      </c>
      <c r="O907" s="2"/>
      <c r="Q907"/>
    </row>
    <row r="908" spans="1:17" x14ac:dyDescent="0.2">
      <c r="A908" s="3">
        <v>355</v>
      </c>
      <c r="B908" s="3">
        <v>4</v>
      </c>
      <c r="C908" s="4" t="s">
        <v>57</v>
      </c>
      <c r="D908" s="4" t="s">
        <v>1606</v>
      </c>
      <c r="E908" s="2">
        <v>15</v>
      </c>
      <c r="F908" s="2">
        <v>26</v>
      </c>
      <c r="G908" s="3">
        <v>1</v>
      </c>
      <c r="H908">
        <v>7</v>
      </c>
      <c r="I908" s="4" t="s">
        <v>133</v>
      </c>
      <c r="J908" s="2">
        <f>Cocina[[#This Row],[Precio Unitario]]-Cocina[[#This Row],[Costo Unitario]]</f>
        <v>11</v>
      </c>
      <c r="K908" s="2">
        <f>Cocina[[#This Row],[Precio Unitario]]</f>
        <v>26</v>
      </c>
      <c r="L908" s="6">
        <f>Cocina[[#This Row],[Ganancia Neta]]/Cocina[[#This Row],[Ganancia Bruta]]</f>
        <v>0.42307692307692307</v>
      </c>
      <c r="M908" s="2">
        <f>Cocina[[#This Row],[Precio Unitario]]*Cocina[[#This Row],[Cantidad Ordenada]]</f>
        <v>26</v>
      </c>
      <c r="O908" s="2"/>
      <c r="Q908"/>
    </row>
    <row r="909" spans="1:17" x14ac:dyDescent="0.2">
      <c r="A909" s="3">
        <v>356</v>
      </c>
      <c r="B909" s="3">
        <v>1</v>
      </c>
      <c r="C909" s="4" t="s">
        <v>43</v>
      </c>
      <c r="D909" s="4" t="s">
        <v>1605</v>
      </c>
      <c r="E909" s="2">
        <v>10</v>
      </c>
      <c r="F909" s="2">
        <v>18</v>
      </c>
      <c r="G909" s="3">
        <v>2</v>
      </c>
      <c r="H909">
        <v>7</v>
      </c>
      <c r="I909" s="4" t="s">
        <v>132</v>
      </c>
      <c r="J909" s="2">
        <f>Cocina[[#This Row],[Precio Unitario]]-Cocina[[#This Row],[Costo Unitario]]</f>
        <v>8</v>
      </c>
      <c r="K909" s="2">
        <f>Cocina[[#This Row],[Precio Unitario]]</f>
        <v>18</v>
      </c>
      <c r="L909" s="6">
        <f>Cocina[[#This Row],[Ganancia Neta]]/Cocina[[#This Row],[Ganancia Bruta]]</f>
        <v>0.44444444444444442</v>
      </c>
      <c r="M909" s="2">
        <f>Cocina[[#This Row],[Precio Unitario]]*Cocina[[#This Row],[Cantidad Ordenada]]</f>
        <v>36</v>
      </c>
      <c r="O909" s="2"/>
      <c r="Q909"/>
    </row>
    <row r="910" spans="1:17" x14ac:dyDescent="0.2">
      <c r="A910" s="3">
        <v>357</v>
      </c>
      <c r="B910" s="3">
        <v>17</v>
      </c>
      <c r="C910" s="4" t="s">
        <v>52</v>
      </c>
      <c r="D910" s="4" t="s">
        <v>1607</v>
      </c>
      <c r="E910" s="2">
        <v>15</v>
      </c>
      <c r="F910" s="2">
        <v>25</v>
      </c>
      <c r="G910" s="3">
        <v>1</v>
      </c>
      <c r="H910">
        <v>12</v>
      </c>
      <c r="I910" s="4" t="s">
        <v>132</v>
      </c>
      <c r="J910" s="2">
        <f>Cocina[[#This Row],[Precio Unitario]]-Cocina[[#This Row],[Costo Unitario]]</f>
        <v>10</v>
      </c>
      <c r="K910" s="2">
        <f>Cocina[[#This Row],[Precio Unitario]]</f>
        <v>25</v>
      </c>
      <c r="L910" s="6">
        <f>Cocina[[#This Row],[Ganancia Neta]]/Cocina[[#This Row],[Ganancia Bruta]]</f>
        <v>0.4</v>
      </c>
      <c r="M910" s="2">
        <f>Cocina[[#This Row],[Precio Unitario]]*Cocina[[#This Row],[Cantidad Ordenada]]</f>
        <v>25</v>
      </c>
      <c r="O910" s="2"/>
      <c r="Q910"/>
    </row>
    <row r="911" spans="1:17" x14ac:dyDescent="0.2">
      <c r="A911" s="3">
        <v>357</v>
      </c>
      <c r="B911" s="3">
        <v>17</v>
      </c>
      <c r="C911" s="4" t="s">
        <v>55</v>
      </c>
      <c r="D911" s="4" t="s">
        <v>1602</v>
      </c>
      <c r="E911" s="2">
        <v>12</v>
      </c>
      <c r="F911" s="2">
        <v>20</v>
      </c>
      <c r="G911" s="3">
        <v>2</v>
      </c>
      <c r="H911">
        <v>5</v>
      </c>
      <c r="I911" s="4" t="s">
        <v>133</v>
      </c>
      <c r="J911" s="2">
        <f>Cocina[[#This Row],[Precio Unitario]]-Cocina[[#This Row],[Costo Unitario]]</f>
        <v>8</v>
      </c>
      <c r="K911" s="2">
        <f>Cocina[[#This Row],[Precio Unitario]]</f>
        <v>20</v>
      </c>
      <c r="L911" s="6">
        <f>Cocina[[#This Row],[Ganancia Neta]]/Cocina[[#This Row],[Ganancia Bruta]]</f>
        <v>0.4</v>
      </c>
      <c r="M911" s="2">
        <f>Cocina[[#This Row],[Precio Unitario]]*Cocina[[#This Row],[Cantidad Ordenada]]</f>
        <v>40</v>
      </c>
      <c r="O911" s="2"/>
      <c r="Q911"/>
    </row>
    <row r="912" spans="1:17" x14ac:dyDescent="0.2">
      <c r="A912" s="3">
        <v>357</v>
      </c>
      <c r="B912" s="3">
        <v>17</v>
      </c>
      <c r="C912" s="4" t="s">
        <v>46</v>
      </c>
      <c r="D912" s="4" t="s">
        <v>1591</v>
      </c>
      <c r="E912" s="2">
        <v>16</v>
      </c>
      <c r="F912" s="2">
        <v>27</v>
      </c>
      <c r="G912" s="3">
        <v>3</v>
      </c>
      <c r="H912">
        <v>31</v>
      </c>
      <c r="I912" s="4" t="s">
        <v>133</v>
      </c>
      <c r="J912" s="2">
        <f>Cocina[[#This Row],[Precio Unitario]]-Cocina[[#This Row],[Costo Unitario]]</f>
        <v>11</v>
      </c>
      <c r="K912" s="2">
        <f>Cocina[[#This Row],[Precio Unitario]]</f>
        <v>27</v>
      </c>
      <c r="L912" s="6">
        <f>Cocina[[#This Row],[Ganancia Neta]]/Cocina[[#This Row],[Ganancia Bruta]]</f>
        <v>0.40740740740740738</v>
      </c>
      <c r="M912" s="2">
        <f>Cocina[[#This Row],[Precio Unitario]]*Cocina[[#This Row],[Cantidad Ordenada]]</f>
        <v>81</v>
      </c>
      <c r="O912" s="2"/>
      <c r="Q912"/>
    </row>
    <row r="913" spans="1:17" x14ac:dyDescent="0.2">
      <c r="A913" s="3">
        <v>357</v>
      </c>
      <c r="B913" s="3">
        <v>17</v>
      </c>
      <c r="C913" s="4" t="s">
        <v>65</v>
      </c>
      <c r="D913" s="4" t="s">
        <v>1600</v>
      </c>
      <c r="E913" s="2">
        <v>13</v>
      </c>
      <c r="F913" s="2">
        <v>22</v>
      </c>
      <c r="G913" s="3">
        <v>1</v>
      </c>
      <c r="H913">
        <v>48</v>
      </c>
      <c r="I913" s="4" t="s">
        <v>132</v>
      </c>
      <c r="J913" s="2">
        <f>Cocina[[#This Row],[Precio Unitario]]-Cocina[[#This Row],[Costo Unitario]]</f>
        <v>9</v>
      </c>
      <c r="K913" s="2">
        <f>Cocina[[#This Row],[Precio Unitario]]</f>
        <v>22</v>
      </c>
      <c r="L913" s="6">
        <f>Cocina[[#This Row],[Ganancia Neta]]/Cocina[[#This Row],[Ganancia Bruta]]</f>
        <v>0.40909090909090912</v>
      </c>
      <c r="M913" s="2">
        <f>Cocina[[#This Row],[Precio Unitario]]*Cocina[[#This Row],[Cantidad Ordenada]]</f>
        <v>22</v>
      </c>
      <c r="O913" s="2"/>
      <c r="Q913"/>
    </row>
    <row r="914" spans="1:17" x14ac:dyDescent="0.2">
      <c r="A914" s="3">
        <v>358</v>
      </c>
      <c r="B914" s="3">
        <v>13</v>
      </c>
      <c r="C914" s="4" t="s">
        <v>57</v>
      </c>
      <c r="D914" s="4" t="s">
        <v>1606</v>
      </c>
      <c r="E914" s="2">
        <v>15</v>
      </c>
      <c r="F914" s="2">
        <v>26</v>
      </c>
      <c r="G914" s="3">
        <v>2</v>
      </c>
      <c r="H914">
        <v>50</v>
      </c>
      <c r="I914" s="4" t="s">
        <v>132</v>
      </c>
      <c r="J914" s="2">
        <f>Cocina[[#This Row],[Precio Unitario]]-Cocina[[#This Row],[Costo Unitario]]</f>
        <v>11</v>
      </c>
      <c r="K914" s="2">
        <f>Cocina[[#This Row],[Precio Unitario]]</f>
        <v>26</v>
      </c>
      <c r="L914" s="6">
        <f>Cocina[[#This Row],[Ganancia Neta]]/Cocina[[#This Row],[Ganancia Bruta]]</f>
        <v>0.42307692307692307</v>
      </c>
      <c r="M914" s="2">
        <f>Cocina[[#This Row],[Precio Unitario]]*Cocina[[#This Row],[Cantidad Ordenada]]</f>
        <v>52</v>
      </c>
      <c r="O914" s="2"/>
      <c r="Q914"/>
    </row>
    <row r="915" spans="1:17" x14ac:dyDescent="0.2">
      <c r="A915" s="3">
        <v>358</v>
      </c>
      <c r="B915" s="3">
        <v>13</v>
      </c>
      <c r="C915" s="4" t="s">
        <v>43</v>
      </c>
      <c r="D915" s="4" t="s">
        <v>1605</v>
      </c>
      <c r="E915" s="2">
        <v>10</v>
      </c>
      <c r="F915" s="2">
        <v>18</v>
      </c>
      <c r="G915" s="3">
        <v>3</v>
      </c>
      <c r="H915">
        <v>50</v>
      </c>
      <c r="I915" s="4" t="s">
        <v>133</v>
      </c>
      <c r="J915" s="2">
        <f>Cocina[[#This Row],[Precio Unitario]]-Cocina[[#This Row],[Costo Unitario]]</f>
        <v>8</v>
      </c>
      <c r="K915" s="2">
        <f>Cocina[[#This Row],[Precio Unitario]]</f>
        <v>18</v>
      </c>
      <c r="L915" s="6">
        <f>Cocina[[#This Row],[Ganancia Neta]]/Cocina[[#This Row],[Ganancia Bruta]]</f>
        <v>0.44444444444444442</v>
      </c>
      <c r="M915" s="2">
        <f>Cocina[[#This Row],[Precio Unitario]]*Cocina[[#This Row],[Cantidad Ordenada]]</f>
        <v>54</v>
      </c>
      <c r="O915" s="2"/>
      <c r="Q915"/>
    </row>
    <row r="916" spans="1:17" x14ac:dyDescent="0.2">
      <c r="A916" s="3">
        <v>358</v>
      </c>
      <c r="B916" s="3">
        <v>13</v>
      </c>
      <c r="C916" s="4" t="s">
        <v>55</v>
      </c>
      <c r="D916" s="4" t="s">
        <v>1602</v>
      </c>
      <c r="E916" s="2">
        <v>12</v>
      </c>
      <c r="F916" s="2">
        <v>20</v>
      </c>
      <c r="G916" s="3">
        <v>3</v>
      </c>
      <c r="H916">
        <v>52</v>
      </c>
      <c r="I916" s="4" t="s">
        <v>132</v>
      </c>
      <c r="J916" s="2">
        <f>Cocina[[#This Row],[Precio Unitario]]-Cocina[[#This Row],[Costo Unitario]]</f>
        <v>8</v>
      </c>
      <c r="K916" s="2">
        <f>Cocina[[#This Row],[Precio Unitario]]</f>
        <v>20</v>
      </c>
      <c r="L916" s="6">
        <f>Cocina[[#This Row],[Ganancia Neta]]/Cocina[[#This Row],[Ganancia Bruta]]</f>
        <v>0.4</v>
      </c>
      <c r="M916" s="2">
        <f>Cocina[[#This Row],[Precio Unitario]]*Cocina[[#This Row],[Cantidad Ordenada]]</f>
        <v>60</v>
      </c>
      <c r="O916" s="2"/>
      <c r="Q916"/>
    </row>
    <row r="917" spans="1:17" x14ac:dyDescent="0.2">
      <c r="A917" s="3">
        <v>359</v>
      </c>
      <c r="B917" s="3">
        <v>11</v>
      </c>
      <c r="C917" s="4" t="s">
        <v>65</v>
      </c>
      <c r="D917" s="4" t="s">
        <v>1600</v>
      </c>
      <c r="E917" s="2">
        <v>13</v>
      </c>
      <c r="F917" s="2">
        <v>22</v>
      </c>
      <c r="G917" s="3">
        <v>1</v>
      </c>
      <c r="H917">
        <v>26</v>
      </c>
      <c r="I917" s="4" t="s">
        <v>133</v>
      </c>
      <c r="J917" s="2">
        <f>Cocina[[#This Row],[Precio Unitario]]-Cocina[[#This Row],[Costo Unitario]]</f>
        <v>9</v>
      </c>
      <c r="K917" s="2">
        <f>Cocina[[#This Row],[Precio Unitario]]</f>
        <v>22</v>
      </c>
      <c r="L917" s="6">
        <f>Cocina[[#This Row],[Ganancia Neta]]/Cocina[[#This Row],[Ganancia Bruta]]</f>
        <v>0.40909090909090912</v>
      </c>
      <c r="M917" s="2">
        <f>Cocina[[#This Row],[Precio Unitario]]*Cocina[[#This Row],[Cantidad Ordenada]]</f>
        <v>22</v>
      </c>
      <c r="O917" s="2"/>
      <c r="Q917"/>
    </row>
    <row r="918" spans="1:17" x14ac:dyDescent="0.2">
      <c r="A918" s="3">
        <v>359</v>
      </c>
      <c r="B918" s="3">
        <v>11</v>
      </c>
      <c r="C918" s="4" t="s">
        <v>30</v>
      </c>
      <c r="D918" s="4" t="s">
        <v>1596</v>
      </c>
      <c r="E918" s="2">
        <v>16</v>
      </c>
      <c r="F918" s="2">
        <v>28</v>
      </c>
      <c r="G918" s="3">
        <v>3</v>
      </c>
      <c r="H918">
        <v>57</v>
      </c>
      <c r="I918" s="4" t="s">
        <v>133</v>
      </c>
      <c r="J918" s="2">
        <f>Cocina[[#This Row],[Precio Unitario]]-Cocina[[#This Row],[Costo Unitario]]</f>
        <v>12</v>
      </c>
      <c r="K918" s="2">
        <f>Cocina[[#This Row],[Precio Unitario]]</f>
        <v>28</v>
      </c>
      <c r="L918" s="6">
        <f>Cocina[[#This Row],[Ganancia Neta]]/Cocina[[#This Row],[Ganancia Bruta]]</f>
        <v>0.42857142857142855</v>
      </c>
      <c r="M918" s="2">
        <f>Cocina[[#This Row],[Precio Unitario]]*Cocina[[#This Row],[Cantidad Ordenada]]</f>
        <v>84</v>
      </c>
      <c r="O918" s="2"/>
      <c r="Q918"/>
    </row>
    <row r="919" spans="1:17" x14ac:dyDescent="0.2">
      <c r="A919" s="3">
        <v>359</v>
      </c>
      <c r="B919" s="3">
        <v>11</v>
      </c>
      <c r="C919" s="4" t="s">
        <v>26</v>
      </c>
      <c r="D919" s="4" t="s">
        <v>1594</v>
      </c>
      <c r="E919" s="2">
        <v>17</v>
      </c>
      <c r="F919" s="2">
        <v>29</v>
      </c>
      <c r="G919" s="3">
        <v>2</v>
      </c>
      <c r="H919">
        <v>12</v>
      </c>
      <c r="I919" s="4" t="s">
        <v>133</v>
      </c>
      <c r="J919" s="2">
        <f>Cocina[[#This Row],[Precio Unitario]]-Cocina[[#This Row],[Costo Unitario]]</f>
        <v>12</v>
      </c>
      <c r="K919" s="2">
        <f>Cocina[[#This Row],[Precio Unitario]]</f>
        <v>29</v>
      </c>
      <c r="L919" s="6">
        <f>Cocina[[#This Row],[Ganancia Neta]]/Cocina[[#This Row],[Ganancia Bruta]]</f>
        <v>0.41379310344827586</v>
      </c>
      <c r="M919" s="2">
        <f>Cocina[[#This Row],[Precio Unitario]]*Cocina[[#This Row],[Cantidad Ordenada]]</f>
        <v>58</v>
      </c>
      <c r="O919" s="2"/>
      <c r="Q919"/>
    </row>
    <row r="920" spans="1:17" x14ac:dyDescent="0.2">
      <c r="A920" s="3">
        <v>359</v>
      </c>
      <c r="B920" s="3">
        <v>11</v>
      </c>
      <c r="C920" s="4" t="s">
        <v>57</v>
      </c>
      <c r="D920" s="4" t="s">
        <v>1606</v>
      </c>
      <c r="E920" s="2">
        <v>15</v>
      </c>
      <c r="F920" s="2">
        <v>26</v>
      </c>
      <c r="G920" s="3">
        <v>1</v>
      </c>
      <c r="H920">
        <v>50</v>
      </c>
      <c r="I920" s="4" t="s">
        <v>133</v>
      </c>
      <c r="J920" s="2">
        <f>Cocina[[#This Row],[Precio Unitario]]-Cocina[[#This Row],[Costo Unitario]]</f>
        <v>11</v>
      </c>
      <c r="K920" s="2">
        <f>Cocina[[#This Row],[Precio Unitario]]</f>
        <v>26</v>
      </c>
      <c r="L920" s="6">
        <f>Cocina[[#This Row],[Ganancia Neta]]/Cocina[[#This Row],[Ganancia Bruta]]</f>
        <v>0.42307692307692307</v>
      </c>
      <c r="M920" s="2">
        <f>Cocina[[#This Row],[Precio Unitario]]*Cocina[[#This Row],[Cantidad Ordenada]]</f>
        <v>26</v>
      </c>
      <c r="O920" s="2"/>
      <c r="Q920"/>
    </row>
    <row r="921" spans="1:17" x14ac:dyDescent="0.2">
      <c r="A921" s="3">
        <v>360</v>
      </c>
      <c r="B921" s="3">
        <v>16</v>
      </c>
      <c r="C921" s="4" t="s">
        <v>41</v>
      </c>
      <c r="D921" s="4" t="s">
        <v>1604</v>
      </c>
      <c r="E921" s="2">
        <v>13</v>
      </c>
      <c r="F921" s="2">
        <v>21</v>
      </c>
      <c r="G921" s="3">
        <v>1</v>
      </c>
      <c r="H921">
        <v>42</v>
      </c>
      <c r="I921" s="4" t="s">
        <v>132</v>
      </c>
      <c r="J921" s="2">
        <f>Cocina[[#This Row],[Precio Unitario]]-Cocina[[#This Row],[Costo Unitario]]</f>
        <v>8</v>
      </c>
      <c r="K921" s="2">
        <f>Cocina[[#This Row],[Precio Unitario]]</f>
        <v>21</v>
      </c>
      <c r="L921" s="6">
        <f>Cocina[[#This Row],[Ganancia Neta]]/Cocina[[#This Row],[Ganancia Bruta]]</f>
        <v>0.38095238095238093</v>
      </c>
      <c r="M921" s="2">
        <f>Cocina[[#This Row],[Precio Unitario]]*Cocina[[#This Row],[Cantidad Ordenada]]</f>
        <v>21</v>
      </c>
      <c r="O921" s="2"/>
      <c r="Q921"/>
    </row>
    <row r="922" spans="1:17" x14ac:dyDescent="0.2">
      <c r="A922" s="3">
        <v>360</v>
      </c>
      <c r="B922" s="3">
        <v>16</v>
      </c>
      <c r="C922" s="4" t="s">
        <v>39</v>
      </c>
      <c r="D922" s="4" t="s">
        <v>1589</v>
      </c>
      <c r="E922" s="2">
        <v>18</v>
      </c>
      <c r="F922" s="2">
        <v>30</v>
      </c>
      <c r="G922" s="3">
        <v>3</v>
      </c>
      <c r="H922">
        <v>36</v>
      </c>
      <c r="I922" s="4" t="s">
        <v>133</v>
      </c>
      <c r="J922" s="2">
        <f>Cocina[[#This Row],[Precio Unitario]]-Cocina[[#This Row],[Costo Unitario]]</f>
        <v>12</v>
      </c>
      <c r="K922" s="2">
        <f>Cocina[[#This Row],[Precio Unitario]]</f>
        <v>30</v>
      </c>
      <c r="L922" s="6">
        <f>Cocina[[#This Row],[Ganancia Neta]]/Cocina[[#This Row],[Ganancia Bruta]]</f>
        <v>0.4</v>
      </c>
      <c r="M922" s="2">
        <f>Cocina[[#This Row],[Precio Unitario]]*Cocina[[#This Row],[Cantidad Ordenada]]</f>
        <v>90</v>
      </c>
      <c r="O922" s="2"/>
      <c r="Q922"/>
    </row>
    <row r="923" spans="1:17" x14ac:dyDescent="0.2">
      <c r="A923" s="3">
        <v>360</v>
      </c>
      <c r="B923" s="3">
        <v>16</v>
      </c>
      <c r="C923" s="4" t="s">
        <v>57</v>
      </c>
      <c r="D923" s="4" t="s">
        <v>1606</v>
      </c>
      <c r="E923" s="2">
        <v>15</v>
      </c>
      <c r="F923" s="2">
        <v>26</v>
      </c>
      <c r="G923" s="3">
        <v>1</v>
      </c>
      <c r="H923">
        <v>51</v>
      </c>
      <c r="I923" s="4" t="s">
        <v>133</v>
      </c>
      <c r="J923" s="2">
        <f>Cocina[[#This Row],[Precio Unitario]]-Cocina[[#This Row],[Costo Unitario]]</f>
        <v>11</v>
      </c>
      <c r="K923" s="2">
        <f>Cocina[[#This Row],[Precio Unitario]]</f>
        <v>26</v>
      </c>
      <c r="L923" s="6">
        <f>Cocina[[#This Row],[Ganancia Neta]]/Cocina[[#This Row],[Ganancia Bruta]]</f>
        <v>0.42307692307692307</v>
      </c>
      <c r="M923" s="2">
        <f>Cocina[[#This Row],[Precio Unitario]]*Cocina[[#This Row],[Cantidad Ordenada]]</f>
        <v>26</v>
      </c>
      <c r="O923" s="2"/>
      <c r="Q923"/>
    </row>
    <row r="924" spans="1:17" x14ac:dyDescent="0.2">
      <c r="A924" s="3">
        <v>360</v>
      </c>
      <c r="B924" s="3">
        <v>16</v>
      </c>
      <c r="C924" s="4" t="s">
        <v>70</v>
      </c>
      <c r="D924" s="4" t="s">
        <v>1599</v>
      </c>
      <c r="E924" s="2">
        <v>19</v>
      </c>
      <c r="F924" s="2">
        <v>32</v>
      </c>
      <c r="G924" s="3">
        <v>3</v>
      </c>
      <c r="H924">
        <v>30</v>
      </c>
      <c r="I924" s="4" t="s">
        <v>133</v>
      </c>
      <c r="J924" s="2">
        <f>Cocina[[#This Row],[Precio Unitario]]-Cocina[[#This Row],[Costo Unitario]]</f>
        <v>13</v>
      </c>
      <c r="K924" s="2">
        <f>Cocina[[#This Row],[Precio Unitario]]</f>
        <v>32</v>
      </c>
      <c r="L924" s="6">
        <f>Cocina[[#This Row],[Ganancia Neta]]/Cocina[[#This Row],[Ganancia Bruta]]</f>
        <v>0.40625</v>
      </c>
      <c r="M924" s="2">
        <f>Cocina[[#This Row],[Precio Unitario]]*Cocina[[#This Row],[Cantidad Ordenada]]</f>
        <v>96</v>
      </c>
      <c r="O924" s="2"/>
      <c r="Q924"/>
    </row>
    <row r="925" spans="1:17" x14ac:dyDescent="0.2">
      <c r="A925" s="3">
        <v>361</v>
      </c>
      <c r="B925" s="3">
        <v>16</v>
      </c>
      <c r="C925" s="4" t="s">
        <v>26</v>
      </c>
      <c r="D925" s="4" t="s">
        <v>1594</v>
      </c>
      <c r="E925" s="2">
        <v>17</v>
      </c>
      <c r="F925" s="2">
        <v>29</v>
      </c>
      <c r="G925" s="3">
        <v>1</v>
      </c>
      <c r="H925">
        <v>58</v>
      </c>
      <c r="I925" s="4" t="s">
        <v>132</v>
      </c>
      <c r="J925" s="2">
        <f>Cocina[[#This Row],[Precio Unitario]]-Cocina[[#This Row],[Costo Unitario]]</f>
        <v>12</v>
      </c>
      <c r="K925" s="2">
        <f>Cocina[[#This Row],[Precio Unitario]]</f>
        <v>29</v>
      </c>
      <c r="L925" s="6">
        <f>Cocina[[#This Row],[Ganancia Neta]]/Cocina[[#This Row],[Ganancia Bruta]]</f>
        <v>0.41379310344827586</v>
      </c>
      <c r="M925" s="2">
        <f>Cocina[[#This Row],[Precio Unitario]]*Cocina[[#This Row],[Cantidad Ordenada]]</f>
        <v>29</v>
      </c>
      <c r="O925" s="2"/>
      <c r="Q925"/>
    </row>
    <row r="926" spans="1:17" x14ac:dyDescent="0.2">
      <c r="A926" s="3">
        <v>361</v>
      </c>
      <c r="B926" s="3">
        <v>16</v>
      </c>
      <c r="C926" s="4" t="s">
        <v>60</v>
      </c>
      <c r="D926" s="4" t="s">
        <v>1588</v>
      </c>
      <c r="E926" s="2">
        <v>14</v>
      </c>
      <c r="F926" s="2">
        <v>24</v>
      </c>
      <c r="G926" s="3">
        <v>3</v>
      </c>
      <c r="H926">
        <v>54</v>
      </c>
      <c r="I926" s="4" t="s">
        <v>133</v>
      </c>
      <c r="J926" s="2">
        <f>Cocina[[#This Row],[Precio Unitario]]-Cocina[[#This Row],[Costo Unitario]]</f>
        <v>10</v>
      </c>
      <c r="K926" s="2">
        <f>Cocina[[#This Row],[Precio Unitario]]</f>
        <v>24</v>
      </c>
      <c r="L926" s="6">
        <f>Cocina[[#This Row],[Ganancia Neta]]/Cocina[[#This Row],[Ganancia Bruta]]</f>
        <v>0.41666666666666669</v>
      </c>
      <c r="M926" s="2">
        <f>Cocina[[#This Row],[Precio Unitario]]*Cocina[[#This Row],[Cantidad Ordenada]]</f>
        <v>72</v>
      </c>
      <c r="O926" s="2"/>
      <c r="Q926"/>
    </row>
    <row r="927" spans="1:17" x14ac:dyDescent="0.2">
      <c r="A927" s="3">
        <v>362</v>
      </c>
      <c r="B927" s="3">
        <v>15</v>
      </c>
      <c r="C927" s="4" t="s">
        <v>55</v>
      </c>
      <c r="D927" s="4" t="s">
        <v>1602</v>
      </c>
      <c r="E927" s="2">
        <v>12</v>
      </c>
      <c r="F927" s="2">
        <v>20</v>
      </c>
      <c r="G927" s="3">
        <v>1</v>
      </c>
      <c r="H927">
        <v>41</v>
      </c>
      <c r="I927" s="4" t="s">
        <v>132</v>
      </c>
      <c r="J927" s="2">
        <f>Cocina[[#This Row],[Precio Unitario]]-Cocina[[#This Row],[Costo Unitario]]</f>
        <v>8</v>
      </c>
      <c r="K927" s="2">
        <f>Cocina[[#This Row],[Precio Unitario]]</f>
        <v>20</v>
      </c>
      <c r="L927" s="6">
        <f>Cocina[[#This Row],[Ganancia Neta]]/Cocina[[#This Row],[Ganancia Bruta]]</f>
        <v>0.4</v>
      </c>
      <c r="M927" s="2">
        <f>Cocina[[#This Row],[Precio Unitario]]*Cocina[[#This Row],[Cantidad Ordenada]]</f>
        <v>20</v>
      </c>
      <c r="O927" s="2"/>
      <c r="Q927"/>
    </row>
    <row r="928" spans="1:17" x14ac:dyDescent="0.2">
      <c r="A928" s="3">
        <v>362</v>
      </c>
      <c r="B928" s="3">
        <v>15</v>
      </c>
      <c r="C928" s="4" t="s">
        <v>60</v>
      </c>
      <c r="D928" s="4" t="s">
        <v>1588</v>
      </c>
      <c r="E928" s="2">
        <v>14</v>
      </c>
      <c r="F928" s="2">
        <v>24</v>
      </c>
      <c r="G928" s="3">
        <v>1</v>
      </c>
      <c r="H928">
        <v>58</v>
      </c>
      <c r="I928" s="4" t="s">
        <v>132</v>
      </c>
      <c r="J928" s="2">
        <f>Cocina[[#This Row],[Precio Unitario]]-Cocina[[#This Row],[Costo Unitario]]</f>
        <v>10</v>
      </c>
      <c r="K928" s="2">
        <f>Cocina[[#This Row],[Precio Unitario]]</f>
        <v>24</v>
      </c>
      <c r="L928" s="6">
        <f>Cocina[[#This Row],[Ganancia Neta]]/Cocina[[#This Row],[Ganancia Bruta]]</f>
        <v>0.41666666666666669</v>
      </c>
      <c r="M928" s="2">
        <f>Cocina[[#This Row],[Precio Unitario]]*Cocina[[#This Row],[Cantidad Ordenada]]</f>
        <v>24</v>
      </c>
      <c r="O928" s="2"/>
      <c r="Q928"/>
    </row>
    <row r="929" spans="1:17" x14ac:dyDescent="0.2">
      <c r="A929" s="3">
        <v>362</v>
      </c>
      <c r="B929" s="3">
        <v>15</v>
      </c>
      <c r="C929" s="4" t="s">
        <v>43</v>
      </c>
      <c r="D929" s="4" t="s">
        <v>1605</v>
      </c>
      <c r="E929" s="2">
        <v>10</v>
      </c>
      <c r="F929" s="2">
        <v>18</v>
      </c>
      <c r="G929" s="3">
        <v>1</v>
      </c>
      <c r="H929">
        <v>24</v>
      </c>
      <c r="I929" s="4" t="s">
        <v>132</v>
      </c>
      <c r="J929" s="2">
        <f>Cocina[[#This Row],[Precio Unitario]]-Cocina[[#This Row],[Costo Unitario]]</f>
        <v>8</v>
      </c>
      <c r="K929" s="2">
        <f>Cocina[[#This Row],[Precio Unitario]]</f>
        <v>18</v>
      </c>
      <c r="L929" s="6">
        <f>Cocina[[#This Row],[Ganancia Neta]]/Cocina[[#This Row],[Ganancia Bruta]]</f>
        <v>0.44444444444444442</v>
      </c>
      <c r="M929" s="2">
        <f>Cocina[[#This Row],[Precio Unitario]]*Cocina[[#This Row],[Cantidad Ordenada]]</f>
        <v>18</v>
      </c>
      <c r="O929" s="2"/>
      <c r="Q929"/>
    </row>
    <row r="930" spans="1:17" x14ac:dyDescent="0.2">
      <c r="A930" s="3">
        <v>363</v>
      </c>
      <c r="B930" s="3">
        <v>5</v>
      </c>
      <c r="C930" s="4" t="s">
        <v>39</v>
      </c>
      <c r="D930" s="4" t="s">
        <v>1589</v>
      </c>
      <c r="E930" s="2">
        <v>18</v>
      </c>
      <c r="F930" s="2">
        <v>30</v>
      </c>
      <c r="G930" s="3">
        <v>1</v>
      </c>
      <c r="H930">
        <v>48</v>
      </c>
      <c r="I930" s="4" t="s">
        <v>132</v>
      </c>
      <c r="J930" s="2">
        <f>Cocina[[#This Row],[Precio Unitario]]-Cocina[[#This Row],[Costo Unitario]]</f>
        <v>12</v>
      </c>
      <c r="K930" s="2">
        <f>Cocina[[#This Row],[Precio Unitario]]</f>
        <v>30</v>
      </c>
      <c r="L930" s="6">
        <f>Cocina[[#This Row],[Ganancia Neta]]/Cocina[[#This Row],[Ganancia Bruta]]</f>
        <v>0.4</v>
      </c>
      <c r="M930" s="2">
        <f>Cocina[[#This Row],[Precio Unitario]]*Cocina[[#This Row],[Cantidad Ordenada]]</f>
        <v>30</v>
      </c>
      <c r="O930" s="2"/>
      <c r="Q930"/>
    </row>
    <row r="931" spans="1:17" x14ac:dyDescent="0.2">
      <c r="A931" s="3">
        <v>363</v>
      </c>
      <c r="B931" s="3">
        <v>5</v>
      </c>
      <c r="C931" s="4" t="s">
        <v>60</v>
      </c>
      <c r="D931" s="4" t="s">
        <v>1588</v>
      </c>
      <c r="E931" s="2">
        <v>14</v>
      </c>
      <c r="F931" s="2">
        <v>24</v>
      </c>
      <c r="G931" s="3">
        <v>3</v>
      </c>
      <c r="H931">
        <v>41</v>
      </c>
      <c r="I931" s="4" t="s">
        <v>133</v>
      </c>
      <c r="J931" s="2">
        <f>Cocina[[#This Row],[Precio Unitario]]-Cocina[[#This Row],[Costo Unitario]]</f>
        <v>10</v>
      </c>
      <c r="K931" s="2">
        <f>Cocina[[#This Row],[Precio Unitario]]</f>
        <v>24</v>
      </c>
      <c r="L931" s="6">
        <f>Cocina[[#This Row],[Ganancia Neta]]/Cocina[[#This Row],[Ganancia Bruta]]</f>
        <v>0.41666666666666669</v>
      </c>
      <c r="M931" s="2">
        <f>Cocina[[#This Row],[Precio Unitario]]*Cocina[[#This Row],[Cantidad Ordenada]]</f>
        <v>72</v>
      </c>
      <c r="O931" s="2"/>
      <c r="Q931"/>
    </row>
    <row r="932" spans="1:17" x14ac:dyDescent="0.2">
      <c r="A932" s="3">
        <v>363</v>
      </c>
      <c r="B932" s="3">
        <v>5</v>
      </c>
      <c r="C932" s="4" t="s">
        <v>42</v>
      </c>
      <c r="D932" s="4" t="s">
        <v>1593</v>
      </c>
      <c r="E932" s="2">
        <v>22</v>
      </c>
      <c r="F932" s="2">
        <v>36</v>
      </c>
      <c r="G932" s="3">
        <v>2</v>
      </c>
      <c r="H932">
        <v>42</v>
      </c>
      <c r="I932" s="4" t="s">
        <v>132</v>
      </c>
      <c r="J932" s="2">
        <f>Cocina[[#This Row],[Precio Unitario]]-Cocina[[#This Row],[Costo Unitario]]</f>
        <v>14</v>
      </c>
      <c r="K932" s="2">
        <f>Cocina[[#This Row],[Precio Unitario]]</f>
        <v>36</v>
      </c>
      <c r="L932" s="6">
        <f>Cocina[[#This Row],[Ganancia Neta]]/Cocina[[#This Row],[Ganancia Bruta]]</f>
        <v>0.3888888888888889</v>
      </c>
      <c r="M932" s="2">
        <f>Cocina[[#This Row],[Precio Unitario]]*Cocina[[#This Row],[Cantidad Ordenada]]</f>
        <v>72</v>
      </c>
      <c r="O932" s="2"/>
      <c r="Q932"/>
    </row>
    <row r="933" spans="1:17" x14ac:dyDescent="0.2">
      <c r="A933" s="3">
        <v>363</v>
      </c>
      <c r="B933" s="3">
        <v>5</v>
      </c>
      <c r="C933" s="4" t="s">
        <v>74</v>
      </c>
      <c r="D933" s="4" t="s">
        <v>1595</v>
      </c>
      <c r="E933" s="2">
        <v>20</v>
      </c>
      <c r="F933" s="2">
        <v>33</v>
      </c>
      <c r="G933" s="3">
        <v>2</v>
      </c>
      <c r="H933">
        <v>18</v>
      </c>
      <c r="I933" s="4" t="s">
        <v>132</v>
      </c>
      <c r="J933" s="2">
        <f>Cocina[[#This Row],[Precio Unitario]]-Cocina[[#This Row],[Costo Unitario]]</f>
        <v>13</v>
      </c>
      <c r="K933" s="2">
        <f>Cocina[[#This Row],[Precio Unitario]]</f>
        <v>33</v>
      </c>
      <c r="L933" s="6">
        <f>Cocina[[#This Row],[Ganancia Neta]]/Cocina[[#This Row],[Ganancia Bruta]]</f>
        <v>0.39393939393939392</v>
      </c>
      <c r="M933" s="2">
        <f>Cocina[[#This Row],[Precio Unitario]]*Cocina[[#This Row],[Cantidad Ordenada]]</f>
        <v>66</v>
      </c>
      <c r="O933" s="2"/>
      <c r="Q933"/>
    </row>
    <row r="934" spans="1:17" x14ac:dyDescent="0.2">
      <c r="A934" s="3">
        <v>364</v>
      </c>
      <c r="B934" s="3">
        <v>15</v>
      </c>
      <c r="C934" s="4" t="s">
        <v>30</v>
      </c>
      <c r="D934" s="4" t="s">
        <v>1596</v>
      </c>
      <c r="E934" s="2">
        <v>16</v>
      </c>
      <c r="F934" s="2">
        <v>28</v>
      </c>
      <c r="G934" s="3">
        <v>2</v>
      </c>
      <c r="H934">
        <v>52</v>
      </c>
      <c r="I934" s="4" t="s">
        <v>132</v>
      </c>
      <c r="J934" s="2">
        <f>Cocina[[#This Row],[Precio Unitario]]-Cocina[[#This Row],[Costo Unitario]]</f>
        <v>12</v>
      </c>
      <c r="K934" s="2">
        <f>Cocina[[#This Row],[Precio Unitario]]</f>
        <v>28</v>
      </c>
      <c r="L934" s="6">
        <f>Cocina[[#This Row],[Ganancia Neta]]/Cocina[[#This Row],[Ganancia Bruta]]</f>
        <v>0.42857142857142855</v>
      </c>
      <c r="M934" s="2">
        <f>Cocina[[#This Row],[Precio Unitario]]*Cocina[[#This Row],[Cantidad Ordenada]]</f>
        <v>56</v>
      </c>
      <c r="O934" s="2"/>
      <c r="Q934"/>
    </row>
    <row r="935" spans="1:17" x14ac:dyDescent="0.2">
      <c r="A935" s="3">
        <v>364</v>
      </c>
      <c r="B935" s="3">
        <v>15</v>
      </c>
      <c r="C935" s="4" t="s">
        <v>65</v>
      </c>
      <c r="D935" s="4" t="s">
        <v>1600</v>
      </c>
      <c r="E935" s="2">
        <v>13</v>
      </c>
      <c r="F935" s="2">
        <v>22</v>
      </c>
      <c r="G935" s="3">
        <v>1</v>
      </c>
      <c r="H935">
        <v>20</v>
      </c>
      <c r="I935" s="4" t="s">
        <v>132</v>
      </c>
      <c r="J935" s="2">
        <f>Cocina[[#This Row],[Precio Unitario]]-Cocina[[#This Row],[Costo Unitario]]</f>
        <v>9</v>
      </c>
      <c r="K935" s="2">
        <f>Cocina[[#This Row],[Precio Unitario]]</f>
        <v>22</v>
      </c>
      <c r="L935" s="6">
        <f>Cocina[[#This Row],[Ganancia Neta]]/Cocina[[#This Row],[Ganancia Bruta]]</f>
        <v>0.40909090909090912</v>
      </c>
      <c r="M935" s="2">
        <f>Cocina[[#This Row],[Precio Unitario]]*Cocina[[#This Row],[Cantidad Ordenada]]</f>
        <v>22</v>
      </c>
      <c r="O935" s="2"/>
      <c r="Q935"/>
    </row>
    <row r="936" spans="1:17" x14ac:dyDescent="0.2">
      <c r="A936" s="3">
        <v>364</v>
      </c>
      <c r="B936" s="3">
        <v>15</v>
      </c>
      <c r="C936" s="4" t="s">
        <v>52</v>
      </c>
      <c r="D936" s="4" t="s">
        <v>1607</v>
      </c>
      <c r="E936" s="2">
        <v>15</v>
      </c>
      <c r="F936" s="2">
        <v>25</v>
      </c>
      <c r="G936" s="3">
        <v>2</v>
      </c>
      <c r="H936">
        <v>14</v>
      </c>
      <c r="I936" s="4" t="s">
        <v>132</v>
      </c>
      <c r="J936" s="2">
        <f>Cocina[[#This Row],[Precio Unitario]]-Cocina[[#This Row],[Costo Unitario]]</f>
        <v>10</v>
      </c>
      <c r="K936" s="2">
        <f>Cocina[[#This Row],[Precio Unitario]]</f>
        <v>25</v>
      </c>
      <c r="L936" s="6">
        <f>Cocina[[#This Row],[Ganancia Neta]]/Cocina[[#This Row],[Ganancia Bruta]]</f>
        <v>0.4</v>
      </c>
      <c r="M936" s="2">
        <f>Cocina[[#This Row],[Precio Unitario]]*Cocina[[#This Row],[Cantidad Ordenada]]</f>
        <v>50</v>
      </c>
      <c r="O936" s="2"/>
      <c r="Q936"/>
    </row>
    <row r="937" spans="1:17" x14ac:dyDescent="0.2">
      <c r="A937" s="3">
        <v>364</v>
      </c>
      <c r="B937" s="3">
        <v>15</v>
      </c>
      <c r="C937" s="4" t="s">
        <v>26</v>
      </c>
      <c r="D937" s="4" t="s">
        <v>1594</v>
      </c>
      <c r="E937" s="2">
        <v>17</v>
      </c>
      <c r="F937" s="2">
        <v>29</v>
      </c>
      <c r="G937" s="3">
        <v>1</v>
      </c>
      <c r="H937">
        <v>26</v>
      </c>
      <c r="I937" s="4" t="s">
        <v>132</v>
      </c>
      <c r="J937" s="2">
        <f>Cocina[[#This Row],[Precio Unitario]]-Cocina[[#This Row],[Costo Unitario]]</f>
        <v>12</v>
      </c>
      <c r="K937" s="2">
        <f>Cocina[[#This Row],[Precio Unitario]]</f>
        <v>29</v>
      </c>
      <c r="L937" s="6">
        <f>Cocina[[#This Row],[Ganancia Neta]]/Cocina[[#This Row],[Ganancia Bruta]]</f>
        <v>0.41379310344827586</v>
      </c>
      <c r="M937" s="2">
        <f>Cocina[[#This Row],[Precio Unitario]]*Cocina[[#This Row],[Cantidad Ordenada]]</f>
        <v>29</v>
      </c>
      <c r="O937" s="2"/>
      <c r="Q937"/>
    </row>
    <row r="938" spans="1:17" x14ac:dyDescent="0.2">
      <c r="A938" s="3">
        <v>365</v>
      </c>
      <c r="B938" s="3">
        <v>4</v>
      </c>
      <c r="C938" s="4" t="s">
        <v>42</v>
      </c>
      <c r="D938" s="4" t="s">
        <v>1593</v>
      </c>
      <c r="E938" s="2">
        <v>22</v>
      </c>
      <c r="F938" s="2">
        <v>36</v>
      </c>
      <c r="G938" s="3">
        <v>3</v>
      </c>
      <c r="H938">
        <v>25</v>
      </c>
      <c r="I938" s="4" t="s">
        <v>133</v>
      </c>
      <c r="J938" s="2">
        <f>Cocina[[#This Row],[Precio Unitario]]-Cocina[[#This Row],[Costo Unitario]]</f>
        <v>14</v>
      </c>
      <c r="K938" s="2">
        <f>Cocina[[#This Row],[Precio Unitario]]</f>
        <v>36</v>
      </c>
      <c r="L938" s="6">
        <f>Cocina[[#This Row],[Ganancia Neta]]/Cocina[[#This Row],[Ganancia Bruta]]</f>
        <v>0.3888888888888889</v>
      </c>
      <c r="M938" s="2">
        <f>Cocina[[#This Row],[Precio Unitario]]*Cocina[[#This Row],[Cantidad Ordenada]]</f>
        <v>108</v>
      </c>
      <c r="O938" s="2"/>
      <c r="Q938"/>
    </row>
    <row r="939" spans="1:17" x14ac:dyDescent="0.2">
      <c r="A939" s="3">
        <v>366</v>
      </c>
      <c r="B939" s="3">
        <v>17</v>
      </c>
      <c r="C939" s="4" t="s">
        <v>46</v>
      </c>
      <c r="D939" s="4" t="s">
        <v>1591</v>
      </c>
      <c r="E939" s="2">
        <v>16</v>
      </c>
      <c r="F939" s="2">
        <v>27</v>
      </c>
      <c r="G939" s="3">
        <v>2</v>
      </c>
      <c r="H939">
        <v>30</v>
      </c>
      <c r="I939" s="4" t="s">
        <v>132</v>
      </c>
      <c r="J939" s="2">
        <f>Cocina[[#This Row],[Precio Unitario]]-Cocina[[#This Row],[Costo Unitario]]</f>
        <v>11</v>
      </c>
      <c r="K939" s="2">
        <f>Cocina[[#This Row],[Precio Unitario]]</f>
        <v>27</v>
      </c>
      <c r="L939" s="6">
        <f>Cocina[[#This Row],[Ganancia Neta]]/Cocina[[#This Row],[Ganancia Bruta]]</f>
        <v>0.40740740740740738</v>
      </c>
      <c r="M939" s="2">
        <f>Cocina[[#This Row],[Precio Unitario]]*Cocina[[#This Row],[Cantidad Ordenada]]</f>
        <v>54</v>
      </c>
      <c r="O939" s="2"/>
      <c r="Q939"/>
    </row>
    <row r="940" spans="1:17" x14ac:dyDescent="0.2">
      <c r="A940" s="3">
        <v>366</v>
      </c>
      <c r="B940" s="3">
        <v>17</v>
      </c>
      <c r="C940" s="4" t="s">
        <v>19</v>
      </c>
      <c r="D940" s="4" t="s">
        <v>1598</v>
      </c>
      <c r="E940" s="2">
        <v>21</v>
      </c>
      <c r="F940" s="2">
        <v>35</v>
      </c>
      <c r="G940" s="3">
        <v>3</v>
      </c>
      <c r="H940">
        <v>51</v>
      </c>
      <c r="I940" s="4" t="s">
        <v>133</v>
      </c>
      <c r="J940" s="2">
        <f>Cocina[[#This Row],[Precio Unitario]]-Cocina[[#This Row],[Costo Unitario]]</f>
        <v>14</v>
      </c>
      <c r="K940" s="2">
        <f>Cocina[[#This Row],[Precio Unitario]]</f>
        <v>35</v>
      </c>
      <c r="L940" s="6">
        <f>Cocina[[#This Row],[Ganancia Neta]]/Cocina[[#This Row],[Ganancia Bruta]]</f>
        <v>0.4</v>
      </c>
      <c r="M940" s="2">
        <f>Cocina[[#This Row],[Precio Unitario]]*Cocina[[#This Row],[Cantidad Ordenada]]</f>
        <v>105</v>
      </c>
      <c r="O940" s="2"/>
      <c r="Q940"/>
    </row>
    <row r="941" spans="1:17" x14ac:dyDescent="0.2">
      <c r="A941" s="3">
        <v>366</v>
      </c>
      <c r="B941" s="3">
        <v>17</v>
      </c>
      <c r="C941" s="4" t="s">
        <v>34</v>
      </c>
      <c r="D941" s="4" t="s">
        <v>1592</v>
      </c>
      <c r="E941" s="2">
        <v>25</v>
      </c>
      <c r="F941" s="2">
        <v>40</v>
      </c>
      <c r="G941" s="3">
        <v>2</v>
      </c>
      <c r="H941">
        <v>9</v>
      </c>
      <c r="I941" s="4" t="s">
        <v>132</v>
      </c>
      <c r="J941" s="2">
        <f>Cocina[[#This Row],[Precio Unitario]]-Cocina[[#This Row],[Costo Unitario]]</f>
        <v>15</v>
      </c>
      <c r="K941" s="2">
        <f>Cocina[[#This Row],[Precio Unitario]]</f>
        <v>40</v>
      </c>
      <c r="L941" s="6">
        <f>Cocina[[#This Row],[Ganancia Neta]]/Cocina[[#This Row],[Ganancia Bruta]]</f>
        <v>0.375</v>
      </c>
      <c r="M941" s="2">
        <f>Cocina[[#This Row],[Precio Unitario]]*Cocina[[#This Row],[Cantidad Ordenada]]</f>
        <v>80</v>
      </c>
      <c r="O941" s="2"/>
      <c r="Q941"/>
    </row>
    <row r="942" spans="1:17" x14ac:dyDescent="0.2">
      <c r="A942" s="3">
        <v>367</v>
      </c>
      <c r="B942" s="3">
        <v>12</v>
      </c>
      <c r="C942" s="4" t="s">
        <v>57</v>
      </c>
      <c r="D942" s="4" t="s">
        <v>1606</v>
      </c>
      <c r="E942" s="2">
        <v>15</v>
      </c>
      <c r="F942" s="2">
        <v>26</v>
      </c>
      <c r="G942" s="3">
        <v>2</v>
      </c>
      <c r="H942">
        <v>34</v>
      </c>
      <c r="I942" s="4" t="s">
        <v>133</v>
      </c>
      <c r="J942" s="2">
        <f>Cocina[[#This Row],[Precio Unitario]]-Cocina[[#This Row],[Costo Unitario]]</f>
        <v>11</v>
      </c>
      <c r="K942" s="2">
        <f>Cocina[[#This Row],[Precio Unitario]]</f>
        <v>26</v>
      </c>
      <c r="L942" s="6">
        <f>Cocina[[#This Row],[Ganancia Neta]]/Cocina[[#This Row],[Ganancia Bruta]]</f>
        <v>0.42307692307692307</v>
      </c>
      <c r="M942" s="2">
        <f>Cocina[[#This Row],[Precio Unitario]]*Cocina[[#This Row],[Cantidad Ordenada]]</f>
        <v>52</v>
      </c>
      <c r="O942" s="2"/>
      <c r="Q942"/>
    </row>
    <row r="943" spans="1:17" x14ac:dyDescent="0.2">
      <c r="A943" s="3">
        <v>367</v>
      </c>
      <c r="B943" s="3">
        <v>12</v>
      </c>
      <c r="C943" s="4" t="s">
        <v>26</v>
      </c>
      <c r="D943" s="4" t="s">
        <v>1594</v>
      </c>
      <c r="E943" s="2">
        <v>17</v>
      </c>
      <c r="F943" s="2">
        <v>29</v>
      </c>
      <c r="G943" s="3">
        <v>1</v>
      </c>
      <c r="H943">
        <v>26</v>
      </c>
      <c r="I943" s="4" t="s">
        <v>133</v>
      </c>
      <c r="J943" s="2">
        <f>Cocina[[#This Row],[Precio Unitario]]-Cocina[[#This Row],[Costo Unitario]]</f>
        <v>12</v>
      </c>
      <c r="K943" s="2">
        <f>Cocina[[#This Row],[Precio Unitario]]</f>
        <v>29</v>
      </c>
      <c r="L943" s="6">
        <f>Cocina[[#This Row],[Ganancia Neta]]/Cocina[[#This Row],[Ganancia Bruta]]</f>
        <v>0.41379310344827586</v>
      </c>
      <c r="M943" s="2">
        <f>Cocina[[#This Row],[Precio Unitario]]*Cocina[[#This Row],[Cantidad Ordenada]]</f>
        <v>29</v>
      </c>
      <c r="O943" s="2"/>
      <c r="Q943"/>
    </row>
    <row r="944" spans="1:17" x14ac:dyDescent="0.2">
      <c r="A944" s="3">
        <v>367</v>
      </c>
      <c r="B944" s="3">
        <v>12</v>
      </c>
      <c r="C944" s="4" t="s">
        <v>55</v>
      </c>
      <c r="D944" s="4" t="s">
        <v>1602</v>
      </c>
      <c r="E944" s="2">
        <v>12</v>
      </c>
      <c r="F944" s="2">
        <v>20</v>
      </c>
      <c r="G944" s="3">
        <v>1</v>
      </c>
      <c r="H944">
        <v>13</v>
      </c>
      <c r="I944" s="4" t="s">
        <v>133</v>
      </c>
      <c r="J944" s="2">
        <f>Cocina[[#This Row],[Precio Unitario]]-Cocina[[#This Row],[Costo Unitario]]</f>
        <v>8</v>
      </c>
      <c r="K944" s="2">
        <f>Cocina[[#This Row],[Precio Unitario]]</f>
        <v>20</v>
      </c>
      <c r="L944" s="6">
        <f>Cocina[[#This Row],[Ganancia Neta]]/Cocina[[#This Row],[Ganancia Bruta]]</f>
        <v>0.4</v>
      </c>
      <c r="M944" s="2">
        <f>Cocina[[#This Row],[Precio Unitario]]*Cocina[[#This Row],[Cantidad Ordenada]]</f>
        <v>20</v>
      </c>
      <c r="O944" s="2"/>
      <c r="Q944"/>
    </row>
    <row r="945" spans="1:17" x14ac:dyDescent="0.2">
      <c r="A945" s="3">
        <v>368</v>
      </c>
      <c r="B945" s="3">
        <v>13</v>
      </c>
      <c r="C945" s="4" t="s">
        <v>74</v>
      </c>
      <c r="D945" s="4" t="s">
        <v>1595</v>
      </c>
      <c r="E945" s="2">
        <v>20</v>
      </c>
      <c r="F945" s="2">
        <v>33</v>
      </c>
      <c r="G945" s="3">
        <v>3</v>
      </c>
      <c r="H945">
        <v>45</v>
      </c>
      <c r="I945" s="4" t="s">
        <v>132</v>
      </c>
      <c r="J945" s="2">
        <f>Cocina[[#This Row],[Precio Unitario]]-Cocina[[#This Row],[Costo Unitario]]</f>
        <v>13</v>
      </c>
      <c r="K945" s="2">
        <f>Cocina[[#This Row],[Precio Unitario]]</f>
        <v>33</v>
      </c>
      <c r="L945" s="6">
        <f>Cocina[[#This Row],[Ganancia Neta]]/Cocina[[#This Row],[Ganancia Bruta]]</f>
        <v>0.39393939393939392</v>
      </c>
      <c r="M945" s="2">
        <f>Cocina[[#This Row],[Precio Unitario]]*Cocina[[#This Row],[Cantidad Ordenada]]</f>
        <v>99</v>
      </c>
      <c r="O945" s="2"/>
      <c r="Q945"/>
    </row>
    <row r="946" spans="1:17" x14ac:dyDescent="0.2">
      <c r="A946" s="3">
        <v>368</v>
      </c>
      <c r="B946" s="3">
        <v>13</v>
      </c>
      <c r="C946" s="4" t="s">
        <v>60</v>
      </c>
      <c r="D946" s="4" t="s">
        <v>1588</v>
      </c>
      <c r="E946" s="2">
        <v>14</v>
      </c>
      <c r="F946" s="2">
        <v>24</v>
      </c>
      <c r="G946" s="3">
        <v>1</v>
      </c>
      <c r="H946">
        <v>40</v>
      </c>
      <c r="I946" s="4" t="s">
        <v>133</v>
      </c>
      <c r="J946" s="2">
        <f>Cocina[[#This Row],[Precio Unitario]]-Cocina[[#This Row],[Costo Unitario]]</f>
        <v>10</v>
      </c>
      <c r="K946" s="2">
        <f>Cocina[[#This Row],[Precio Unitario]]</f>
        <v>24</v>
      </c>
      <c r="L946" s="6">
        <f>Cocina[[#This Row],[Ganancia Neta]]/Cocina[[#This Row],[Ganancia Bruta]]</f>
        <v>0.41666666666666669</v>
      </c>
      <c r="M946" s="2">
        <f>Cocina[[#This Row],[Precio Unitario]]*Cocina[[#This Row],[Cantidad Ordenada]]</f>
        <v>24</v>
      </c>
      <c r="O946" s="2"/>
      <c r="Q946"/>
    </row>
    <row r="947" spans="1:17" x14ac:dyDescent="0.2">
      <c r="A947" s="3">
        <v>369</v>
      </c>
      <c r="B947" s="3">
        <v>20</v>
      </c>
      <c r="C947" s="4" t="s">
        <v>50</v>
      </c>
      <c r="D947" s="4" t="s">
        <v>1590</v>
      </c>
      <c r="E947" s="2">
        <v>19</v>
      </c>
      <c r="F947" s="2">
        <v>31</v>
      </c>
      <c r="G947" s="3">
        <v>2</v>
      </c>
      <c r="H947">
        <v>7</v>
      </c>
      <c r="I947" s="4" t="s">
        <v>133</v>
      </c>
      <c r="J947" s="2">
        <f>Cocina[[#This Row],[Precio Unitario]]-Cocina[[#This Row],[Costo Unitario]]</f>
        <v>12</v>
      </c>
      <c r="K947" s="2">
        <f>Cocina[[#This Row],[Precio Unitario]]</f>
        <v>31</v>
      </c>
      <c r="L947" s="6">
        <f>Cocina[[#This Row],[Ganancia Neta]]/Cocina[[#This Row],[Ganancia Bruta]]</f>
        <v>0.38709677419354838</v>
      </c>
      <c r="M947" s="2">
        <f>Cocina[[#This Row],[Precio Unitario]]*Cocina[[#This Row],[Cantidad Ordenada]]</f>
        <v>62</v>
      </c>
      <c r="O947" s="2"/>
      <c r="Q947"/>
    </row>
    <row r="948" spans="1:17" x14ac:dyDescent="0.2">
      <c r="A948" s="3">
        <v>369</v>
      </c>
      <c r="B948" s="3">
        <v>20</v>
      </c>
      <c r="C948" s="4" t="s">
        <v>63</v>
      </c>
      <c r="D948" s="4" t="s">
        <v>1603</v>
      </c>
      <c r="E948" s="2">
        <v>14</v>
      </c>
      <c r="F948" s="2">
        <v>23</v>
      </c>
      <c r="G948" s="3">
        <v>2</v>
      </c>
      <c r="H948">
        <v>7</v>
      </c>
      <c r="I948" s="4" t="s">
        <v>133</v>
      </c>
      <c r="J948" s="2">
        <f>Cocina[[#This Row],[Precio Unitario]]-Cocina[[#This Row],[Costo Unitario]]</f>
        <v>9</v>
      </c>
      <c r="K948" s="2">
        <f>Cocina[[#This Row],[Precio Unitario]]</f>
        <v>23</v>
      </c>
      <c r="L948" s="6">
        <f>Cocina[[#This Row],[Ganancia Neta]]/Cocina[[#This Row],[Ganancia Bruta]]</f>
        <v>0.39130434782608697</v>
      </c>
      <c r="M948" s="2">
        <f>Cocina[[#This Row],[Precio Unitario]]*Cocina[[#This Row],[Cantidad Ordenada]]</f>
        <v>46</v>
      </c>
      <c r="O948" s="2"/>
      <c r="Q948"/>
    </row>
    <row r="949" spans="1:17" x14ac:dyDescent="0.2">
      <c r="A949" s="3">
        <v>369</v>
      </c>
      <c r="B949" s="3">
        <v>20</v>
      </c>
      <c r="C949" s="4" t="s">
        <v>30</v>
      </c>
      <c r="D949" s="4" t="s">
        <v>1596</v>
      </c>
      <c r="E949" s="2">
        <v>16</v>
      </c>
      <c r="F949" s="2">
        <v>28</v>
      </c>
      <c r="G949" s="3">
        <v>2</v>
      </c>
      <c r="H949">
        <v>8</v>
      </c>
      <c r="I949" s="4" t="s">
        <v>133</v>
      </c>
      <c r="J949" s="2">
        <f>Cocina[[#This Row],[Precio Unitario]]-Cocina[[#This Row],[Costo Unitario]]</f>
        <v>12</v>
      </c>
      <c r="K949" s="2">
        <f>Cocina[[#This Row],[Precio Unitario]]</f>
        <v>28</v>
      </c>
      <c r="L949" s="6">
        <f>Cocina[[#This Row],[Ganancia Neta]]/Cocina[[#This Row],[Ganancia Bruta]]</f>
        <v>0.42857142857142855</v>
      </c>
      <c r="M949" s="2">
        <f>Cocina[[#This Row],[Precio Unitario]]*Cocina[[#This Row],[Cantidad Ordenada]]</f>
        <v>56</v>
      </c>
      <c r="O949" s="2"/>
      <c r="Q949"/>
    </row>
    <row r="950" spans="1:17" x14ac:dyDescent="0.2">
      <c r="A950" s="3">
        <v>369</v>
      </c>
      <c r="B950" s="3">
        <v>20</v>
      </c>
      <c r="C950" s="4" t="s">
        <v>57</v>
      </c>
      <c r="D950" s="4" t="s">
        <v>1606</v>
      </c>
      <c r="E950" s="2">
        <v>15</v>
      </c>
      <c r="F950" s="2">
        <v>26</v>
      </c>
      <c r="G950" s="3">
        <v>3</v>
      </c>
      <c r="H950">
        <v>20</v>
      </c>
      <c r="I950" s="4" t="s">
        <v>133</v>
      </c>
      <c r="J950" s="2">
        <f>Cocina[[#This Row],[Precio Unitario]]-Cocina[[#This Row],[Costo Unitario]]</f>
        <v>11</v>
      </c>
      <c r="K950" s="2">
        <f>Cocina[[#This Row],[Precio Unitario]]</f>
        <v>26</v>
      </c>
      <c r="L950" s="6">
        <f>Cocina[[#This Row],[Ganancia Neta]]/Cocina[[#This Row],[Ganancia Bruta]]</f>
        <v>0.42307692307692307</v>
      </c>
      <c r="M950" s="2">
        <f>Cocina[[#This Row],[Precio Unitario]]*Cocina[[#This Row],[Cantidad Ordenada]]</f>
        <v>78</v>
      </c>
      <c r="O950" s="2"/>
      <c r="Q950"/>
    </row>
    <row r="951" spans="1:17" x14ac:dyDescent="0.2">
      <c r="A951" s="3">
        <v>370</v>
      </c>
      <c r="B951" s="3">
        <v>13</v>
      </c>
      <c r="C951" s="4" t="s">
        <v>42</v>
      </c>
      <c r="D951" s="4" t="s">
        <v>1593</v>
      </c>
      <c r="E951" s="2">
        <v>22</v>
      </c>
      <c r="F951" s="2">
        <v>36</v>
      </c>
      <c r="G951" s="3">
        <v>2</v>
      </c>
      <c r="H951">
        <v>33</v>
      </c>
      <c r="I951" s="4" t="s">
        <v>133</v>
      </c>
      <c r="J951" s="2">
        <f>Cocina[[#This Row],[Precio Unitario]]-Cocina[[#This Row],[Costo Unitario]]</f>
        <v>14</v>
      </c>
      <c r="K951" s="2">
        <f>Cocina[[#This Row],[Precio Unitario]]</f>
        <v>36</v>
      </c>
      <c r="L951" s="6">
        <f>Cocina[[#This Row],[Ganancia Neta]]/Cocina[[#This Row],[Ganancia Bruta]]</f>
        <v>0.3888888888888889</v>
      </c>
      <c r="M951" s="2">
        <f>Cocina[[#This Row],[Precio Unitario]]*Cocina[[#This Row],[Cantidad Ordenada]]</f>
        <v>72</v>
      </c>
      <c r="O951" s="2"/>
      <c r="Q951"/>
    </row>
    <row r="952" spans="1:17" x14ac:dyDescent="0.2">
      <c r="A952" s="3">
        <v>371</v>
      </c>
      <c r="B952" s="3">
        <v>4</v>
      </c>
      <c r="C952" s="4" t="s">
        <v>50</v>
      </c>
      <c r="D952" s="4" t="s">
        <v>1590</v>
      </c>
      <c r="E952" s="2">
        <v>19</v>
      </c>
      <c r="F952" s="2">
        <v>31</v>
      </c>
      <c r="G952" s="3">
        <v>2</v>
      </c>
      <c r="H952">
        <v>11</v>
      </c>
      <c r="I952" s="4" t="s">
        <v>133</v>
      </c>
      <c r="J952" s="2">
        <f>Cocina[[#This Row],[Precio Unitario]]-Cocina[[#This Row],[Costo Unitario]]</f>
        <v>12</v>
      </c>
      <c r="K952" s="2">
        <f>Cocina[[#This Row],[Precio Unitario]]</f>
        <v>31</v>
      </c>
      <c r="L952" s="6">
        <f>Cocina[[#This Row],[Ganancia Neta]]/Cocina[[#This Row],[Ganancia Bruta]]</f>
        <v>0.38709677419354838</v>
      </c>
      <c r="M952" s="2">
        <f>Cocina[[#This Row],[Precio Unitario]]*Cocina[[#This Row],[Cantidad Ordenada]]</f>
        <v>62</v>
      </c>
      <c r="O952" s="2"/>
      <c r="Q952"/>
    </row>
    <row r="953" spans="1:17" x14ac:dyDescent="0.2">
      <c r="A953" s="3">
        <v>371</v>
      </c>
      <c r="B953" s="3">
        <v>4</v>
      </c>
      <c r="C953" s="4" t="s">
        <v>42</v>
      </c>
      <c r="D953" s="4" t="s">
        <v>1593</v>
      </c>
      <c r="E953" s="2">
        <v>22</v>
      </c>
      <c r="F953" s="2">
        <v>36</v>
      </c>
      <c r="G953" s="3">
        <v>1</v>
      </c>
      <c r="H953">
        <v>13</v>
      </c>
      <c r="I953" s="4" t="s">
        <v>132</v>
      </c>
      <c r="J953" s="2">
        <f>Cocina[[#This Row],[Precio Unitario]]-Cocina[[#This Row],[Costo Unitario]]</f>
        <v>14</v>
      </c>
      <c r="K953" s="2">
        <f>Cocina[[#This Row],[Precio Unitario]]</f>
        <v>36</v>
      </c>
      <c r="L953" s="6">
        <f>Cocina[[#This Row],[Ganancia Neta]]/Cocina[[#This Row],[Ganancia Bruta]]</f>
        <v>0.3888888888888889</v>
      </c>
      <c r="M953" s="2">
        <f>Cocina[[#This Row],[Precio Unitario]]*Cocina[[#This Row],[Cantidad Ordenada]]</f>
        <v>36</v>
      </c>
      <c r="O953" s="2"/>
      <c r="Q953"/>
    </row>
    <row r="954" spans="1:17" x14ac:dyDescent="0.2">
      <c r="A954" s="3">
        <v>371</v>
      </c>
      <c r="B954" s="3">
        <v>4</v>
      </c>
      <c r="C954" s="4" t="s">
        <v>30</v>
      </c>
      <c r="D954" s="4" t="s">
        <v>1596</v>
      </c>
      <c r="E954" s="2">
        <v>16</v>
      </c>
      <c r="F954" s="2">
        <v>28</v>
      </c>
      <c r="G954" s="3">
        <v>2</v>
      </c>
      <c r="H954">
        <v>11</v>
      </c>
      <c r="I954" s="4" t="s">
        <v>132</v>
      </c>
      <c r="J954" s="2">
        <f>Cocina[[#This Row],[Precio Unitario]]-Cocina[[#This Row],[Costo Unitario]]</f>
        <v>12</v>
      </c>
      <c r="K954" s="2">
        <f>Cocina[[#This Row],[Precio Unitario]]</f>
        <v>28</v>
      </c>
      <c r="L954" s="6">
        <f>Cocina[[#This Row],[Ganancia Neta]]/Cocina[[#This Row],[Ganancia Bruta]]</f>
        <v>0.42857142857142855</v>
      </c>
      <c r="M954" s="2">
        <f>Cocina[[#This Row],[Precio Unitario]]*Cocina[[#This Row],[Cantidad Ordenada]]</f>
        <v>56</v>
      </c>
      <c r="O954" s="2"/>
      <c r="Q954"/>
    </row>
    <row r="955" spans="1:17" x14ac:dyDescent="0.2">
      <c r="A955" s="3">
        <v>371</v>
      </c>
      <c r="B955" s="3">
        <v>4</v>
      </c>
      <c r="C955" s="4" t="s">
        <v>63</v>
      </c>
      <c r="D955" s="4" t="s">
        <v>1603</v>
      </c>
      <c r="E955" s="2">
        <v>14</v>
      </c>
      <c r="F955" s="2">
        <v>23</v>
      </c>
      <c r="G955" s="3">
        <v>2</v>
      </c>
      <c r="H955">
        <v>14</v>
      </c>
      <c r="I955" s="4" t="s">
        <v>133</v>
      </c>
      <c r="J955" s="2">
        <f>Cocina[[#This Row],[Precio Unitario]]-Cocina[[#This Row],[Costo Unitario]]</f>
        <v>9</v>
      </c>
      <c r="K955" s="2">
        <f>Cocina[[#This Row],[Precio Unitario]]</f>
        <v>23</v>
      </c>
      <c r="L955" s="6">
        <f>Cocina[[#This Row],[Ganancia Neta]]/Cocina[[#This Row],[Ganancia Bruta]]</f>
        <v>0.39130434782608697</v>
      </c>
      <c r="M955" s="2">
        <f>Cocina[[#This Row],[Precio Unitario]]*Cocina[[#This Row],[Cantidad Ordenada]]</f>
        <v>46</v>
      </c>
      <c r="O955" s="2"/>
      <c r="Q955"/>
    </row>
    <row r="956" spans="1:17" x14ac:dyDescent="0.2">
      <c r="A956" s="3">
        <v>372</v>
      </c>
      <c r="B956" s="3">
        <v>14</v>
      </c>
      <c r="C956" s="4" t="s">
        <v>43</v>
      </c>
      <c r="D956" s="4" t="s">
        <v>1605</v>
      </c>
      <c r="E956" s="2">
        <v>10</v>
      </c>
      <c r="F956" s="2">
        <v>18</v>
      </c>
      <c r="G956" s="3">
        <v>2</v>
      </c>
      <c r="H956">
        <v>22</v>
      </c>
      <c r="I956" s="4" t="s">
        <v>132</v>
      </c>
      <c r="J956" s="2">
        <f>Cocina[[#This Row],[Precio Unitario]]-Cocina[[#This Row],[Costo Unitario]]</f>
        <v>8</v>
      </c>
      <c r="K956" s="2">
        <f>Cocina[[#This Row],[Precio Unitario]]</f>
        <v>18</v>
      </c>
      <c r="L956" s="6">
        <f>Cocina[[#This Row],[Ganancia Neta]]/Cocina[[#This Row],[Ganancia Bruta]]</f>
        <v>0.44444444444444442</v>
      </c>
      <c r="M956" s="2">
        <f>Cocina[[#This Row],[Precio Unitario]]*Cocina[[#This Row],[Cantidad Ordenada]]</f>
        <v>36</v>
      </c>
      <c r="O956" s="2"/>
      <c r="Q956"/>
    </row>
    <row r="957" spans="1:17" x14ac:dyDescent="0.2">
      <c r="A957" s="3">
        <v>373</v>
      </c>
      <c r="B957" s="3">
        <v>19</v>
      </c>
      <c r="C957" s="4" t="s">
        <v>41</v>
      </c>
      <c r="D957" s="4" t="s">
        <v>1604</v>
      </c>
      <c r="E957" s="2">
        <v>13</v>
      </c>
      <c r="F957" s="2">
        <v>21</v>
      </c>
      <c r="G957" s="3">
        <v>1</v>
      </c>
      <c r="H957">
        <v>41</v>
      </c>
      <c r="I957" s="4" t="s">
        <v>133</v>
      </c>
      <c r="J957" s="2">
        <f>Cocina[[#This Row],[Precio Unitario]]-Cocina[[#This Row],[Costo Unitario]]</f>
        <v>8</v>
      </c>
      <c r="K957" s="2">
        <f>Cocina[[#This Row],[Precio Unitario]]</f>
        <v>21</v>
      </c>
      <c r="L957" s="6">
        <f>Cocina[[#This Row],[Ganancia Neta]]/Cocina[[#This Row],[Ganancia Bruta]]</f>
        <v>0.38095238095238093</v>
      </c>
      <c r="M957" s="2">
        <f>Cocina[[#This Row],[Precio Unitario]]*Cocina[[#This Row],[Cantidad Ordenada]]</f>
        <v>21</v>
      </c>
      <c r="O957" s="2"/>
      <c r="Q957"/>
    </row>
    <row r="958" spans="1:17" x14ac:dyDescent="0.2">
      <c r="A958" s="3">
        <v>373</v>
      </c>
      <c r="B958" s="3">
        <v>19</v>
      </c>
      <c r="C958" s="4" t="s">
        <v>19</v>
      </c>
      <c r="D958" s="4" t="s">
        <v>1598</v>
      </c>
      <c r="E958" s="2">
        <v>21</v>
      </c>
      <c r="F958" s="2">
        <v>35</v>
      </c>
      <c r="G958" s="3">
        <v>1</v>
      </c>
      <c r="H958">
        <v>49</v>
      </c>
      <c r="I958" s="4" t="s">
        <v>132</v>
      </c>
      <c r="J958" s="2">
        <f>Cocina[[#This Row],[Precio Unitario]]-Cocina[[#This Row],[Costo Unitario]]</f>
        <v>14</v>
      </c>
      <c r="K958" s="2">
        <f>Cocina[[#This Row],[Precio Unitario]]</f>
        <v>35</v>
      </c>
      <c r="L958" s="6">
        <f>Cocina[[#This Row],[Ganancia Neta]]/Cocina[[#This Row],[Ganancia Bruta]]</f>
        <v>0.4</v>
      </c>
      <c r="M958" s="2">
        <f>Cocina[[#This Row],[Precio Unitario]]*Cocina[[#This Row],[Cantidad Ordenada]]</f>
        <v>35</v>
      </c>
      <c r="O958" s="2"/>
      <c r="Q958"/>
    </row>
    <row r="959" spans="1:17" x14ac:dyDescent="0.2">
      <c r="A959" s="3">
        <v>373</v>
      </c>
      <c r="B959" s="3">
        <v>19</v>
      </c>
      <c r="C959" s="4" t="s">
        <v>65</v>
      </c>
      <c r="D959" s="4" t="s">
        <v>1600</v>
      </c>
      <c r="E959" s="2">
        <v>13</v>
      </c>
      <c r="F959" s="2">
        <v>22</v>
      </c>
      <c r="G959" s="3">
        <v>2</v>
      </c>
      <c r="H959">
        <v>17</v>
      </c>
      <c r="I959" s="4" t="s">
        <v>133</v>
      </c>
      <c r="J959" s="2">
        <f>Cocina[[#This Row],[Precio Unitario]]-Cocina[[#This Row],[Costo Unitario]]</f>
        <v>9</v>
      </c>
      <c r="K959" s="2">
        <f>Cocina[[#This Row],[Precio Unitario]]</f>
        <v>22</v>
      </c>
      <c r="L959" s="6">
        <f>Cocina[[#This Row],[Ganancia Neta]]/Cocina[[#This Row],[Ganancia Bruta]]</f>
        <v>0.40909090909090912</v>
      </c>
      <c r="M959" s="2">
        <f>Cocina[[#This Row],[Precio Unitario]]*Cocina[[#This Row],[Cantidad Ordenada]]</f>
        <v>44</v>
      </c>
      <c r="O959" s="2"/>
      <c r="Q959"/>
    </row>
    <row r="960" spans="1:17" x14ac:dyDescent="0.2">
      <c r="A960" s="3">
        <v>373</v>
      </c>
      <c r="B960" s="3">
        <v>19</v>
      </c>
      <c r="C960" s="4" t="s">
        <v>55</v>
      </c>
      <c r="D960" s="4" t="s">
        <v>1602</v>
      </c>
      <c r="E960" s="2">
        <v>12</v>
      </c>
      <c r="F960" s="2">
        <v>20</v>
      </c>
      <c r="G960" s="3">
        <v>3</v>
      </c>
      <c r="H960">
        <v>9</v>
      </c>
      <c r="I960" s="4" t="s">
        <v>133</v>
      </c>
      <c r="J960" s="2">
        <f>Cocina[[#This Row],[Precio Unitario]]-Cocina[[#This Row],[Costo Unitario]]</f>
        <v>8</v>
      </c>
      <c r="K960" s="2">
        <f>Cocina[[#This Row],[Precio Unitario]]</f>
        <v>20</v>
      </c>
      <c r="L960" s="6">
        <f>Cocina[[#This Row],[Ganancia Neta]]/Cocina[[#This Row],[Ganancia Bruta]]</f>
        <v>0.4</v>
      </c>
      <c r="M960" s="2">
        <f>Cocina[[#This Row],[Precio Unitario]]*Cocina[[#This Row],[Cantidad Ordenada]]</f>
        <v>60</v>
      </c>
      <c r="O960" s="2"/>
      <c r="Q960"/>
    </row>
    <row r="961" spans="1:17" x14ac:dyDescent="0.2">
      <c r="A961" s="3">
        <v>374</v>
      </c>
      <c r="B961" s="3">
        <v>18</v>
      </c>
      <c r="C961" s="4" t="s">
        <v>19</v>
      </c>
      <c r="D961" s="4" t="s">
        <v>1598</v>
      </c>
      <c r="E961" s="2">
        <v>21</v>
      </c>
      <c r="F961" s="2">
        <v>35</v>
      </c>
      <c r="G961" s="3">
        <v>1</v>
      </c>
      <c r="H961">
        <v>9</v>
      </c>
      <c r="I961" s="4" t="s">
        <v>133</v>
      </c>
      <c r="J961" s="2">
        <f>Cocina[[#This Row],[Precio Unitario]]-Cocina[[#This Row],[Costo Unitario]]</f>
        <v>14</v>
      </c>
      <c r="K961" s="2">
        <f>Cocina[[#This Row],[Precio Unitario]]</f>
        <v>35</v>
      </c>
      <c r="L961" s="6">
        <f>Cocina[[#This Row],[Ganancia Neta]]/Cocina[[#This Row],[Ganancia Bruta]]</f>
        <v>0.4</v>
      </c>
      <c r="M961" s="2">
        <f>Cocina[[#This Row],[Precio Unitario]]*Cocina[[#This Row],[Cantidad Ordenada]]</f>
        <v>35</v>
      </c>
      <c r="O961" s="2"/>
      <c r="Q961"/>
    </row>
    <row r="962" spans="1:17" x14ac:dyDescent="0.2">
      <c r="A962" s="3">
        <v>375</v>
      </c>
      <c r="B962" s="3">
        <v>18</v>
      </c>
      <c r="C962" s="4" t="s">
        <v>50</v>
      </c>
      <c r="D962" s="4" t="s">
        <v>1590</v>
      </c>
      <c r="E962" s="2">
        <v>19</v>
      </c>
      <c r="F962" s="2">
        <v>31</v>
      </c>
      <c r="G962" s="3">
        <v>3</v>
      </c>
      <c r="H962">
        <v>27</v>
      </c>
      <c r="I962" s="4" t="s">
        <v>132</v>
      </c>
      <c r="J962" s="2">
        <f>Cocina[[#This Row],[Precio Unitario]]-Cocina[[#This Row],[Costo Unitario]]</f>
        <v>12</v>
      </c>
      <c r="K962" s="2">
        <f>Cocina[[#This Row],[Precio Unitario]]</f>
        <v>31</v>
      </c>
      <c r="L962" s="6">
        <f>Cocina[[#This Row],[Ganancia Neta]]/Cocina[[#This Row],[Ganancia Bruta]]</f>
        <v>0.38709677419354838</v>
      </c>
      <c r="M962" s="2">
        <f>Cocina[[#This Row],[Precio Unitario]]*Cocina[[#This Row],[Cantidad Ordenada]]</f>
        <v>93</v>
      </c>
      <c r="O962" s="2"/>
      <c r="Q962"/>
    </row>
    <row r="963" spans="1:17" x14ac:dyDescent="0.2">
      <c r="A963" s="3">
        <v>376</v>
      </c>
      <c r="B963" s="3">
        <v>16</v>
      </c>
      <c r="C963" s="4" t="s">
        <v>63</v>
      </c>
      <c r="D963" s="4" t="s">
        <v>1603</v>
      </c>
      <c r="E963" s="2">
        <v>14</v>
      </c>
      <c r="F963" s="2">
        <v>23</v>
      </c>
      <c r="G963" s="3">
        <v>2</v>
      </c>
      <c r="H963">
        <v>5</v>
      </c>
      <c r="I963" s="4" t="s">
        <v>133</v>
      </c>
      <c r="J963" s="2">
        <f>Cocina[[#This Row],[Precio Unitario]]-Cocina[[#This Row],[Costo Unitario]]</f>
        <v>9</v>
      </c>
      <c r="K963" s="2">
        <f>Cocina[[#This Row],[Precio Unitario]]</f>
        <v>23</v>
      </c>
      <c r="L963" s="6">
        <f>Cocina[[#This Row],[Ganancia Neta]]/Cocina[[#This Row],[Ganancia Bruta]]</f>
        <v>0.39130434782608697</v>
      </c>
      <c r="M963" s="2">
        <f>Cocina[[#This Row],[Precio Unitario]]*Cocina[[#This Row],[Cantidad Ordenada]]</f>
        <v>46</v>
      </c>
      <c r="O963" s="2"/>
      <c r="Q963"/>
    </row>
    <row r="964" spans="1:17" x14ac:dyDescent="0.2">
      <c r="A964" s="3">
        <v>377</v>
      </c>
      <c r="B964" s="3">
        <v>5</v>
      </c>
      <c r="C964" s="4" t="s">
        <v>37</v>
      </c>
      <c r="D964" s="4" t="s">
        <v>1601</v>
      </c>
      <c r="E964" s="2">
        <v>20</v>
      </c>
      <c r="F964" s="2">
        <v>34</v>
      </c>
      <c r="G964" s="3">
        <v>2</v>
      </c>
      <c r="H964">
        <v>13</v>
      </c>
      <c r="I964" s="4" t="s">
        <v>132</v>
      </c>
      <c r="J964" s="2">
        <f>Cocina[[#This Row],[Precio Unitario]]-Cocina[[#This Row],[Costo Unitario]]</f>
        <v>14</v>
      </c>
      <c r="K964" s="2">
        <f>Cocina[[#This Row],[Precio Unitario]]</f>
        <v>34</v>
      </c>
      <c r="L964" s="6">
        <f>Cocina[[#This Row],[Ganancia Neta]]/Cocina[[#This Row],[Ganancia Bruta]]</f>
        <v>0.41176470588235292</v>
      </c>
      <c r="M964" s="2">
        <f>Cocina[[#This Row],[Precio Unitario]]*Cocina[[#This Row],[Cantidad Ordenada]]</f>
        <v>68</v>
      </c>
      <c r="O964" s="2"/>
      <c r="Q964"/>
    </row>
    <row r="965" spans="1:17" x14ac:dyDescent="0.2">
      <c r="A965" s="3">
        <v>377</v>
      </c>
      <c r="B965" s="3">
        <v>5</v>
      </c>
      <c r="C965" s="4" t="s">
        <v>70</v>
      </c>
      <c r="D965" s="4" t="s">
        <v>1599</v>
      </c>
      <c r="E965" s="2">
        <v>19</v>
      </c>
      <c r="F965" s="2">
        <v>32</v>
      </c>
      <c r="G965" s="3">
        <v>1</v>
      </c>
      <c r="H965">
        <v>33</v>
      </c>
      <c r="I965" s="4" t="s">
        <v>132</v>
      </c>
      <c r="J965" s="2">
        <f>Cocina[[#This Row],[Precio Unitario]]-Cocina[[#This Row],[Costo Unitario]]</f>
        <v>13</v>
      </c>
      <c r="K965" s="2">
        <f>Cocina[[#This Row],[Precio Unitario]]</f>
        <v>32</v>
      </c>
      <c r="L965" s="6">
        <f>Cocina[[#This Row],[Ganancia Neta]]/Cocina[[#This Row],[Ganancia Bruta]]</f>
        <v>0.40625</v>
      </c>
      <c r="M965" s="2">
        <f>Cocina[[#This Row],[Precio Unitario]]*Cocina[[#This Row],[Cantidad Ordenada]]</f>
        <v>32</v>
      </c>
      <c r="O965" s="2"/>
      <c r="Q965"/>
    </row>
    <row r="966" spans="1:17" x14ac:dyDescent="0.2">
      <c r="A966" s="3">
        <v>378</v>
      </c>
      <c r="B966" s="3">
        <v>3</v>
      </c>
      <c r="C966" s="4" t="s">
        <v>39</v>
      </c>
      <c r="D966" s="4" t="s">
        <v>1589</v>
      </c>
      <c r="E966" s="2">
        <v>18</v>
      </c>
      <c r="F966" s="2">
        <v>30</v>
      </c>
      <c r="G966" s="3">
        <v>1</v>
      </c>
      <c r="H966">
        <v>14</v>
      </c>
      <c r="I966" s="4" t="s">
        <v>133</v>
      </c>
      <c r="J966" s="2">
        <f>Cocina[[#This Row],[Precio Unitario]]-Cocina[[#This Row],[Costo Unitario]]</f>
        <v>12</v>
      </c>
      <c r="K966" s="2">
        <f>Cocina[[#This Row],[Precio Unitario]]</f>
        <v>30</v>
      </c>
      <c r="L966" s="6">
        <f>Cocina[[#This Row],[Ganancia Neta]]/Cocina[[#This Row],[Ganancia Bruta]]</f>
        <v>0.4</v>
      </c>
      <c r="M966" s="2">
        <f>Cocina[[#This Row],[Precio Unitario]]*Cocina[[#This Row],[Cantidad Ordenada]]</f>
        <v>30</v>
      </c>
      <c r="O966" s="2"/>
      <c r="Q966"/>
    </row>
    <row r="967" spans="1:17" x14ac:dyDescent="0.2">
      <c r="A967" s="3">
        <v>378</v>
      </c>
      <c r="B967" s="3">
        <v>3</v>
      </c>
      <c r="C967" s="4" t="s">
        <v>48</v>
      </c>
      <c r="D967" s="4" t="s">
        <v>1597</v>
      </c>
      <c r="E967" s="2">
        <v>11</v>
      </c>
      <c r="F967" s="2">
        <v>19</v>
      </c>
      <c r="G967" s="3">
        <v>1</v>
      </c>
      <c r="H967">
        <v>7</v>
      </c>
      <c r="I967" s="4" t="s">
        <v>133</v>
      </c>
      <c r="J967" s="2">
        <f>Cocina[[#This Row],[Precio Unitario]]-Cocina[[#This Row],[Costo Unitario]]</f>
        <v>8</v>
      </c>
      <c r="K967" s="2">
        <f>Cocina[[#This Row],[Precio Unitario]]</f>
        <v>19</v>
      </c>
      <c r="L967" s="6">
        <f>Cocina[[#This Row],[Ganancia Neta]]/Cocina[[#This Row],[Ganancia Bruta]]</f>
        <v>0.42105263157894735</v>
      </c>
      <c r="M967" s="2">
        <f>Cocina[[#This Row],[Precio Unitario]]*Cocina[[#This Row],[Cantidad Ordenada]]</f>
        <v>19</v>
      </c>
      <c r="O967" s="2"/>
      <c r="Q967"/>
    </row>
    <row r="968" spans="1:17" x14ac:dyDescent="0.2">
      <c r="A968" s="3">
        <v>379</v>
      </c>
      <c r="B968" s="3">
        <v>4</v>
      </c>
      <c r="C968" s="4" t="s">
        <v>19</v>
      </c>
      <c r="D968" s="4" t="s">
        <v>1598</v>
      </c>
      <c r="E968" s="2">
        <v>21</v>
      </c>
      <c r="F968" s="2">
        <v>35</v>
      </c>
      <c r="G968" s="3">
        <v>2</v>
      </c>
      <c r="H968">
        <v>6</v>
      </c>
      <c r="I968" s="4" t="s">
        <v>132</v>
      </c>
      <c r="J968" s="2">
        <f>Cocina[[#This Row],[Precio Unitario]]-Cocina[[#This Row],[Costo Unitario]]</f>
        <v>14</v>
      </c>
      <c r="K968" s="2">
        <f>Cocina[[#This Row],[Precio Unitario]]</f>
        <v>35</v>
      </c>
      <c r="L968" s="6">
        <f>Cocina[[#This Row],[Ganancia Neta]]/Cocina[[#This Row],[Ganancia Bruta]]</f>
        <v>0.4</v>
      </c>
      <c r="M968" s="2">
        <f>Cocina[[#This Row],[Precio Unitario]]*Cocina[[#This Row],[Cantidad Ordenada]]</f>
        <v>70</v>
      </c>
      <c r="O968" s="2"/>
      <c r="Q968"/>
    </row>
    <row r="969" spans="1:17" x14ac:dyDescent="0.2">
      <c r="A969" s="3">
        <v>380</v>
      </c>
      <c r="B969" s="3">
        <v>5</v>
      </c>
      <c r="C969" s="4" t="s">
        <v>74</v>
      </c>
      <c r="D969" s="4" t="s">
        <v>1595</v>
      </c>
      <c r="E969" s="2">
        <v>20</v>
      </c>
      <c r="F969" s="2">
        <v>33</v>
      </c>
      <c r="G969" s="3">
        <v>3</v>
      </c>
      <c r="H969">
        <v>58</v>
      </c>
      <c r="I969" s="4" t="s">
        <v>132</v>
      </c>
      <c r="J969" s="2">
        <f>Cocina[[#This Row],[Precio Unitario]]-Cocina[[#This Row],[Costo Unitario]]</f>
        <v>13</v>
      </c>
      <c r="K969" s="2">
        <f>Cocina[[#This Row],[Precio Unitario]]</f>
        <v>33</v>
      </c>
      <c r="L969" s="6">
        <f>Cocina[[#This Row],[Ganancia Neta]]/Cocina[[#This Row],[Ganancia Bruta]]</f>
        <v>0.39393939393939392</v>
      </c>
      <c r="M969" s="2">
        <f>Cocina[[#This Row],[Precio Unitario]]*Cocina[[#This Row],[Cantidad Ordenada]]</f>
        <v>99</v>
      </c>
      <c r="O969" s="2"/>
      <c r="Q969"/>
    </row>
    <row r="970" spans="1:17" x14ac:dyDescent="0.2">
      <c r="A970" s="3">
        <v>380</v>
      </c>
      <c r="B970" s="3">
        <v>5</v>
      </c>
      <c r="C970" s="4" t="s">
        <v>48</v>
      </c>
      <c r="D970" s="4" t="s">
        <v>1597</v>
      </c>
      <c r="E970" s="2">
        <v>11</v>
      </c>
      <c r="F970" s="2">
        <v>19</v>
      </c>
      <c r="G970" s="3">
        <v>2</v>
      </c>
      <c r="H970">
        <v>35</v>
      </c>
      <c r="I970" s="4" t="s">
        <v>132</v>
      </c>
      <c r="J970" s="2">
        <f>Cocina[[#This Row],[Precio Unitario]]-Cocina[[#This Row],[Costo Unitario]]</f>
        <v>8</v>
      </c>
      <c r="K970" s="2">
        <f>Cocina[[#This Row],[Precio Unitario]]</f>
        <v>19</v>
      </c>
      <c r="L970" s="6">
        <f>Cocina[[#This Row],[Ganancia Neta]]/Cocina[[#This Row],[Ganancia Bruta]]</f>
        <v>0.42105263157894735</v>
      </c>
      <c r="M970" s="2">
        <f>Cocina[[#This Row],[Precio Unitario]]*Cocina[[#This Row],[Cantidad Ordenada]]</f>
        <v>38</v>
      </c>
      <c r="O970" s="2"/>
      <c r="Q970"/>
    </row>
    <row r="971" spans="1:17" x14ac:dyDescent="0.2">
      <c r="A971" s="3">
        <v>381</v>
      </c>
      <c r="B971" s="3">
        <v>4</v>
      </c>
      <c r="C971" s="4" t="s">
        <v>57</v>
      </c>
      <c r="D971" s="4" t="s">
        <v>1606</v>
      </c>
      <c r="E971" s="2">
        <v>15</v>
      </c>
      <c r="F971" s="2">
        <v>26</v>
      </c>
      <c r="G971" s="3">
        <v>3</v>
      </c>
      <c r="H971">
        <v>35</v>
      </c>
      <c r="I971" s="4" t="s">
        <v>132</v>
      </c>
      <c r="J971" s="2">
        <f>Cocina[[#This Row],[Precio Unitario]]-Cocina[[#This Row],[Costo Unitario]]</f>
        <v>11</v>
      </c>
      <c r="K971" s="2">
        <f>Cocina[[#This Row],[Precio Unitario]]</f>
        <v>26</v>
      </c>
      <c r="L971" s="6">
        <f>Cocina[[#This Row],[Ganancia Neta]]/Cocina[[#This Row],[Ganancia Bruta]]</f>
        <v>0.42307692307692307</v>
      </c>
      <c r="M971" s="2">
        <f>Cocina[[#This Row],[Precio Unitario]]*Cocina[[#This Row],[Cantidad Ordenada]]</f>
        <v>78</v>
      </c>
      <c r="O971" s="2"/>
      <c r="Q971"/>
    </row>
    <row r="972" spans="1:17" x14ac:dyDescent="0.2">
      <c r="A972" s="3">
        <v>381</v>
      </c>
      <c r="B972" s="3">
        <v>4</v>
      </c>
      <c r="C972" s="4" t="s">
        <v>74</v>
      </c>
      <c r="D972" s="4" t="s">
        <v>1595</v>
      </c>
      <c r="E972" s="2">
        <v>20</v>
      </c>
      <c r="F972" s="2">
        <v>33</v>
      </c>
      <c r="G972" s="3">
        <v>2</v>
      </c>
      <c r="H972">
        <v>12</v>
      </c>
      <c r="I972" s="4" t="s">
        <v>132</v>
      </c>
      <c r="J972" s="2">
        <f>Cocina[[#This Row],[Precio Unitario]]-Cocina[[#This Row],[Costo Unitario]]</f>
        <v>13</v>
      </c>
      <c r="K972" s="2">
        <f>Cocina[[#This Row],[Precio Unitario]]</f>
        <v>33</v>
      </c>
      <c r="L972" s="6">
        <f>Cocina[[#This Row],[Ganancia Neta]]/Cocina[[#This Row],[Ganancia Bruta]]</f>
        <v>0.39393939393939392</v>
      </c>
      <c r="M972" s="2">
        <f>Cocina[[#This Row],[Precio Unitario]]*Cocina[[#This Row],[Cantidad Ordenada]]</f>
        <v>66</v>
      </c>
      <c r="O972" s="2"/>
      <c r="Q972"/>
    </row>
    <row r="973" spans="1:17" x14ac:dyDescent="0.2">
      <c r="A973" s="3">
        <v>382</v>
      </c>
      <c r="B973" s="3">
        <v>20</v>
      </c>
      <c r="C973" s="4" t="s">
        <v>26</v>
      </c>
      <c r="D973" s="4" t="s">
        <v>1594</v>
      </c>
      <c r="E973" s="2">
        <v>17</v>
      </c>
      <c r="F973" s="2">
        <v>29</v>
      </c>
      <c r="G973" s="3">
        <v>3</v>
      </c>
      <c r="H973">
        <v>54</v>
      </c>
      <c r="I973" s="4" t="s">
        <v>133</v>
      </c>
      <c r="J973" s="2">
        <f>Cocina[[#This Row],[Precio Unitario]]-Cocina[[#This Row],[Costo Unitario]]</f>
        <v>12</v>
      </c>
      <c r="K973" s="2">
        <f>Cocina[[#This Row],[Precio Unitario]]</f>
        <v>29</v>
      </c>
      <c r="L973" s="6">
        <f>Cocina[[#This Row],[Ganancia Neta]]/Cocina[[#This Row],[Ganancia Bruta]]</f>
        <v>0.41379310344827586</v>
      </c>
      <c r="M973" s="2">
        <f>Cocina[[#This Row],[Precio Unitario]]*Cocina[[#This Row],[Cantidad Ordenada]]</f>
        <v>87</v>
      </c>
      <c r="O973" s="2"/>
      <c r="Q973"/>
    </row>
    <row r="974" spans="1:17" x14ac:dyDescent="0.2">
      <c r="A974" s="3">
        <v>383</v>
      </c>
      <c r="B974" s="3">
        <v>6</v>
      </c>
      <c r="C974" s="4" t="s">
        <v>42</v>
      </c>
      <c r="D974" s="4" t="s">
        <v>1593</v>
      </c>
      <c r="E974" s="2">
        <v>22</v>
      </c>
      <c r="F974" s="2">
        <v>36</v>
      </c>
      <c r="G974" s="3">
        <v>3</v>
      </c>
      <c r="H974">
        <v>9</v>
      </c>
      <c r="I974" s="4" t="s">
        <v>133</v>
      </c>
      <c r="J974" s="2">
        <f>Cocina[[#This Row],[Precio Unitario]]-Cocina[[#This Row],[Costo Unitario]]</f>
        <v>14</v>
      </c>
      <c r="K974" s="2">
        <f>Cocina[[#This Row],[Precio Unitario]]</f>
        <v>36</v>
      </c>
      <c r="L974" s="6">
        <f>Cocina[[#This Row],[Ganancia Neta]]/Cocina[[#This Row],[Ganancia Bruta]]</f>
        <v>0.3888888888888889</v>
      </c>
      <c r="M974" s="2">
        <f>Cocina[[#This Row],[Precio Unitario]]*Cocina[[#This Row],[Cantidad Ordenada]]</f>
        <v>108</v>
      </c>
      <c r="O974" s="2"/>
      <c r="Q974"/>
    </row>
    <row r="975" spans="1:17" x14ac:dyDescent="0.2">
      <c r="A975" s="3">
        <v>384</v>
      </c>
      <c r="B975" s="3">
        <v>1</v>
      </c>
      <c r="C975" s="4" t="s">
        <v>43</v>
      </c>
      <c r="D975" s="4" t="s">
        <v>1605</v>
      </c>
      <c r="E975" s="2">
        <v>10</v>
      </c>
      <c r="F975" s="2">
        <v>18</v>
      </c>
      <c r="G975" s="3">
        <v>2</v>
      </c>
      <c r="H975">
        <v>26</v>
      </c>
      <c r="I975" s="4" t="s">
        <v>132</v>
      </c>
      <c r="J975" s="2">
        <f>Cocina[[#This Row],[Precio Unitario]]-Cocina[[#This Row],[Costo Unitario]]</f>
        <v>8</v>
      </c>
      <c r="K975" s="2">
        <f>Cocina[[#This Row],[Precio Unitario]]</f>
        <v>18</v>
      </c>
      <c r="L975" s="6">
        <f>Cocina[[#This Row],[Ganancia Neta]]/Cocina[[#This Row],[Ganancia Bruta]]</f>
        <v>0.44444444444444442</v>
      </c>
      <c r="M975" s="2">
        <f>Cocina[[#This Row],[Precio Unitario]]*Cocina[[#This Row],[Cantidad Ordenada]]</f>
        <v>36</v>
      </c>
      <c r="O975" s="2"/>
      <c r="Q975"/>
    </row>
    <row r="976" spans="1:17" x14ac:dyDescent="0.2">
      <c r="A976" s="3">
        <v>384</v>
      </c>
      <c r="B976" s="3">
        <v>1</v>
      </c>
      <c r="C976" s="4" t="s">
        <v>48</v>
      </c>
      <c r="D976" s="4" t="s">
        <v>1597</v>
      </c>
      <c r="E976" s="2">
        <v>11</v>
      </c>
      <c r="F976" s="2">
        <v>19</v>
      </c>
      <c r="G976" s="3">
        <v>3</v>
      </c>
      <c r="H976">
        <v>35</v>
      </c>
      <c r="I976" s="4" t="s">
        <v>133</v>
      </c>
      <c r="J976" s="2">
        <f>Cocina[[#This Row],[Precio Unitario]]-Cocina[[#This Row],[Costo Unitario]]</f>
        <v>8</v>
      </c>
      <c r="K976" s="2">
        <f>Cocina[[#This Row],[Precio Unitario]]</f>
        <v>19</v>
      </c>
      <c r="L976" s="6">
        <f>Cocina[[#This Row],[Ganancia Neta]]/Cocina[[#This Row],[Ganancia Bruta]]</f>
        <v>0.42105263157894735</v>
      </c>
      <c r="M976" s="2">
        <f>Cocina[[#This Row],[Precio Unitario]]*Cocina[[#This Row],[Cantidad Ordenada]]</f>
        <v>57</v>
      </c>
      <c r="O976" s="2"/>
      <c r="Q976"/>
    </row>
    <row r="977" spans="1:17" x14ac:dyDescent="0.2">
      <c r="A977" s="3">
        <v>384</v>
      </c>
      <c r="B977" s="3">
        <v>1</v>
      </c>
      <c r="C977" s="4" t="s">
        <v>46</v>
      </c>
      <c r="D977" s="4" t="s">
        <v>1591</v>
      </c>
      <c r="E977" s="2">
        <v>16</v>
      </c>
      <c r="F977" s="2">
        <v>27</v>
      </c>
      <c r="G977" s="3">
        <v>1</v>
      </c>
      <c r="H977">
        <v>49</v>
      </c>
      <c r="I977" s="4" t="s">
        <v>133</v>
      </c>
      <c r="J977" s="2">
        <f>Cocina[[#This Row],[Precio Unitario]]-Cocina[[#This Row],[Costo Unitario]]</f>
        <v>11</v>
      </c>
      <c r="K977" s="2">
        <f>Cocina[[#This Row],[Precio Unitario]]</f>
        <v>27</v>
      </c>
      <c r="L977" s="6">
        <f>Cocina[[#This Row],[Ganancia Neta]]/Cocina[[#This Row],[Ganancia Bruta]]</f>
        <v>0.40740740740740738</v>
      </c>
      <c r="M977" s="2">
        <f>Cocina[[#This Row],[Precio Unitario]]*Cocina[[#This Row],[Cantidad Ordenada]]</f>
        <v>27</v>
      </c>
      <c r="O977" s="2"/>
      <c r="Q977"/>
    </row>
    <row r="978" spans="1:17" x14ac:dyDescent="0.2">
      <c r="A978" s="3">
        <v>385</v>
      </c>
      <c r="B978" s="3">
        <v>6</v>
      </c>
      <c r="C978" s="4" t="s">
        <v>39</v>
      </c>
      <c r="D978" s="4" t="s">
        <v>1589</v>
      </c>
      <c r="E978" s="2">
        <v>18</v>
      </c>
      <c r="F978" s="2">
        <v>30</v>
      </c>
      <c r="G978" s="3">
        <v>2</v>
      </c>
      <c r="H978">
        <v>22</v>
      </c>
      <c r="I978" s="4" t="s">
        <v>132</v>
      </c>
      <c r="J978" s="2">
        <f>Cocina[[#This Row],[Precio Unitario]]-Cocina[[#This Row],[Costo Unitario]]</f>
        <v>12</v>
      </c>
      <c r="K978" s="2">
        <f>Cocina[[#This Row],[Precio Unitario]]</f>
        <v>30</v>
      </c>
      <c r="L978" s="6">
        <f>Cocina[[#This Row],[Ganancia Neta]]/Cocina[[#This Row],[Ganancia Bruta]]</f>
        <v>0.4</v>
      </c>
      <c r="M978" s="2">
        <f>Cocina[[#This Row],[Precio Unitario]]*Cocina[[#This Row],[Cantidad Ordenada]]</f>
        <v>60</v>
      </c>
      <c r="O978" s="2"/>
      <c r="Q978"/>
    </row>
    <row r="979" spans="1:17" x14ac:dyDescent="0.2">
      <c r="A979" s="3">
        <v>386</v>
      </c>
      <c r="B979" s="3">
        <v>5</v>
      </c>
      <c r="C979" s="4" t="s">
        <v>74</v>
      </c>
      <c r="D979" s="4" t="s">
        <v>1595</v>
      </c>
      <c r="E979" s="2">
        <v>20</v>
      </c>
      <c r="F979" s="2">
        <v>33</v>
      </c>
      <c r="G979" s="3">
        <v>3</v>
      </c>
      <c r="H979">
        <v>40</v>
      </c>
      <c r="I979" s="4" t="s">
        <v>133</v>
      </c>
      <c r="J979" s="2">
        <f>Cocina[[#This Row],[Precio Unitario]]-Cocina[[#This Row],[Costo Unitario]]</f>
        <v>13</v>
      </c>
      <c r="K979" s="2">
        <f>Cocina[[#This Row],[Precio Unitario]]</f>
        <v>33</v>
      </c>
      <c r="L979" s="6">
        <f>Cocina[[#This Row],[Ganancia Neta]]/Cocina[[#This Row],[Ganancia Bruta]]</f>
        <v>0.39393939393939392</v>
      </c>
      <c r="M979" s="2">
        <f>Cocina[[#This Row],[Precio Unitario]]*Cocina[[#This Row],[Cantidad Ordenada]]</f>
        <v>99</v>
      </c>
      <c r="O979" s="2"/>
      <c r="Q979"/>
    </row>
    <row r="980" spans="1:17" x14ac:dyDescent="0.2">
      <c r="A980" s="3">
        <v>387</v>
      </c>
      <c r="B980" s="3">
        <v>6</v>
      </c>
      <c r="C980" s="4" t="s">
        <v>50</v>
      </c>
      <c r="D980" s="4" t="s">
        <v>1590</v>
      </c>
      <c r="E980" s="2">
        <v>19</v>
      </c>
      <c r="F980" s="2">
        <v>31</v>
      </c>
      <c r="G980" s="3">
        <v>3</v>
      </c>
      <c r="H980">
        <v>18</v>
      </c>
      <c r="I980" s="4" t="s">
        <v>133</v>
      </c>
      <c r="J980" s="2">
        <f>Cocina[[#This Row],[Precio Unitario]]-Cocina[[#This Row],[Costo Unitario]]</f>
        <v>12</v>
      </c>
      <c r="K980" s="2">
        <f>Cocina[[#This Row],[Precio Unitario]]</f>
        <v>31</v>
      </c>
      <c r="L980" s="6">
        <f>Cocina[[#This Row],[Ganancia Neta]]/Cocina[[#This Row],[Ganancia Bruta]]</f>
        <v>0.38709677419354838</v>
      </c>
      <c r="M980" s="2">
        <f>Cocina[[#This Row],[Precio Unitario]]*Cocina[[#This Row],[Cantidad Ordenada]]</f>
        <v>93</v>
      </c>
      <c r="O980" s="2"/>
      <c r="Q980"/>
    </row>
    <row r="981" spans="1:17" x14ac:dyDescent="0.2">
      <c r="A981" s="3">
        <v>388</v>
      </c>
      <c r="B981" s="3">
        <v>18</v>
      </c>
      <c r="C981" s="4" t="s">
        <v>50</v>
      </c>
      <c r="D981" s="4" t="s">
        <v>1590</v>
      </c>
      <c r="E981" s="2">
        <v>19</v>
      </c>
      <c r="F981" s="2">
        <v>31</v>
      </c>
      <c r="G981" s="3">
        <v>2</v>
      </c>
      <c r="H981">
        <v>52</v>
      </c>
      <c r="I981" s="4" t="s">
        <v>133</v>
      </c>
      <c r="J981" s="2">
        <f>Cocina[[#This Row],[Precio Unitario]]-Cocina[[#This Row],[Costo Unitario]]</f>
        <v>12</v>
      </c>
      <c r="K981" s="2">
        <f>Cocina[[#This Row],[Precio Unitario]]</f>
        <v>31</v>
      </c>
      <c r="L981" s="6">
        <f>Cocina[[#This Row],[Ganancia Neta]]/Cocina[[#This Row],[Ganancia Bruta]]</f>
        <v>0.38709677419354838</v>
      </c>
      <c r="M981" s="2">
        <f>Cocina[[#This Row],[Precio Unitario]]*Cocina[[#This Row],[Cantidad Ordenada]]</f>
        <v>62</v>
      </c>
      <c r="O981" s="2"/>
      <c r="Q981"/>
    </row>
    <row r="982" spans="1:17" x14ac:dyDescent="0.2">
      <c r="A982" s="3">
        <v>388</v>
      </c>
      <c r="B982" s="3">
        <v>18</v>
      </c>
      <c r="C982" s="4" t="s">
        <v>42</v>
      </c>
      <c r="D982" s="4" t="s">
        <v>1593</v>
      </c>
      <c r="E982" s="2">
        <v>22</v>
      </c>
      <c r="F982" s="2">
        <v>36</v>
      </c>
      <c r="G982" s="3">
        <v>2</v>
      </c>
      <c r="H982">
        <v>37</v>
      </c>
      <c r="I982" s="4" t="s">
        <v>132</v>
      </c>
      <c r="J982" s="2">
        <f>Cocina[[#This Row],[Precio Unitario]]-Cocina[[#This Row],[Costo Unitario]]</f>
        <v>14</v>
      </c>
      <c r="K982" s="2">
        <f>Cocina[[#This Row],[Precio Unitario]]</f>
        <v>36</v>
      </c>
      <c r="L982" s="6">
        <f>Cocina[[#This Row],[Ganancia Neta]]/Cocina[[#This Row],[Ganancia Bruta]]</f>
        <v>0.3888888888888889</v>
      </c>
      <c r="M982" s="2">
        <f>Cocina[[#This Row],[Precio Unitario]]*Cocina[[#This Row],[Cantidad Ordenada]]</f>
        <v>72</v>
      </c>
      <c r="O982" s="2"/>
      <c r="Q982"/>
    </row>
    <row r="983" spans="1:17" x14ac:dyDescent="0.2">
      <c r="A983" s="3">
        <v>388</v>
      </c>
      <c r="B983" s="3">
        <v>18</v>
      </c>
      <c r="C983" s="4" t="s">
        <v>26</v>
      </c>
      <c r="D983" s="4" t="s">
        <v>1594</v>
      </c>
      <c r="E983" s="2">
        <v>17</v>
      </c>
      <c r="F983" s="2">
        <v>29</v>
      </c>
      <c r="G983" s="3">
        <v>2</v>
      </c>
      <c r="H983">
        <v>31</v>
      </c>
      <c r="I983" s="4" t="s">
        <v>133</v>
      </c>
      <c r="J983" s="2">
        <f>Cocina[[#This Row],[Precio Unitario]]-Cocina[[#This Row],[Costo Unitario]]</f>
        <v>12</v>
      </c>
      <c r="K983" s="2">
        <f>Cocina[[#This Row],[Precio Unitario]]</f>
        <v>29</v>
      </c>
      <c r="L983" s="6">
        <f>Cocina[[#This Row],[Ganancia Neta]]/Cocina[[#This Row],[Ganancia Bruta]]</f>
        <v>0.41379310344827586</v>
      </c>
      <c r="M983" s="2">
        <f>Cocina[[#This Row],[Precio Unitario]]*Cocina[[#This Row],[Cantidad Ordenada]]</f>
        <v>58</v>
      </c>
      <c r="O983" s="2"/>
      <c r="Q983"/>
    </row>
    <row r="984" spans="1:17" x14ac:dyDescent="0.2">
      <c r="A984" s="3">
        <v>388</v>
      </c>
      <c r="B984" s="3">
        <v>18</v>
      </c>
      <c r="C984" s="4" t="s">
        <v>74</v>
      </c>
      <c r="D984" s="4" t="s">
        <v>1595</v>
      </c>
      <c r="E984" s="2">
        <v>20</v>
      </c>
      <c r="F984" s="2">
        <v>33</v>
      </c>
      <c r="G984" s="3">
        <v>3</v>
      </c>
      <c r="H984">
        <v>51</v>
      </c>
      <c r="I984" s="4" t="s">
        <v>133</v>
      </c>
      <c r="J984" s="2">
        <f>Cocina[[#This Row],[Precio Unitario]]-Cocina[[#This Row],[Costo Unitario]]</f>
        <v>13</v>
      </c>
      <c r="K984" s="2">
        <f>Cocina[[#This Row],[Precio Unitario]]</f>
        <v>33</v>
      </c>
      <c r="L984" s="6">
        <f>Cocina[[#This Row],[Ganancia Neta]]/Cocina[[#This Row],[Ganancia Bruta]]</f>
        <v>0.39393939393939392</v>
      </c>
      <c r="M984" s="2">
        <f>Cocina[[#This Row],[Precio Unitario]]*Cocina[[#This Row],[Cantidad Ordenada]]</f>
        <v>99</v>
      </c>
      <c r="O984" s="2"/>
      <c r="Q984"/>
    </row>
    <row r="985" spans="1:17" x14ac:dyDescent="0.2">
      <c r="A985" s="3">
        <v>389</v>
      </c>
      <c r="B985" s="3">
        <v>19</v>
      </c>
      <c r="C985" s="4" t="s">
        <v>74</v>
      </c>
      <c r="D985" s="4" t="s">
        <v>1595</v>
      </c>
      <c r="E985" s="2">
        <v>20</v>
      </c>
      <c r="F985" s="2">
        <v>33</v>
      </c>
      <c r="G985" s="3">
        <v>1</v>
      </c>
      <c r="H985">
        <v>24</v>
      </c>
      <c r="I985" s="4" t="s">
        <v>132</v>
      </c>
      <c r="J985" s="2">
        <f>Cocina[[#This Row],[Precio Unitario]]-Cocina[[#This Row],[Costo Unitario]]</f>
        <v>13</v>
      </c>
      <c r="K985" s="2">
        <f>Cocina[[#This Row],[Precio Unitario]]</f>
        <v>33</v>
      </c>
      <c r="L985" s="6">
        <f>Cocina[[#This Row],[Ganancia Neta]]/Cocina[[#This Row],[Ganancia Bruta]]</f>
        <v>0.39393939393939392</v>
      </c>
      <c r="M985" s="2">
        <f>Cocina[[#This Row],[Precio Unitario]]*Cocina[[#This Row],[Cantidad Ordenada]]</f>
        <v>33</v>
      </c>
      <c r="O985" s="2"/>
      <c r="Q985"/>
    </row>
    <row r="986" spans="1:17" x14ac:dyDescent="0.2">
      <c r="A986" s="3">
        <v>390</v>
      </c>
      <c r="B986" s="3">
        <v>9</v>
      </c>
      <c r="C986" s="4" t="s">
        <v>65</v>
      </c>
      <c r="D986" s="4" t="s">
        <v>1600</v>
      </c>
      <c r="E986" s="2">
        <v>13</v>
      </c>
      <c r="F986" s="2">
        <v>22</v>
      </c>
      <c r="G986" s="3">
        <v>2</v>
      </c>
      <c r="H986">
        <v>52</v>
      </c>
      <c r="I986" s="4" t="s">
        <v>133</v>
      </c>
      <c r="J986" s="2">
        <f>Cocina[[#This Row],[Precio Unitario]]-Cocina[[#This Row],[Costo Unitario]]</f>
        <v>9</v>
      </c>
      <c r="K986" s="2">
        <f>Cocina[[#This Row],[Precio Unitario]]</f>
        <v>22</v>
      </c>
      <c r="L986" s="6">
        <f>Cocina[[#This Row],[Ganancia Neta]]/Cocina[[#This Row],[Ganancia Bruta]]</f>
        <v>0.40909090909090912</v>
      </c>
      <c r="M986" s="2">
        <f>Cocina[[#This Row],[Precio Unitario]]*Cocina[[#This Row],[Cantidad Ordenada]]</f>
        <v>44</v>
      </c>
      <c r="O986" s="2"/>
      <c r="Q986"/>
    </row>
    <row r="987" spans="1:17" x14ac:dyDescent="0.2">
      <c r="A987" s="3">
        <v>390</v>
      </c>
      <c r="B987" s="3">
        <v>9</v>
      </c>
      <c r="C987" s="4" t="s">
        <v>57</v>
      </c>
      <c r="D987" s="4" t="s">
        <v>1606</v>
      </c>
      <c r="E987" s="2">
        <v>15</v>
      </c>
      <c r="F987" s="2">
        <v>26</v>
      </c>
      <c r="G987" s="3">
        <v>3</v>
      </c>
      <c r="H987">
        <v>13</v>
      </c>
      <c r="I987" s="4" t="s">
        <v>133</v>
      </c>
      <c r="J987" s="2">
        <f>Cocina[[#This Row],[Precio Unitario]]-Cocina[[#This Row],[Costo Unitario]]</f>
        <v>11</v>
      </c>
      <c r="K987" s="2">
        <f>Cocina[[#This Row],[Precio Unitario]]</f>
        <v>26</v>
      </c>
      <c r="L987" s="6">
        <f>Cocina[[#This Row],[Ganancia Neta]]/Cocina[[#This Row],[Ganancia Bruta]]</f>
        <v>0.42307692307692307</v>
      </c>
      <c r="M987" s="2">
        <f>Cocina[[#This Row],[Precio Unitario]]*Cocina[[#This Row],[Cantidad Ordenada]]</f>
        <v>78</v>
      </c>
      <c r="O987" s="2"/>
      <c r="Q987"/>
    </row>
    <row r="988" spans="1:17" x14ac:dyDescent="0.2">
      <c r="A988" s="3">
        <v>390</v>
      </c>
      <c r="B988" s="3">
        <v>9</v>
      </c>
      <c r="C988" s="4" t="s">
        <v>41</v>
      </c>
      <c r="D988" s="4" t="s">
        <v>1604</v>
      </c>
      <c r="E988" s="2">
        <v>13</v>
      </c>
      <c r="F988" s="2">
        <v>21</v>
      </c>
      <c r="G988" s="3">
        <v>1</v>
      </c>
      <c r="H988">
        <v>28</v>
      </c>
      <c r="I988" s="4" t="s">
        <v>133</v>
      </c>
      <c r="J988" s="2">
        <f>Cocina[[#This Row],[Precio Unitario]]-Cocina[[#This Row],[Costo Unitario]]</f>
        <v>8</v>
      </c>
      <c r="K988" s="2">
        <f>Cocina[[#This Row],[Precio Unitario]]</f>
        <v>21</v>
      </c>
      <c r="L988" s="6">
        <f>Cocina[[#This Row],[Ganancia Neta]]/Cocina[[#This Row],[Ganancia Bruta]]</f>
        <v>0.38095238095238093</v>
      </c>
      <c r="M988" s="2">
        <f>Cocina[[#This Row],[Precio Unitario]]*Cocina[[#This Row],[Cantidad Ordenada]]</f>
        <v>21</v>
      </c>
      <c r="O988" s="2"/>
      <c r="Q988"/>
    </row>
    <row r="989" spans="1:17" x14ac:dyDescent="0.2">
      <c r="A989" s="3">
        <v>391</v>
      </c>
      <c r="B989" s="3">
        <v>15</v>
      </c>
      <c r="C989" s="4" t="s">
        <v>65</v>
      </c>
      <c r="D989" s="4" t="s">
        <v>1600</v>
      </c>
      <c r="E989" s="2">
        <v>13</v>
      </c>
      <c r="F989" s="2">
        <v>22</v>
      </c>
      <c r="G989" s="3">
        <v>1</v>
      </c>
      <c r="H989">
        <v>35</v>
      </c>
      <c r="I989" s="4" t="s">
        <v>132</v>
      </c>
      <c r="J989" s="2">
        <f>Cocina[[#This Row],[Precio Unitario]]-Cocina[[#This Row],[Costo Unitario]]</f>
        <v>9</v>
      </c>
      <c r="K989" s="2">
        <f>Cocina[[#This Row],[Precio Unitario]]</f>
        <v>22</v>
      </c>
      <c r="L989" s="6">
        <f>Cocina[[#This Row],[Ganancia Neta]]/Cocina[[#This Row],[Ganancia Bruta]]</f>
        <v>0.40909090909090912</v>
      </c>
      <c r="M989" s="2">
        <f>Cocina[[#This Row],[Precio Unitario]]*Cocina[[#This Row],[Cantidad Ordenada]]</f>
        <v>22</v>
      </c>
      <c r="O989" s="2"/>
      <c r="Q989"/>
    </row>
    <row r="990" spans="1:17" x14ac:dyDescent="0.2">
      <c r="A990" s="3">
        <v>392</v>
      </c>
      <c r="B990" s="3">
        <v>14</v>
      </c>
      <c r="C990" s="4" t="s">
        <v>70</v>
      </c>
      <c r="D990" s="4" t="s">
        <v>1599</v>
      </c>
      <c r="E990" s="2">
        <v>19</v>
      </c>
      <c r="F990" s="2">
        <v>32</v>
      </c>
      <c r="G990" s="3">
        <v>3</v>
      </c>
      <c r="H990">
        <v>17</v>
      </c>
      <c r="I990" s="4" t="s">
        <v>132</v>
      </c>
      <c r="J990" s="2">
        <f>Cocina[[#This Row],[Precio Unitario]]-Cocina[[#This Row],[Costo Unitario]]</f>
        <v>13</v>
      </c>
      <c r="K990" s="2">
        <f>Cocina[[#This Row],[Precio Unitario]]</f>
        <v>32</v>
      </c>
      <c r="L990" s="6">
        <f>Cocina[[#This Row],[Ganancia Neta]]/Cocina[[#This Row],[Ganancia Bruta]]</f>
        <v>0.40625</v>
      </c>
      <c r="M990" s="2">
        <f>Cocina[[#This Row],[Precio Unitario]]*Cocina[[#This Row],[Cantidad Ordenada]]</f>
        <v>96</v>
      </c>
      <c r="O990" s="2"/>
      <c r="Q990"/>
    </row>
    <row r="991" spans="1:17" x14ac:dyDescent="0.2">
      <c r="A991" s="3">
        <v>392</v>
      </c>
      <c r="B991" s="3">
        <v>14</v>
      </c>
      <c r="C991" s="4" t="s">
        <v>60</v>
      </c>
      <c r="D991" s="4" t="s">
        <v>1588</v>
      </c>
      <c r="E991" s="2">
        <v>14</v>
      </c>
      <c r="F991" s="2">
        <v>24</v>
      </c>
      <c r="G991" s="3">
        <v>1</v>
      </c>
      <c r="H991">
        <v>37</v>
      </c>
      <c r="I991" s="4" t="s">
        <v>133</v>
      </c>
      <c r="J991" s="2">
        <f>Cocina[[#This Row],[Precio Unitario]]-Cocina[[#This Row],[Costo Unitario]]</f>
        <v>10</v>
      </c>
      <c r="K991" s="2">
        <f>Cocina[[#This Row],[Precio Unitario]]</f>
        <v>24</v>
      </c>
      <c r="L991" s="6">
        <f>Cocina[[#This Row],[Ganancia Neta]]/Cocina[[#This Row],[Ganancia Bruta]]</f>
        <v>0.41666666666666669</v>
      </c>
      <c r="M991" s="2">
        <f>Cocina[[#This Row],[Precio Unitario]]*Cocina[[#This Row],[Cantidad Ordenada]]</f>
        <v>24</v>
      </c>
      <c r="O991" s="2"/>
      <c r="Q991"/>
    </row>
    <row r="992" spans="1:17" x14ac:dyDescent="0.2">
      <c r="A992" s="3">
        <v>393</v>
      </c>
      <c r="B992" s="3">
        <v>13</v>
      </c>
      <c r="C992" s="4" t="s">
        <v>48</v>
      </c>
      <c r="D992" s="4" t="s">
        <v>1597</v>
      </c>
      <c r="E992" s="2">
        <v>11</v>
      </c>
      <c r="F992" s="2">
        <v>19</v>
      </c>
      <c r="G992" s="3">
        <v>2</v>
      </c>
      <c r="H992">
        <v>40</v>
      </c>
      <c r="I992" s="4" t="s">
        <v>132</v>
      </c>
      <c r="J992" s="2">
        <f>Cocina[[#This Row],[Precio Unitario]]-Cocina[[#This Row],[Costo Unitario]]</f>
        <v>8</v>
      </c>
      <c r="K992" s="2">
        <f>Cocina[[#This Row],[Precio Unitario]]</f>
        <v>19</v>
      </c>
      <c r="L992" s="6">
        <f>Cocina[[#This Row],[Ganancia Neta]]/Cocina[[#This Row],[Ganancia Bruta]]</f>
        <v>0.42105263157894735</v>
      </c>
      <c r="M992" s="2">
        <f>Cocina[[#This Row],[Precio Unitario]]*Cocina[[#This Row],[Cantidad Ordenada]]</f>
        <v>38</v>
      </c>
      <c r="O992" s="2"/>
      <c r="Q992"/>
    </row>
    <row r="993" spans="1:17" x14ac:dyDescent="0.2">
      <c r="A993" s="3">
        <v>393</v>
      </c>
      <c r="B993" s="3">
        <v>13</v>
      </c>
      <c r="C993" s="4" t="s">
        <v>19</v>
      </c>
      <c r="D993" s="4" t="s">
        <v>1598</v>
      </c>
      <c r="E993" s="2">
        <v>21</v>
      </c>
      <c r="F993" s="2">
        <v>35</v>
      </c>
      <c r="G993" s="3">
        <v>3</v>
      </c>
      <c r="H993">
        <v>23</v>
      </c>
      <c r="I993" s="4" t="s">
        <v>132</v>
      </c>
      <c r="J993" s="2">
        <f>Cocina[[#This Row],[Precio Unitario]]-Cocina[[#This Row],[Costo Unitario]]</f>
        <v>14</v>
      </c>
      <c r="K993" s="2">
        <f>Cocina[[#This Row],[Precio Unitario]]</f>
        <v>35</v>
      </c>
      <c r="L993" s="6">
        <f>Cocina[[#This Row],[Ganancia Neta]]/Cocina[[#This Row],[Ganancia Bruta]]</f>
        <v>0.4</v>
      </c>
      <c r="M993" s="2">
        <f>Cocina[[#This Row],[Precio Unitario]]*Cocina[[#This Row],[Cantidad Ordenada]]</f>
        <v>105</v>
      </c>
      <c r="O993" s="2"/>
      <c r="Q993"/>
    </row>
    <row r="994" spans="1:17" x14ac:dyDescent="0.2">
      <c r="A994" s="3">
        <v>393</v>
      </c>
      <c r="B994" s="3">
        <v>13</v>
      </c>
      <c r="C994" s="4" t="s">
        <v>41</v>
      </c>
      <c r="D994" s="4" t="s">
        <v>1604</v>
      </c>
      <c r="E994" s="2">
        <v>13</v>
      </c>
      <c r="F994" s="2">
        <v>21</v>
      </c>
      <c r="G994" s="3">
        <v>1</v>
      </c>
      <c r="H994">
        <v>20</v>
      </c>
      <c r="I994" s="4" t="s">
        <v>133</v>
      </c>
      <c r="J994" s="2">
        <f>Cocina[[#This Row],[Precio Unitario]]-Cocina[[#This Row],[Costo Unitario]]</f>
        <v>8</v>
      </c>
      <c r="K994" s="2">
        <f>Cocina[[#This Row],[Precio Unitario]]</f>
        <v>21</v>
      </c>
      <c r="L994" s="6">
        <f>Cocina[[#This Row],[Ganancia Neta]]/Cocina[[#This Row],[Ganancia Bruta]]</f>
        <v>0.38095238095238093</v>
      </c>
      <c r="M994" s="2">
        <f>Cocina[[#This Row],[Precio Unitario]]*Cocina[[#This Row],[Cantidad Ordenada]]</f>
        <v>21</v>
      </c>
      <c r="O994" s="2"/>
      <c r="Q994"/>
    </row>
    <row r="995" spans="1:17" x14ac:dyDescent="0.2">
      <c r="A995" s="3">
        <v>393</v>
      </c>
      <c r="B995" s="3">
        <v>13</v>
      </c>
      <c r="C995" s="4" t="s">
        <v>65</v>
      </c>
      <c r="D995" s="4" t="s">
        <v>1600</v>
      </c>
      <c r="E995" s="2">
        <v>13</v>
      </c>
      <c r="F995" s="2">
        <v>22</v>
      </c>
      <c r="G995" s="3">
        <v>2</v>
      </c>
      <c r="H995">
        <v>26</v>
      </c>
      <c r="I995" s="4" t="s">
        <v>133</v>
      </c>
      <c r="J995" s="2">
        <f>Cocina[[#This Row],[Precio Unitario]]-Cocina[[#This Row],[Costo Unitario]]</f>
        <v>9</v>
      </c>
      <c r="K995" s="2">
        <f>Cocina[[#This Row],[Precio Unitario]]</f>
        <v>22</v>
      </c>
      <c r="L995" s="6">
        <f>Cocina[[#This Row],[Ganancia Neta]]/Cocina[[#This Row],[Ganancia Bruta]]</f>
        <v>0.40909090909090912</v>
      </c>
      <c r="M995" s="2">
        <f>Cocina[[#This Row],[Precio Unitario]]*Cocina[[#This Row],[Cantidad Ordenada]]</f>
        <v>44</v>
      </c>
      <c r="O995" s="2"/>
      <c r="Q995"/>
    </row>
    <row r="996" spans="1:17" x14ac:dyDescent="0.2">
      <c r="A996" s="3">
        <v>394</v>
      </c>
      <c r="B996" s="3">
        <v>17</v>
      </c>
      <c r="C996" s="4" t="s">
        <v>60</v>
      </c>
      <c r="D996" s="4" t="s">
        <v>1588</v>
      </c>
      <c r="E996" s="2">
        <v>14</v>
      </c>
      <c r="F996" s="2">
        <v>24</v>
      </c>
      <c r="G996" s="3">
        <v>2</v>
      </c>
      <c r="H996">
        <v>5</v>
      </c>
      <c r="I996" s="4" t="s">
        <v>132</v>
      </c>
      <c r="J996" s="2">
        <f>Cocina[[#This Row],[Precio Unitario]]-Cocina[[#This Row],[Costo Unitario]]</f>
        <v>10</v>
      </c>
      <c r="K996" s="2">
        <f>Cocina[[#This Row],[Precio Unitario]]</f>
        <v>24</v>
      </c>
      <c r="L996" s="6">
        <f>Cocina[[#This Row],[Ganancia Neta]]/Cocina[[#This Row],[Ganancia Bruta]]</f>
        <v>0.41666666666666669</v>
      </c>
      <c r="M996" s="2">
        <f>Cocina[[#This Row],[Precio Unitario]]*Cocina[[#This Row],[Cantidad Ordenada]]</f>
        <v>48</v>
      </c>
      <c r="O996" s="2"/>
      <c r="Q996"/>
    </row>
    <row r="997" spans="1:17" x14ac:dyDescent="0.2">
      <c r="A997" s="3">
        <v>394</v>
      </c>
      <c r="B997" s="3">
        <v>17</v>
      </c>
      <c r="C997" s="4" t="s">
        <v>26</v>
      </c>
      <c r="D997" s="4" t="s">
        <v>1594</v>
      </c>
      <c r="E997" s="2">
        <v>17</v>
      </c>
      <c r="F997" s="2">
        <v>29</v>
      </c>
      <c r="G997" s="3">
        <v>1</v>
      </c>
      <c r="H997">
        <v>42</v>
      </c>
      <c r="I997" s="4" t="s">
        <v>133</v>
      </c>
      <c r="J997" s="2">
        <f>Cocina[[#This Row],[Precio Unitario]]-Cocina[[#This Row],[Costo Unitario]]</f>
        <v>12</v>
      </c>
      <c r="K997" s="2">
        <f>Cocina[[#This Row],[Precio Unitario]]</f>
        <v>29</v>
      </c>
      <c r="L997" s="6">
        <f>Cocina[[#This Row],[Ganancia Neta]]/Cocina[[#This Row],[Ganancia Bruta]]</f>
        <v>0.41379310344827586</v>
      </c>
      <c r="M997" s="2">
        <f>Cocina[[#This Row],[Precio Unitario]]*Cocina[[#This Row],[Cantidad Ordenada]]</f>
        <v>29</v>
      </c>
      <c r="O997" s="2"/>
      <c r="Q997"/>
    </row>
    <row r="998" spans="1:17" x14ac:dyDescent="0.2">
      <c r="A998" s="3">
        <v>395</v>
      </c>
      <c r="B998" s="3">
        <v>2</v>
      </c>
      <c r="C998" s="4" t="s">
        <v>48</v>
      </c>
      <c r="D998" s="4" t="s">
        <v>1597</v>
      </c>
      <c r="E998" s="2">
        <v>11</v>
      </c>
      <c r="F998" s="2">
        <v>19</v>
      </c>
      <c r="G998" s="3">
        <v>2</v>
      </c>
      <c r="H998">
        <v>8</v>
      </c>
      <c r="I998" s="4" t="s">
        <v>132</v>
      </c>
      <c r="J998" s="2">
        <f>Cocina[[#This Row],[Precio Unitario]]-Cocina[[#This Row],[Costo Unitario]]</f>
        <v>8</v>
      </c>
      <c r="K998" s="2">
        <f>Cocina[[#This Row],[Precio Unitario]]</f>
        <v>19</v>
      </c>
      <c r="L998" s="6">
        <f>Cocina[[#This Row],[Ganancia Neta]]/Cocina[[#This Row],[Ganancia Bruta]]</f>
        <v>0.42105263157894735</v>
      </c>
      <c r="M998" s="2">
        <f>Cocina[[#This Row],[Precio Unitario]]*Cocina[[#This Row],[Cantidad Ordenada]]</f>
        <v>38</v>
      </c>
      <c r="O998" s="2"/>
      <c r="Q998"/>
    </row>
    <row r="999" spans="1:17" x14ac:dyDescent="0.2">
      <c r="A999" s="3">
        <v>396</v>
      </c>
      <c r="B999" s="3">
        <v>11</v>
      </c>
      <c r="C999" s="4" t="s">
        <v>55</v>
      </c>
      <c r="D999" s="4" t="s">
        <v>1602</v>
      </c>
      <c r="E999" s="2">
        <v>12</v>
      </c>
      <c r="F999" s="2">
        <v>20</v>
      </c>
      <c r="G999" s="3">
        <v>1</v>
      </c>
      <c r="H999">
        <v>31</v>
      </c>
      <c r="I999" s="4" t="s">
        <v>133</v>
      </c>
      <c r="J999" s="2">
        <f>Cocina[[#This Row],[Precio Unitario]]-Cocina[[#This Row],[Costo Unitario]]</f>
        <v>8</v>
      </c>
      <c r="K999" s="2">
        <f>Cocina[[#This Row],[Precio Unitario]]</f>
        <v>20</v>
      </c>
      <c r="L999" s="6">
        <f>Cocina[[#This Row],[Ganancia Neta]]/Cocina[[#This Row],[Ganancia Bruta]]</f>
        <v>0.4</v>
      </c>
      <c r="M999" s="2">
        <f>Cocina[[#This Row],[Precio Unitario]]*Cocina[[#This Row],[Cantidad Ordenada]]</f>
        <v>20</v>
      </c>
      <c r="O999" s="2"/>
      <c r="Q999"/>
    </row>
    <row r="1000" spans="1:17" x14ac:dyDescent="0.2">
      <c r="A1000" s="3">
        <v>396</v>
      </c>
      <c r="B1000" s="3">
        <v>11</v>
      </c>
      <c r="C1000" s="4" t="s">
        <v>41</v>
      </c>
      <c r="D1000" s="4" t="s">
        <v>1604</v>
      </c>
      <c r="E1000" s="2">
        <v>13</v>
      </c>
      <c r="F1000" s="2">
        <v>21</v>
      </c>
      <c r="G1000" s="3">
        <v>3</v>
      </c>
      <c r="H1000">
        <v>26</v>
      </c>
      <c r="I1000" s="4" t="s">
        <v>133</v>
      </c>
      <c r="J1000" s="2">
        <f>Cocina[[#This Row],[Precio Unitario]]-Cocina[[#This Row],[Costo Unitario]]</f>
        <v>8</v>
      </c>
      <c r="K1000" s="2">
        <f>Cocina[[#This Row],[Precio Unitario]]</f>
        <v>21</v>
      </c>
      <c r="L1000" s="6">
        <f>Cocina[[#This Row],[Ganancia Neta]]/Cocina[[#This Row],[Ganancia Bruta]]</f>
        <v>0.38095238095238093</v>
      </c>
      <c r="M1000" s="2">
        <f>Cocina[[#This Row],[Precio Unitario]]*Cocina[[#This Row],[Cantidad Ordenada]]</f>
        <v>63</v>
      </c>
      <c r="O1000" s="2"/>
      <c r="Q1000"/>
    </row>
    <row r="1001" spans="1:17" x14ac:dyDescent="0.2">
      <c r="A1001" s="3">
        <v>397</v>
      </c>
      <c r="B1001" s="3">
        <v>4</v>
      </c>
      <c r="C1001" s="4" t="s">
        <v>46</v>
      </c>
      <c r="D1001" s="4" t="s">
        <v>1591</v>
      </c>
      <c r="E1001" s="2">
        <v>16</v>
      </c>
      <c r="F1001" s="2">
        <v>27</v>
      </c>
      <c r="G1001" s="3">
        <v>2</v>
      </c>
      <c r="H1001">
        <v>10</v>
      </c>
      <c r="I1001" s="4" t="s">
        <v>133</v>
      </c>
      <c r="J1001" s="2">
        <f>Cocina[[#This Row],[Precio Unitario]]-Cocina[[#This Row],[Costo Unitario]]</f>
        <v>11</v>
      </c>
      <c r="K1001" s="2">
        <f>Cocina[[#This Row],[Precio Unitario]]</f>
        <v>27</v>
      </c>
      <c r="L1001" s="6">
        <f>Cocina[[#This Row],[Ganancia Neta]]/Cocina[[#This Row],[Ganancia Bruta]]</f>
        <v>0.40740740740740738</v>
      </c>
      <c r="M1001" s="2">
        <f>Cocina[[#This Row],[Precio Unitario]]*Cocina[[#This Row],[Cantidad Ordenada]]</f>
        <v>54</v>
      </c>
      <c r="O1001" s="2"/>
      <c r="Q1001"/>
    </row>
    <row r="1002" spans="1:17" x14ac:dyDescent="0.2">
      <c r="A1002" s="3">
        <v>397</v>
      </c>
      <c r="B1002" s="3">
        <v>4</v>
      </c>
      <c r="C1002" s="4" t="s">
        <v>50</v>
      </c>
      <c r="D1002" s="4" t="s">
        <v>1590</v>
      </c>
      <c r="E1002" s="2">
        <v>19</v>
      </c>
      <c r="F1002" s="2">
        <v>31</v>
      </c>
      <c r="G1002" s="3">
        <v>3</v>
      </c>
      <c r="H1002">
        <v>59</v>
      </c>
      <c r="I1002" s="4" t="s">
        <v>133</v>
      </c>
      <c r="J1002" s="2">
        <f>Cocina[[#This Row],[Precio Unitario]]-Cocina[[#This Row],[Costo Unitario]]</f>
        <v>12</v>
      </c>
      <c r="K1002" s="2">
        <f>Cocina[[#This Row],[Precio Unitario]]</f>
        <v>31</v>
      </c>
      <c r="L1002" s="6">
        <f>Cocina[[#This Row],[Ganancia Neta]]/Cocina[[#This Row],[Ganancia Bruta]]</f>
        <v>0.38709677419354838</v>
      </c>
      <c r="M1002" s="2">
        <f>Cocina[[#This Row],[Precio Unitario]]*Cocina[[#This Row],[Cantidad Ordenada]]</f>
        <v>93</v>
      </c>
      <c r="O1002" s="2"/>
      <c r="Q1002"/>
    </row>
    <row r="1003" spans="1:17" x14ac:dyDescent="0.2">
      <c r="A1003" s="3">
        <v>398</v>
      </c>
      <c r="B1003" s="3">
        <v>9</v>
      </c>
      <c r="C1003" s="4" t="s">
        <v>30</v>
      </c>
      <c r="D1003" s="4" t="s">
        <v>1596</v>
      </c>
      <c r="E1003" s="2">
        <v>16</v>
      </c>
      <c r="F1003" s="2">
        <v>28</v>
      </c>
      <c r="G1003" s="3">
        <v>2</v>
      </c>
      <c r="H1003">
        <v>50</v>
      </c>
      <c r="I1003" s="4" t="s">
        <v>132</v>
      </c>
      <c r="J1003" s="2">
        <f>Cocina[[#This Row],[Precio Unitario]]-Cocina[[#This Row],[Costo Unitario]]</f>
        <v>12</v>
      </c>
      <c r="K1003" s="2">
        <f>Cocina[[#This Row],[Precio Unitario]]</f>
        <v>28</v>
      </c>
      <c r="L1003" s="6">
        <f>Cocina[[#This Row],[Ganancia Neta]]/Cocina[[#This Row],[Ganancia Bruta]]</f>
        <v>0.42857142857142855</v>
      </c>
      <c r="M1003" s="2">
        <f>Cocina[[#This Row],[Precio Unitario]]*Cocina[[#This Row],[Cantidad Ordenada]]</f>
        <v>56</v>
      </c>
      <c r="O1003" s="2"/>
      <c r="Q1003"/>
    </row>
    <row r="1004" spans="1:17" x14ac:dyDescent="0.2">
      <c r="A1004" s="3">
        <v>398</v>
      </c>
      <c r="B1004" s="3">
        <v>9</v>
      </c>
      <c r="C1004" s="4" t="s">
        <v>74</v>
      </c>
      <c r="D1004" s="4" t="s">
        <v>1595</v>
      </c>
      <c r="E1004" s="2">
        <v>20</v>
      </c>
      <c r="F1004" s="2">
        <v>33</v>
      </c>
      <c r="G1004" s="3">
        <v>2</v>
      </c>
      <c r="H1004">
        <v>21</v>
      </c>
      <c r="I1004" s="4" t="s">
        <v>133</v>
      </c>
      <c r="J1004" s="2">
        <f>Cocina[[#This Row],[Precio Unitario]]-Cocina[[#This Row],[Costo Unitario]]</f>
        <v>13</v>
      </c>
      <c r="K1004" s="2">
        <f>Cocina[[#This Row],[Precio Unitario]]</f>
        <v>33</v>
      </c>
      <c r="L1004" s="6">
        <f>Cocina[[#This Row],[Ganancia Neta]]/Cocina[[#This Row],[Ganancia Bruta]]</f>
        <v>0.39393939393939392</v>
      </c>
      <c r="M1004" s="2">
        <f>Cocina[[#This Row],[Precio Unitario]]*Cocina[[#This Row],[Cantidad Ordenada]]</f>
        <v>66</v>
      </c>
      <c r="O1004" s="2"/>
      <c r="Q1004"/>
    </row>
    <row r="1005" spans="1:17" x14ac:dyDescent="0.2">
      <c r="A1005" s="3">
        <v>399</v>
      </c>
      <c r="B1005" s="3">
        <v>7</v>
      </c>
      <c r="C1005" s="4" t="s">
        <v>74</v>
      </c>
      <c r="D1005" s="4" t="s">
        <v>1595</v>
      </c>
      <c r="E1005" s="2">
        <v>20</v>
      </c>
      <c r="F1005" s="2">
        <v>33</v>
      </c>
      <c r="G1005" s="3">
        <v>3</v>
      </c>
      <c r="H1005">
        <v>45</v>
      </c>
      <c r="I1005" s="4" t="s">
        <v>132</v>
      </c>
      <c r="J1005" s="2">
        <f>Cocina[[#This Row],[Precio Unitario]]-Cocina[[#This Row],[Costo Unitario]]</f>
        <v>13</v>
      </c>
      <c r="K1005" s="2">
        <f>Cocina[[#This Row],[Precio Unitario]]</f>
        <v>33</v>
      </c>
      <c r="L1005" s="6">
        <f>Cocina[[#This Row],[Ganancia Neta]]/Cocina[[#This Row],[Ganancia Bruta]]</f>
        <v>0.39393939393939392</v>
      </c>
      <c r="M1005" s="2">
        <f>Cocina[[#This Row],[Precio Unitario]]*Cocina[[#This Row],[Cantidad Ordenada]]</f>
        <v>99</v>
      </c>
      <c r="O1005" s="2"/>
      <c r="Q1005"/>
    </row>
    <row r="1006" spans="1:17" x14ac:dyDescent="0.2">
      <c r="A1006" s="3">
        <v>399</v>
      </c>
      <c r="B1006" s="3">
        <v>7</v>
      </c>
      <c r="C1006" s="4" t="s">
        <v>42</v>
      </c>
      <c r="D1006" s="4" t="s">
        <v>1593</v>
      </c>
      <c r="E1006" s="2">
        <v>22</v>
      </c>
      <c r="F1006" s="2">
        <v>36</v>
      </c>
      <c r="G1006" s="3">
        <v>3</v>
      </c>
      <c r="H1006">
        <v>46</v>
      </c>
      <c r="I1006" s="4" t="s">
        <v>133</v>
      </c>
      <c r="J1006" s="2">
        <f>Cocina[[#This Row],[Precio Unitario]]-Cocina[[#This Row],[Costo Unitario]]</f>
        <v>14</v>
      </c>
      <c r="K1006" s="2">
        <f>Cocina[[#This Row],[Precio Unitario]]</f>
        <v>36</v>
      </c>
      <c r="L1006" s="6">
        <f>Cocina[[#This Row],[Ganancia Neta]]/Cocina[[#This Row],[Ganancia Bruta]]</f>
        <v>0.3888888888888889</v>
      </c>
      <c r="M1006" s="2">
        <f>Cocina[[#This Row],[Precio Unitario]]*Cocina[[#This Row],[Cantidad Ordenada]]</f>
        <v>108</v>
      </c>
      <c r="O1006" s="2"/>
      <c r="Q1006"/>
    </row>
    <row r="1007" spans="1:17" x14ac:dyDescent="0.2">
      <c r="A1007" s="3">
        <v>400</v>
      </c>
      <c r="B1007" s="3">
        <v>9</v>
      </c>
      <c r="C1007" s="4" t="s">
        <v>34</v>
      </c>
      <c r="D1007" s="4" t="s">
        <v>1592</v>
      </c>
      <c r="E1007" s="2">
        <v>25</v>
      </c>
      <c r="F1007" s="2">
        <v>40</v>
      </c>
      <c r="G1007" s="3">
        <v>2</v>
      </c>
      <c r="H1007">
        <v>28</v>
      </c>
      <c r="I1007" s="4" t="s">
        <v>132</v>
      </c>
      <c r="J1007" s="2">
        <f>Cocina[[#This Row],[Precio Unitario]]-Cocina[[#This Row],[Costo Unitario]]</f>
        <v>15</v>
      </c>
      <c r="K1007" s="2">
        <f>Cocina[[#This Row],[Precio Unitario]]</f>
        <v>40</v>
      </c>
      <c r="L1007" s="6">
        <f>Cocina[[#This Row],[Ganancia Neta]]/Cocina[[#This Row],[Ganancia Bruta]]</f>
        <v>0.375</v>
      </c>
      <c r="M1007" s="2">
        <f>Cocina[[#This Row],[Precio Unitario]]*Cocina[[#This Row],[Cantidad Ordenada]]</f>
        <v>80</v>
      </c>
      <c r="O1007" s="2"/>
      <c r="Q1007"/>
    </row>
    <row r="1008" spans="1:17" x14ac:dyDescent="0.2">
      <c r="A1008" s="3">
        <v>400</v>
      </c>
      <c r="B1008" s="3">
        <v>9</v>
      </c>
      <c r="C1008" s="4" t="s">
        <v>30</v>
      </c>
      <c r="D1008" s="4" t="s">
        <v>1596</v>
      </c>
      <c r="E1008" s="2">
        <v>16</v>
      </c>
      <c r="F1008" s="2">
        <v>28</v>
      </c>
      <c r="G1008" s="3">
        <v>2</v>
      </c>
      <c r="H1008">
        <v>13</v>
      </c>
      <c r="I1008" s="4" t="s">
        <v>132</v>
      </c>
      <c r="J1008" s="2">
        <f>Cocina[[#This Row],[Precio Unitario]]-Cocina[[#This Row],[Costo Unitario]]</f>
        <v>12</v>
      </c>
      <c r="K1008" s="2">
        <f>Cocina[[#This Row],[Precio Unitario]]</f>
        <v>28</v>
      </c>
      <c r="L1008" s="6">
        <f>Cocina[[#This Row],[Ganancia Neta]]/Cocina[[#This Row],[Ganancia Bruta]]</f>
        <v>0.42857142857142855</v>
      </c>
      <c r="M1008" s="2">
        <f>Cocina[[#This Row],[Precio Unitario]]*Cocina[[#This Row],[Cantidad Ordenada]]</f>
        <v>56</v>
      </c>
      <c r="O1008" s="2"/>
      <c r="Q1008"/>
    </row>
    <row r="1009" spans="1:17" x14ac:dyDescent="0.2">
      <c r="A1009" s="3">
        <v>400</v>
      </c>
      <c r="B1009" s="3">
        <v>9</v>
      </c>
      <c r="C1009" s="4" t="s">
        <v>50</v>
      </c>
      <c r="D1009" s="4" t="s">
        <v>1590</v>
      </c>
      <c r="E1009" s="2">
        <v>19</v>
      </c>
      <c r="F1009" s="2">
        <v>31</v>
      </c>
      <c r="G1009" s="3">
        <v>2</v>
      </c>
      <c r="H1009">
        <v>38</v>
      </c>
      <c r="I1009" s="4" t="s">
        <v>133</v>
      </c>
      <c r="J1009" s="2">
        <f>Cocina[[#This Row],[Precio Unitario]]-Cocina[[#This Row],[Costo Unitario]]</f>
        <v>12</v>
      </c>
      <c r="K1009" s="2">
        <f>Cocina[[#This Row],[Precio Unitario]]</f>
        <v>31</v>
      </c>
      <c r="L1009" s="6">
        <f>Cocina[[#This Row],[Ganancia Neta]]/Cocina[[#This Row],[Ganancia Bruta]]</f>
        <v>0.38709677419354838</v>
      </c>
      <c r="M1009" s="2">
        <f>Cocina[[#This Row],[Precio Unitario]]*Cocina[[#This Row],[Cantidad Ordenada]]</f>
        <v>62</v>
      </c>
      <c r="O1009" s="2"/>
      <c r="Q1009"/>
    </row>
    <row r="1010" spans="1:17" x14ac:dyDescent="0.2">
      <c r="A1010" s="3">
        <v>401</v>
      </c>
      <c r="B1010" s="3">
        <v>16</v>
      </c>
      <c r="C1010" s="4" t="s">
        <v>41</v>
      </c>
      <c r="D1010" s="4" t="s">
        <v>1604</v>
      </c>
      <c r="E1010" s="2">
        <v>13</v>
      </c>
      <c r="F1010" s="2">
        <v>21</v>
      </c>
      <c r="G1010" s="3">
        <v>2</v>
      </c>
      <c r="H1010">
        <v>20</v>
      </c>
      <c r="I1010" s="4" t="s">
        <v>132</v>
      </c>
      <c r="J1010" s="2">
        <f>Cocina[[#This Row],[Precio Unitario]]-Cocina[[#This Row],[Costo Unitario]]</f>
        <v>8</v>
      </c>
      <c r="K1010" s="2">
        <f>Cocina[[#This Row],[Precio Unitario]]</f>
        <v>21</v>
      </c>
      <c r="L1010" s="6">
        <f>Cocina[[#This Row],[Ganancia Neta]]/Cocina[[#This Row],[Ganancia Bruta]]</f>
        <v>0.38095238095238093</v>
      </c>
      <c r="M1010" s="2">
        <f>Cocina[[#This Row],[Precio Unitario]]*Cocina[[#This Row],[Cantidad Ordenada]]</f>
        <v>42</v>
      </c>
      <c r="O1010" s="2"/>
      <c r="Q1010"/>
    </row>
    <row r="1011" spans="1:17" x14ac:dyDescent="0.2">
      <c r="A1011" s="3">
        <v>402</v>
      </c>
      <c r="B1011" s="3">
        <v>18</v>
      </c>
      <c r="C1011" s="4" t="s">
        <v>52</v>
      </c>
      <c r="D1011" s="4" t="s">
        <v>1607</v>
      </c>
      <c r="E1011" s="2">
        <v>15</v>
      </c>
      <c r="F1011" s="2">
        <v>25</v>
      </c>
      <c r="G1011" s="3">
        <v>2</v>
      </c>
      <c r="H1011">
        <v>16</v>
      </c>
      <c r="I1011" s="4" t="s">
        <v>133</v>
      </c>
      <c r="J1011" s="2">
        <f>Cocina[[#This Row],[Precio Unitario]]-Cocina[[#This Row],[Costo Unitario]]</f>
        <v>10</v>
      </c>
      <c r="K1011" s="2">
        <f>Cocina[[#This Row],[Precio Unitario]]</f>
        <v>25</v>
      </c>
      <c r="L1011" s="6">
        <f>Cocina[[#This Row],[Ganancia Neta]]/Cocina[[#This Row],[Ganancia Bruta]]</f>
        <v>0.4</v>
      </c>
      <c r="M1011" s="2">
        <f>Cocina[[#This Row],[Precio Unitario]]*Cocina[[#This Row],[Cantidad Ordenada]]</f>
        <v>50</v>
      </c>
      <c r="O1011" s="2"/>
      <c r="Q1011"/>
    </row>
    <row r="1012" spans="1:17" x14ac:dyDescent="0.2">
      <c r="A1012" s="3">
        <v>402</v>
      </c>
      <c r="B1012" s="3">
        <v>18</v>
      </c>
      <c r="C1012" s="4" t="s">
        <v>48</v>
      </c>
      <c r="D1012" s="4" t="s">
        <v>1597</v>
      </c>
      <c r="E1012" s="2">
        <v>11</v>
      </c>
      <c r="F1012" s="2">
        <v>19</v>
      </c>
      <c r="G1012" s="3">
        <v>3</v>
      </c>
      <c r="H1012">
        <v>29</v>
      </c>
      <c r="I1012" s="4" t="s">
        <v>133</v>
      </c>
      <c r="J1012" s="2">
        <f>Cocina[[#This Row],[Precio Unitario]]-Cocina[[#This Row],[Costo Unitario]]</f>
        <v>8</v>
      </c>
      <c r="K1012" s="2">
        <f>Cocina[[#This Row],[Precio Unitario]]</f>
        <v>19</v>
      </c>
      <c r="L1012" s="6">
        <f>Cocina[[#This Row],[Ganancia Neta]]/Cocina[[#This Row],[Ganancia Bruta]]</f>
        <v>0.42105263157894735</v>
      </c>
      <c r="M1012" s="2">
        <f>Cocina[[#This Row],[Precio Unitario]]*Cocina[[#This Row],[Cantidad Ordenada]]</f>
        <v>57</v>
      </c>
      <c r="O1012" s="2"/>
      <c r="Q1012"/>
    </row>
    <row r="1013" spans="1:17" x14ac:dyDescent="0.2">
      <c r="A1013" s="3">
        <v>402</v>
      </c>
      <c r="B1013" s="3">
        <v>18</v>
      </c>
      <c r="C1013" s="4" t="s">
        <v>65</v>
      </c>
      <c r="D1013" s="4" t="s">
        <v>1600</v>
      </c>
      <c r="E1013" s="2">
        <v>13</v>
      </c>
      <c r="F1013" s="2">
        <v>22</v>
      </c>
      <c r="G1013" s="3">
        <v>2</v>
      </c>
      <c r="H1013">
        <v>21</v>
      </c>
      <c r="I1013" s="4" t="s">
        <v>132</v>
      </c>
      <c r="J1013" s="2">
        <f>Cocina[[#This Row],[Precio Unitario]]-Cocina[[#This Row],[Costo Unitario]]</f>
        <v>9</v>
      </c>
      <c r="K1013" s="2">
        <f>Cocina[[#This Row],[Precio Unitario]]</f>
        <v>22</v>
      </c>
      <c r="L1013" s="6">
        <f>Cocina[[#This Row],[Ganancia Neta]]/Cocina[[#This Row],[Ganancia Bruta]]</f>
        <v>0.40909090909090912</v>
      </c>
      <c r="M1013" s="2">
        <f>Cocina[[#This Row],[Precio Unitario]]*Cocina[[#This Row],[Cantidad Ordenada]]</f>
        <v>44</v>
      </c>
      <c r="O1013" s="2"/>
      <c r="Q1013"/>
    </row>
    <row r="1014" spans="1:17" x14ac:dyDescent="0.2">
      <c r="A1014" s="3">
        <v>403</v>
      </c>
      <c r="B1014" s="3">
        <v>14</v>
      </c>
      <c r="C1014" s="4" t="s">
        <v>65</v>
      </c>
      <c r="D1014" s="4" t="s">
        <v>1600</v>
      </c>
      <c r="E1014" s="2">
        <v>13</v>
      </c>
      <c r="F1014" s="2">
        <v>22</v>
      </c>
      <c r="G1014" s="3">
        <v>3</v>
      </c>
      <c r="H1014">
        <v>17</v>
      </c>
      <c r="I1014" s="4" t="s">
        <v>132</v>
      </c>
      <c r="J1014" s="2">
        <f>Cocina[[#This Row],[Precio Unitario]]-Cocina[[#This Row],[Costo Unitario]]</f>
        <v>9</v>
      </c>
      <c r="K1014" s="2">
        <f>Cocina[[#This Row],[Precio Unitario]]</f>
        <v>22</v>
      </c>
      <c r="L1014" s="6">
        <f>Cocina[[#This Row],[Ganancia Neta]]/Cocina[[#This Row],[Ganancia Bruta]]</f>
        <v>0.40909090909090912</v>
      </c>
      <c r="M1014" s="2">
        <f>Cocina[[#This Row],[Precio Unitario]]*Cocina[[#This Row],[Cantidad Ordenada]]</f>
        <v>66</v>
      </c>
      <c r="O1014" s="2"/>
      <c r="Q1014"/>
    </row>
    <row r="1015" spans="1:17" x14ac:dyDescent="0.2">
      <c r="A1015" s="3">
        <v>403</v>
      </c>
      <c r="B1015" s="3">
        <v>14</v>
      </c>
      <c r="C1015" s="4" t="s">
        <v>43</v>
      </c>
      <c r="D1015" s="4" t="s">
        <v>1605</v>
      </c>
      <c r="E1015" s="2">
        <v>10</v>
      </c>
      <c r="F1015" s="2">
        <v>18</v>
      </c>
      <c r="G1015" s="3">
        <v>2</v>
      </c>
      <c r="H1015">
        <v>5</v>
      </c>
      <c r="I1015" s="4" t="s">
        <v>133</v>
      </c>
      <c r="J1015" s="2">
        <f>Cocina[[#This Row],[Precio Unitario]]-Cocina[[#This Row],[Costo Unitario]]</f>
        <v>8</v>
      </c>
      <c r="K1015" s="2">
        <f>Cocina[[#This Row],[Precio Unitario]]</f>
        <v>18</v>
      </c>
      <c r="L1015" s="6">
        <f>Cocina[[#This Row],[Ganancia Neta]]/Cocina[[#This Row],[Ganancia Bruta]]</f>
        <v>0.44444444444444442</v>
      </c>
      <c r="M1015" s="2">
        <f>Cocina[[#This Row],[Precio Unitario]]*Cocina[[#This Row],[Cantidad Ordenada]]</f>
        <v>36</v>
      </c>
      <c r="O1015" s="2"/>
      <c r="Q1015"/>
    </row>
    <row r="1016" spans="1:17" x14ac:dyDescent="0.2">
      <c r="A1016" s="3">
        <v>403</v>
      </c>
      <c r="B1016" s="3">
        <v>14</v>
      </c>
      <c r="C1016" s="4" t="s">
        <v>70</v>
      </c>
      <c r="D1016" s="4" t="s">
        <v>1599</v>
      </c>
      <c r="E1016" s="2">
        <v>19</v>
      </c>
      <c r="F1016" s="2">
        <v>32</v>
      </c>
      <c r="G1016" s="3">
        <v>2</v>
      </c>
      <c r="H1016">
        <v>8</v>
      </c>
      <c r="I1016" s="4" t="s">
        <v>133</v>
      </c>
      <c r="J1016" s="2">
        <f>Cocina[[#This Row],[Precio Unitario]]-Cocina[[#This Row],[Costo Unitario]]</f>
        <v>13</v>
      </c>
      <c r="K1016" s="2">
        <f>Cocina[[#This Row],[Precio Unitario]]</f>
        <v>32</v>
      </c>
      <c r="L1016" s="6">
        <f>Cocina[[#This Row],[Ganancia Neta]]/Cocina[[#This Row],[Ganancia Bruta]]</f>
        <v>0.40625</v>
      </c>
      <c r="M1016" s="2">
        <f>Cocina[[#This Row],[Precio Unitario]]*Cocina[[#This Row],[Cantidad Ordenada]]</f>
        <v>64</v>
      </c>
      <c r="O1016" s="2"/>
      <c r="Q1016"/>
    </row>
    <row r="1017" spans="1:17" x14ac:dyDescent="0.2">
      <c r="A1017" s="3">
        <v>403</v>
      </c>
      <c r="B1017" s="3">
        <v>14</v>
      </c>
      <c r="C1017" s="4" t="s">
        <v>60</v>
      </c>
      <c r="D1017" s="4" t="s">
        <v>1588</v>
      </c>
      <c r="E1017" s="2">
        <v>14</v>
      </c>
      <c r="F1017" s="2">
        <v>24</v>
      </c>
      <c r="G1017" s="3">
        <v>1</v>
      </c>
      <c r="H1017">
        <v>55</v>
      </c>
      <c r="I1017" s="4" t="s">
        <v>133</v>
      </c>
      <c r="J1017" s="2">
        <f>Cocina[[#This Row],[Precio Unitario]]-Cocina[[#This Row],[Costo Unitario]]</f>
        <v>10</v>
      </c>
      <c r="K1017" s="2">
        <f>Cocina[[#This Row],[Precio Unitario]]</f>
        <v>24</v>
      </c>
      <c r="L1017" s="6">
        <f>Cocina[[#This Row],[Ganancia Neta]]/Cocina[[#This Row],[Ganancia Bruta]]</f>
        <v>0.41666666666666669</v>
      </c>
      <c r="M1017" s="2">
        <f>Cocina[[#This Row],[Precio Unitario]]*Cocina[[#This Row],[Cantidad Ordenada]]</f>
        <v>24</v>
      </c>
      <c r="O1017" s="2"/>
      <c r="Q1017"/>
    </row>
    <row r="1018" spans="1:17" x14ac:dyDescent="0.2">
      <c r="A1018" s="3">
        <v>404</v>
      </c>
      <c r="B1018" s="3">
        <v>17</v>
      </c>
      <c r="C1018" s="4" t="s">
        <v>41</v>
      </c>
      <c r="D1018" s="4" t="s">
        <v>1604</v>
      </c>
      <c r="E1018" s="2">
        <v>13</v>
      </c>
      <c r="F1018" s="2">
        <v>21</v>
      </c>
      <c r="G1018" s="3">
        <v>2</v>
      </c>
      <c r="H1018">
        <v>20</v>
      </c>
      <c r="I1018" s="4" t="s">
        <v>132</v>
      </c>
      <c r="J1018" s="2">
        <f>Cocina[[#This Row],[Precio Unitario]]-Cocina[[#This Row],[Costo Unitario]]</f>
        <v>8</v>
      </c>
      <c r="K1018" s="2">
        <f>Cocina[[#This Row],[Precio Unitario]]</f>
        <v>21</v>
      </c>
      <c r="L1018" s="6">
        <f>Cocina[[#This Row],[Ganancia Neta]]/Cocina[[#This Row],[Ganancia Bruta]]</f>
        <v>0.38095238095238093</v>
      </c>
      <c r="M1018" s="2">
        <f>Cocina[[#This Row],[Precio Unitario]]*Cocina[[#This Row],[Cantidad Ordenada]]</f>
        <v>42</v>
      </c>
      <c r="O1018" s="2"/>
      <c r="Q1018"/>
    </row>
    <row r="1019" spans="1:17" x14ac:dyDescent="0.2">
      <c r="A1019" s="3">
        <v>404</v>
      </c>
      <c r="B1019" s="3">
        <v>17</v>
      </c>
      <c r="C1019" s="4" t="s">
        <v>55</v>
      </c>
      <c r="D1019" s="4" t="s">
        <v>1602</v>
      </c>
      <c r="E1019" s="2">
        <v>12</v>
      </c>
      <c r="F1019" s="2">
        <v>20</v>
      </c>
      <c r="G1019" s="3">
        <v>1</v>
      </c>
      <c r="H1019">
        <v>53</v>
      </c>
      <c r="I1019" s="4" t="s">
        <v>133</v>
      </c>
      <c r="J1019" s="2">
        <f>Cocina[[#This Row],[Precio Unitario]]-Cocina[[#This Row],[Costo Unitario]]</f>
        <v>8</v>
      </c>
      <c r="K1019" s="2">
        <f>Cocina[[#This Row],[Precio Unitario]]</f>
        <v>20</v>
      </c>
      <c r="L1019" s="6">
        <f>Cocina[[#This Row],[Ganancia Neta]]/Cocina[[#This Row],[Ganancia Bruta]]</f>
        <v>0.4</v>
      </c>
      <c r="M1019" s="2">
        <f>Cocina[[#This Row],[Precio Unitario]]*Cocina[[#This Row],[Cantidad Ordenada]]</f>
        <v>20</v>
      </c>
      <c r="O1019" s="2"/>
      <c r="Q1019"/>
    </row>
    <row r="1020" spans="1:17" x14ac:dyDescent="0.2">
      <c r="A1020" s="3">
        <v>404</v>
      </c>
      <c r="B1020" s="3">
        <v>17</v>
      </c>
      <c r="C1020" s="4" t="s">
        <v>34</v>
      </c>
      <c r="D1020" s="4" t="s">
        <v>1592</v>
      </c>
      <c r="E1020" s="2">
        <v>25</v>
      </c>
      <c r="F1020" s="2">
        <v>40</v>
      </c>
      <c r="G1020" s="3">
        <v>3</v>
      </c>
      <c r="H1020">
        <v>29</v>
      </c>
      <c r="I1020" s="4" t="s">
        <v>133</v>
      </c>
      <c r="J1020" s="2">
        <f>Cocina[[#This Row],[Precio Unitario]]-Cocina[[#This Row],[Costo Unitario]]</f>
        <v>15</v>
      </c>
      <c r="K1020" s="2">
        <f>Cocina[[#This Row],[Precio Unitario]]</f>
        <v>40</v>
      </c>
      <c r="L1020" s="6">
        <f>Cocina[[#This Row],[Ganancia Neta]]/Cocina[[#This Row],[Ganancia Bruta]]</f>
        <v>0.375</v>
      </c>
      <c r="M1020" s="2">
        <f>Cocina[[#This Row],[Precio Unitario]]*Cocina[[#This Row],[Cantidad Ordenada]]</f>
        <v>120</v>
      </c>
      <c r="O1020" s="2"/>
      <c r="Q1020"/>
    </row>
    <row r="1021" spans="1:17" x14ac:dyDescent="0.2">
      <c r="A1021" s="3">
        <v>405</v>
      </c>
      <c r="B1021" s="3">
        <v>5</v>
      </c>
      <c r="C1021" s="4" t="s">
        <v>57</v>
      </c>
      <c r="D1021" s="4" t="s">
        <v>1606</v>
      </c>
      <c r="E1021" s="2">
        <v>15</v>
      </c>
      <c r="F1021" s="2">
        <v>26</v>
      </c>
      <c r="G1021" s="3">
        <v>1</v>
      </c>
      <c r="H1021">
        <v>41</v>
      </c>
      <c r="I1021" s="4" t="s">
        <v>133</v>
      </c>
      <c r="J1021" s="2">
        <f>Cocina[[#This Row],[Precio Unitario]]-Cocina[[#This Row],[Costo Unitario]]</f>
        <v>11</v>
      </c>
      <c r="K1021" s="2">
        <f>Cocina[[#This Row],[Precio Unitario]]</f>
        <v>26</v>
      </c>
      <c r="L1021" s="6">
        <f>Cocina[[#This Row],[Ganancia Neta]]/Cocina[[#This Row],[Ganancia Bruta]]</f>
        <v>0.42307692307692307</v>
      </c>
      <c r="M1021" s="2">
        <f>Cocina[[#This Row],[Precio Unitario]]*Cocina[[#This Row],[Cantidad Ordenada]]</f>
        <v>26</v>
      </c>
      <c r="O1021" s="2"/>
      <c r="Q1021"/>
    </row>
    <row r="1022" spans="1:17" x14ac:dyDescent="0.2">
      <c r="A1022" s="3">
        <v>405</v>
      </c>
      <c r="B1022" s="3">
        <v>5</v>
      </c>
      <c r="C1022" s="4" t="s">
        <v>34</v>
      </c>
      <c r="D1022" s="4" t="s">
        <v>1592</v>
      </c>
      <c r="E1022" s="2">
        <v>25</v>
      </c>
      <c r="F1022" s="2">
        <v>40</v>
      </c>
      <c r="G1022" s="3">
        <v>1</v>
      </c>
      <c r="H1022">
        <v>44</v>
      </c>
      <c r="I1022" s="4" t="s">
        <v>132</v>
      </c>
      <c r="J1022" s="2">
        <f>Cocina[[#This Row],[Precio Unitario]]-Cocina[[#This Row],[Costo Unitario]]</f>
        <v>15</v>
      </c>
      <c r="K1022" s="2">
        <f>Cocina[[#This Row],[Precio Unitario]]</f>
        <v>40</v>
      </c>
      <c r="L1022" s="6">
        <f>Cocina[[#This Row],[Ganancia Neta]]/Cocina[[#This Row],[Ganancia Bruta]]</f>
        <v>0.375</v>
      </c>
      <c r="M1022" s="2">
        <f>Cocina[[#This Row],[Precio Unitario]]*Cocina[[#This Row],[Cantidad Ordenada]]</f>
        <v>40</v>
      </c>
      <c r="O1022" s="2"/>
      <c r="Q1022"/>
    </row>
    <row r="1023" spans="1:17" x14ac:dyDescent="0.2">
      <c r="A1023" s="3">
        <v>405</v>
      </c>
      <c r="B1023" s="3">
        <v>5</v>
      </c>
      <c r="C1023" s="4" t="s">
        <v>55</v>
      </c>
      <c r="D1023" s="4" t="s">
        <v>1602</v>
      </c>
      <c r="E1023" s="2">
        <v>12</v>
      </c>
      <c r="F1023" s="2">
        <v>20</v>
      </c>
      <c r="G1023" s="3">
        <v>2</v>
      </c>
      <c r="H1023">
        <v>13</v>
      </c>
      <c r="I1023" s="4" t="s">
        <v>133</v>
      </c>
      <c r="J1023" s="2">
        <f>Cocina[[#This Row],[Precio Unitario]]-Cocina[[#This Row],[Costo Unitario]]</f>
        <v>8</v>
      </c>
      <c r="K1023" s="2">
        <f>Cocina[[#This Row],[Precio Unitario]]</f>
        <v>20</v>
      </c>
      <c r="L1023" s="6">
        <f>Cocina[[#This Row],[Ganancia Neta]]/Cocina[[#This Row],[Ganancia Bruta]]</f>
        <v>0.4</v>
      </c>
      <c r="M1023" s="2">
        <f>Cocina[[#This Row],[Precio Unitario]]*Cocina[[#This Row],[Cantidad Ordenada]]</f>
        <v>40</v>
      </c>
      <c r="O1023" s="2"/>
      <c r="Q1023"/>
    </row>
    <row r="1024" spans="1:17" x14ac:dyDescent="0.2">
      <c r="A1024" s="3">
        <v>406</v>
      </c>
      <c r="B1024" s="3">
        <v>14</v>
      </c>
      <c r="C1024" s="4" t="s">
        <v>55</v>
      </c>
      <c r="D1024" s="4" t="s">
        <v>1602</v>
      </c>
      <c r="E1024" s="2">
        <v>12</v>
      </c>
      <c r="F1024" s="2">
        <v>20</v>
      </c>
      <c r="G1024" s="3">
        <v>3</v>
      </c>
      <c r="H1024">
        <v>6</v>
      </c>
      <c r="I1024" s="4" t="s">
        <v>132</v>
      </c>
      <c r="J1024" s="2">
        <f>Cocina[[#This Row],[Precio Unitario]]-Cocina[[#This Row],[Costo Unitario]]</f>
        <v>8</v>
      </c>
      <c r="K1024" s="2">
        <f>Cocina[[#This Row],[Precio Unitario]]</f>
        <v>20</v>
      </c>
      <c r="L1024" s="6">
        <f>Cocina[[#This Row],[Ganancia Neta]]/Cocina[[#This Row],[Ganancia Bruta]]</f>
        <v>0.4</v>
      </c>
      <c r="M1024" s="2">
        <f>Cocina[[#This Row],[Precio Unitario]]*Cocina[[#This Row],[Cantidad Ordenada]]</f>
        <v>60</v>
      </c>
      <c r="O1024" s="2"/>
      <c r="Q1024"/>
    </row>
    <row r="1025" spans="1:17" x14ac:dyDescent="0.2">
      <c r="A1025" s="3">
        <v>406</v>
      </c>
      <c r="B1025" s="3">
        <v>14</v>
      </c>
      <c r="C1025" s="4" t="s">
        <v>19</v>
      </c>
      <c r="D1025" s="4" t="s">
        <v>1598</v>
      </c>
      <c r="E1025" s="2">
        <v>21</v>
      </c>
      <c r="F1025" s="2">
        <v>35</v>
      </c>
      <c r="G1025" s="3">
        <v>2</v>
      </c>
      <c r="H1025">
        <v>56</v>
      </c>
      <c r="I1025" s="4" t="s">
        <v>132</v>
      </c>
      <c r="J1025" s="2">
        <f>Cocina[[#This Row],[Precio Unitario]]-Cocina[[#This Row],[Costo Unitario]]</f>
        <v>14</v>
      </c>
      <c r="K1025" s="2">
        <f>Cocina[[#This Row],[Precio Unitario]]</f>
        <v>35</v>
      </c>
      <c r="L1025" s="6">
        <f>Cocina[[#This Row],[Ganancia Neta]]/Cocina[[#This Row],[Ganancia Bruta]]</f>
        <v>0.4</v>
      </c>
      <c r="M1025" s="2">
        <f>Cocina[[#This Row],[Precio Unitario]]*Cocina[[#This Row],[Cantidad Ordenada]]</f>
        <v>70</v>
      </c>
      <c r="O1025" s="2"/>
      <c r="Q1025"/>
    </row>
    <row r="1026" spans="1:17" x14ac:dyDescent="0.2">
      <c r="A1026" s="3">
        <v>406</v>
      </c>
      <c r="B1026" s="3">
        <v>14</v>
      </c>
      <c r="C1026" s="4" t="s">
        <v>52</v>
      </c>
      <c r="D1026" s="4" t="s">
        <v>1607</v>
      </c>
      <c r="E1026" s="2">
        <v>15</v>
      </c>
      <c r="F1026" s="2">
        <v>25</v>
      </c>
      <c r="G1026" s="3">
        <v>1</v>
      </c>
      <c r="H1026">
        <v>55</v>
      </c>
      <c r="I1026" s="4" t="s">
        <v>133</v>
      </c>
      <c r="J1026" s="2">
        <f>Cocina[[#This Row],[Precio Unitario]]-Cocina[[#This Row],[Costo Unitario]]</f>
        <v>10</v>
      </c>
      <c r="K1026" s="2">
        <f>Cocina[[#This Row],[Precio Unitario]]</f>
        <v>25</v>
      </c>
      <c r="L1026" s="6">
        <f>Cocina[[#This Row],[Ganancia Neta]]/Cocina[[#This Row],[Ganancia Bruta]]</f>
        <v>0.4</v>
      </c>
      <c r="M1026" s="2">
        <f>Cocina[[#This Row],[Precio Unitario]]*Cocina[[#This Row],[Cantidad Ordenada]]</f>
        <v>25</v>
      </c>
      <c r="O1026" s="2"/>
      <c r="Q1026"/>
    </row>
    <row r="1027" spans="1:17" x14ac:dyDescent="0.2">
      <c r="A1027" s="3">
        <v>407</v>
      </c>
      <c r="B1027" s="3">
        <v>4</v>
      </c>
      <c r="C1027" s="4" t="s">
        <v>55</v>
      </c>
      <c r="D1027" s="4" t="s">
        <v>1602</v>
      </c>
      <c r="E1027" s="2">
        <v>12</v>
      </c>
      <c r="F1027" s="2">
        <v>20</v>
      </c>
      <c r="G1027" s="3">
        <v>3</v>
      </c>
      <c r="H1027">
        <v>32</v>
      </c>
      <c r="I1027" s="4" t="s">
        <v>132</v>
      </c>
      <c r="J1027" s="2">
        <f>Cocina[[#This Row],[Precio Unitario]]-Cocina[[#This Row],[Costo Unitario]]</f>
        <v>8</v>
      </c>
      <c r="K1027" s="2">
        <f>Cocina[[#This Row],[Precio Unitario]]</f>
        <v>20</v>
      </c>
      <c r="L1027" s="6">
        <f>Cocina[[#This Row],[Ganancia Neta]]/Cocina[[#This Row],[Ganancia Bruta]]</f>
        <v>0.4</v>
      </c>
      <c r="M1027" s="2">
        <f>Cocina[[#This Row],[Precio Unitario]]*Cocina[[#This Row],[Cantidad Ordenada]]</f>
        <v>60</v>
      </c>
      <c r="O1027" s="2"/>
      <c r="Q1027"/>
    </row>
    <row r="1028" spans="1:17" x14ac:dyDescent="0.2">
      <c r="A1028" s="3">
        <v>407</v>
      </c>
      <c r="B1028" s="3">
        <v>4</v>
      </c>
      <c r="C1028" s="4" t="s">
        <v>19</v>
      </c>
      <c r="D1028" s="4" t="s">
        <v>1598</v>
      </c>
      <c r="E1028" s="2">
        <v>21</v>
      </c>
      <c r="F1028" s="2">
        <v>35</v>
      </c>
      <c r="G1028" s="3">
        <v>1</v>
      </c>
      <c r="H1028">
        <v>18</v>
      </c>
      <c r="I1028" s="4" t="s">
        <v>133</v>
      </c>
      <c r="J1028" s="2">
        <f>Cocina[[#This Row],[Precio Unitario]]-Cocina[[#This Row],[Costo Unitario]]</f>
        <v>14</v>
      </c>
      <c r="K1028" s="2">
        <f>Cocina[[#This Row],[Precio Unitario]]</f>
        <v>35</v>
      </c>
      <c r="L1028" s="6">
        <f>Cocina[[#This Row],[Ganancia Neta]]/Cocina[[#This Row],[Ganancia Bruta]]</f>
        <v>0.4</v>
      </c>
      <c r="M1028" s="2">
        <f>Cocina[[#This Row],[Precio Unitario]]*Cocina[[#This Row],[Cantidad Ordenada]]</f>
        <v>35</v>
      </c>
      <c r="O1028" s="2"/>
      <c r="Q1028"/>
    </row>
    <row r="1029" spans="1:17" x14ac:dyDescent="0.2">
      <c r="A1029" s="3">
        <v>408</v>
      </c>
      <c r="B1029" s="3">
        <v>17</v>
      </c>
      <c r="C1029" s="4" t="s">
        <v>52</v>
      </c>
      <c r="D1029" s="4" t="s">
        <v>1607</v>
      </c>
      <c r="E1029" s="2">
        <v>15</v>
      </c>
      <c r="F1029" s="2">
        <v>25</v>
      </c>
      <c r="G1029" s="3">
        <v>1</v>
      </c>
      <c r="H1029">
        <v>58</v>
      </c>
      <c r="I1029" s="4" t="s">
        <v>133</v>
      </c>
      <c r="J1029" s="2">
        <f>Cocina[[#This Row],[Precio Unitario]]-Cocina[[#This Row],[Costo Unitario]]</f>
        <v>10</v>
      </c>
      <c r="K1029" s="2">
        <f>Cocina[[#This Row],[Precio Unitario]]</f>
        <v>25</v>
      </c>
      <c r="L1029" s="6">
        <f>Cocina[[#This Row],[Ganancia Neta]]/Cocina[[#This Row],[Ganancia Bruta]]</f>
        <v>0.4</v>
      </c>
      <c r="M1029" s="2">
        <f>Cocina[[#This Row],[Precio Unitario]]*Cocina[[#This Row],[Cantidad Ordenada]]</f>
        <v>25</v>
      </c>
      <c r="O1029" s="2"/>
      <c r="Q1029"/>
    </row>
    <row r="1030" spans="1:17" x14ac:dyDescent="0.2">
      <c r="A1030" s="3">
        <v>408</v>
      </c>
      <c r="B1030" s="3">
        <v>17</v>
      </c>
      <c r="C1030" s="4" t="s">
        <v>60</v>
      </c>
      <c r="D1030" s="4" t="s">
        <v>1588</v>
      </c>
      <c r="E1030" s="2">
        <v>14</v>
      </c>
      <c r="F1030" s="2">
        <v>24</v>
      </c>
      <c r="G1030" s="3">
        <v>3</v>
      </c>
      <c r="H1030">
        <v>11</v>
      </c>
      <c r="I1030" s="4" t="s">
        <v>132</v>
      </c>
      <c r="J1030" s="2">
        <f>Cocina[[#This Row],[Precio Unitario]]-Cocina[[#This Row],[Costo Unitario]]</f>
        <v>10</v>
      </c>
      <c r="K1030" s="2">
        <f>Cocina[[#This Row],[Precio Unitario]]</f>
        <v>24</v>
      </c>
      <c r="L1030" s="6">
        <f>Cocina[[#This Row],[Ganancia Neta]]/Cocina[[#This Row],[Ganancia Bruta]]</f>
        <v>0.41666666666666669</v>
      </c>
      <c r="M1030" s="2">
        <f>Cocina[[#This Row],[Precio Unitario]]*Cocina[[#This Row],[Cantidad Ordenada]]</f>
        <v>72</v>
      </c>
      <c r="O1030" s="2"/>
      <c r="Q1030"/>
    </row>
    <row r="1031" spans="1:17" x14ac:dyDescent="0.2">
      <c r="A1031" s="3">
        <v>408</v>
      </c>
      <c r="B1031" s="3">
        <v>17</v>
      </c>
      <c r="C1031" s="4" t="s">
        <v>37</v>
      </c>
      <c r="D1031" s="4" t="s">
        <v>1601</v>
      </c>
      <c r="E1031" s="2">
        <v>20</v>
      </c>
      <c r="F1031" s="2">
        <v>34</v>
      </c>
      <c r="G1031" s="3">
        <v>1</v>
      </c>
      <c r="H1031">
        <v>37</v>
      </c>
      <c r="I1031" s="4" t="s">
        <v>133</v>
      </c>
      <c r="J1031" s="2">
        <f>Cocina[[#This Row],[Precio Unitario]]-Cocina[[#This Row],[Costo Unitario]]</f>
        <v>14</v>
      </c>
      <c r="K1031" s="2">
        <f>Cocina[[#This Row],[Precio Unitario]]</f>
        <v>34</v>
      </c>
      <c r="L1031" s="6">
        <f>Cocina[[#This Row],[Ganancia Neta]]/Cocina[[#This Row],[Ganancia Bruta]]</f>
        <v>0.41176470588235292</v>
      </c>
      <c r="M1031" s="2">
        <f>Cocina[[#This Row],[Precio Unitario]]*Cocina[[#This Row],[Cantidad Ordenada]]</f>
        <v>34</v>
      </c>
      <c r="O1031" s="2"/>
      <c r="Q1031"/>
    </row>
    <row r="1032" spans="1:17" x14ac:dyDescent="0.2">
      <c r="A1032" s="3">
        <v>409</v>
      </c>
      <c r="B1032" s="3">
        <v>15</v>
      </c>
      <c r="C1032" s="4" t="s">
        <v>41</v>
      </c>
      <c r="D1032" s="4" t="s">
        <v>1604</v>
      </c>
      <c r="E1032" s="2">
        <v>13</v>
      </c>
      <c r="F1032" s="2">
        <v>21</v>
      </c>
      <c r="G1032" s="3">
        <v>3</v>
      </c>
      <c r="H1032">
        <v>44</v>
      </c>
      <c r="I1032" s="4" t="s">
        <v>133</v>
      </c>
      <c r="J1032" s="2">
        <f>Cocina[[#This Row],[Precio Unitario]]-Cocina[[#This Row],[Costo Unitario]]</f>
        <v>8</v>
      </c>
      <c r="K1032" s="2">
        <f>Cocina[[#This Row],[Precio Unitario]]</f>
        <v>21</v>
      </c>
      <c r="L1032" s="6">
        <f>Cocina[[#This Row],[Ganancia Neta]]/Cocina[[#This Row],[Ganancia Bruta]]</f>
        <v>0.38095238095238093</v>
      </c>
      <c r="M1032" s="2">
        <f>Cocina[[#This Row],[Precio Unitario]]*Cocina[[#This Row],[Cantidad Ordenada]]</f>
        <v>63</v>
      </c>
      <c r="O1032" s="2"/>
      <c r="Q1032"/>
    </row>
    <row r="1033" spans="1:17" x14ac:dyDescent="0.2">
      <c r="A1033" s="3">
        <v>409</v>
      </c>
      <c r="B1033" s="3">
        <v>15</v>
      </c>
      <c r="C1033" s="4" t="s">
        <v>34</v>
      </c>
      <c r="D1033" s="4" t="s">
        <v>1592</v>
      </c>
      <c r="E1033" s="2">
        <v>25</v>
      </c>
      <c r="F1033" s="2">
        <v>40</v>
      </c>
      <c r="G1033" s="3">
        <v>1</v>
      </c>
      <c r="H1033">
        <v>43</v>
      </c>
      <c r="I1033" s="4" t="s">
        <v>132</v>
      </c>
      <c r="J1033" s="2">
        <f>Cocina[[#This Row],[Precio Unitario]]-Cocina[[#This Row],[Costo Unitario]]</f>
        <v>15</v>
      </c>
      <c r="K1033" s="2">
        <f>Cocina[[#This Row],[Precio Unitario]]</f>
        <v>40</v>
      </c>
      <c r="L1033" s="6">
        <f>Cocina[[#This Row],[Ganancia Neta]]/Cocina[[#This Row],[Ganancia Bruta]]</f>
        <v>0.375</v>
      </c>
      <c r="M1033" s="2">
        <f>Cocina[[#This Row],[Precio Unitario]]*Cocina[[#This Row],[Cantidad Ordenada]]</f>
        <v>40</v>
      </c>
      <c r="O1033" s="2"/>
      <c r="Q1033"/>
    </row>
    <row r="1034" spans="1:17" x14ac:dyDescent="0.2">
      <c r="A1034" s="3">
        <v>409</v>
      </c>
      <c r="B1034" s="3">
        <v>15</v>
      </c>
      <c r="C1034" s="4" t="s">
        <v>30</v>
      </c>
      <c r="D1034" s="4" t="s">
        <v>1596</v>
      </c>
      <c r="E1034" s="2">
        <v>16</v>
      </c>
      <c r="F1034" s="2">
        <v>28</v>
      </c>
      <c r="G1034" s="3">
        <v>1</v>
      </c>
      <c r="H1034">
        <v>47</v>
      </c>
      <c r="I1034" s="4" t="s">
        <v>132</v>
      </c>
      <c r="J1034" s="2">
        <f>Cocina[[#This Row],[Precio Unitario]]-Cocina[[#This Row],[Costo Unitario]]</f>
        <v>12</v>
      </c>
      <c r="K1034" s="2">
        <f>Cocina[[#This Row],[Precio Unitario]]</f>
        <v>28</v>
      </c>
      <c r="L1034" s="6">
        <f>Cocina[[#This Row],[Ganancia Neta]]/Cocina[[#This Row],[Ganancia Bruta]]</f>
        <v>0.42857142857142855</v>
      </c>
      <c r="M1034" s="2">
        <f>Cocina[[#This Row],[Precio Unitario]]*Cocina[[#This Row],[Cantidad Ordenada]]</f>
        <v>28</v>
      </c>
      <c r="O1034" s="2"/>
      <c r="Q1034"/>
    </row>
    <row r="1035" spans="1:17" x14ac:dyDescent="0.2">
      <c r="A1035" s="3">
        <v>409</v>
      </c>
      <c r="B1035" s="3">
        <v>15</v>
      </c>
      <c r="C1035" s="4" t="s">
        <v>60</v>
      </c>
      <c r="D1035" s="4" t="s">
        <v>1588</v>
      </c>
      <c r="E1035" s="2">
        <v>14</v>
      </c>
      <c r="F1035" s="2">
        <v>24</v>
      </c>
      <c r="G1035" s="3">
        <v>3</v>
      </c>
      <c r="H1035">
        <v>29</v>
      </c>
      <c r="I1035" s="4" t="s">
        <v>132</v>
      </c>
      <c r="J1035" s="2">
        <f>Cocina[[#This Row],[Precio Unitario]]-Cocina[[#This Row],[Costo Unitario]]</f>
        <v>10</v>
      </c>
      <c r="K1035" s="2">
        <f>Cocina[[#This Row],[Precio Unitario]]</f>
        <v>24</v>
      </c>
      <c r="L1035" s="6">
        <f>Cocina[[#This Row],[Ganancia Neta]]/Cocina[[#This Row],[Ganancia Bruta]]</f>
        <v>0.41666666666666669</v>
      </c>
      <c r="M1035" s="2">
        <f>Cocina[[#This Row],[Precio Unitario]]*Cocina[[#This Row],[Cantidad Ordenada]]</f>
        <v>72</v>
      </c>
      <c r="O1035" s="2"/>
      <c r="Q1035"/>
    </row>
    <row r="1036" spans="1:17" x14ac:dyDescent="0.2">
      <c r="A1036" s="3">
        <v>410</v>
      </c>
      <c r="B1036" s="3">
        <v>1</v>
      </c>
      <c r="C1036" s="4" t="s">
        <v>55</v>
      </c>
      <c r="D1036" s="4" t="s">
        <v>1602</v>
      </c>
      <c r="E1036" s="2">
        <v>12</v>
      </c>
      <c r="F1036" s="2">
        <v>20</v>
      </c>
      <c r="G1036" s="3">
        <v>1</v>
      </c>
      <c r="H1036">
        <v>50</v>
      </c>
      <c r="I1036" s="4" t="s">
        <v>133</v>
      </c>
      <c r="J1036" s="2">
        <f>Cocina[[#This Row],[Precio Unitario]]-Cocina[[#This Row],[Costo Unitario]]</f>
        <v>8</v>
      </c>
      <c r="K1036" s="2">
        <f>Cocina[[#This Row],[Precio Unitario]]</f>
        <v>20</v>
      </c>
      <c r="L1036" s="6">
        <f>Cocina[[#This Row],[Ganancia Neta]]/Cocina[[#This Row],[Ganancia Bruta]]</f>
        <v>0.4</v>
      </c>
      <c r="M1036" s="2">
        <f>Cocina[[#This Row],[Precio Unitario]]*Cocina[[#This Row],[Cantidad Ordenada]]</f>
        <v>20</v>
      </c>
      <c r="O1036" s="2"/>
      <c r="Q1036"/>
    </row>
    <row r="1037" spans="1:17" x14ac:dyDescent="0.2">
      <c r="A1037" s="3">
        <v>410</v>
      </c>
      <c r="B1037" s="3">
        <v>1</v>
      </c>
      <c r="C1037" s="4" t="s">
        <v>42</v>
      </c>
      <c r="D1037" s="4" t="s">
        <v>1593</v>
      </c>
      <c r="E1037" s="2">
        <v>22</v>
      </c>
      <c r="F1037" s="2">
        <v>36</v>
      </c>
      <c r="G1037" s="3">
        <v>1</v>
      </c>
      <c r="H1037">
        <v>41</v>
      </c>
      <c r="I1037" s="4" t="s">
        <v>132</v>
      </c>
      <c r="J1037" s="2">
        <f>Cocina[[#This Row],[Precio Unitario]]-Cocina[[#This Row],[Costo Unitario]]</f>
        <v>14</v>
      </c>
      <c r="K1037" s="2">
        <f>Cocina[[#This Row],[Precio Unitario]]</f>
        <v>36</v>
      </c>
      <c r="L1037" s="6">
        <f>Cocina[[#This Row],[Ganancia Neta]]/Cocina[[#This Row],[Ganancia Bruta]]</f>
        <v>0.3888888888888889</v>
      </c>
      <c r="M1037" s="2">
        <f>Cocina[[#This Row],[Precio Unitario]]*Cocina[[#This Row],[Cantidad Ordenada]]</f>
        <v>36</v>
      </c>
      <c r="O1037" s="2"/>
      <c r="Q1037"/>
    </row>
    <row r="1038" spans="1:17" x14ac:dyDescent="0.2">
      <c r="A1038" s="3">
        <v>411</v>
      </c>
      <c r="B1038" s="3">
        <v>3</v>
      </c>
      <c r="C1038" s="4" t="s">
        <v>34</v>
      </c>
      <c r="D1038" s="4" t="s">
        <v>1592</v>
      </c>
      <c r="E1038" s="2">
        <v>25</v>
      </c>
      <c r="F1038" s="2">
        <v>40</v>
      </c>
      <c r="G1038" s="3">
        <v>3</v>
      </c>
      <c r="H1038">
        <v>36</v>
      </c>
      <c r="I1038" s="4" t="s">
        <v>133</v>
      </c>
      <c r="J1038" s="2">
        <f>Cocina[[#This Row],[Precio Unitario]]-Cocina[[#This Row],[Costo Unitario]]</f>
        <v>15</v>
      </c>
      <c r="K1038" s="2">
        <f>Cocina[[#This Row],[Precio Unitario]]</f>
        <v>40</v>
      </c>
      <c r="L1038" s="6">
        <f>Cocina[[#This Row],[Ganancia Neta]]/Cocina[[#This Row],[Ganancia Bruta]]</f>
        <v>0.375</v>
      </c>
      <c r="M1038" s="2">
        <f>Cocina[[#This Row],[Precio Unitario]]*Cocina[[#This Row],[Cantidad Ordenada]]</f>
        <v>120</v>
      </c>
      <c r="O1038" s="2"/>
      <c r="Q1038"/>
    </row>
    <row r="1039" spans="1:17" x14ac:dyDescent="0.2">
      <c r="A1039" s="3">
        <v>411</v>
      </c>
      <c r="B1039" s="3">
        <v>3</v>
      </c>
      <c r="C1039" s="4" t="s">
        <v>43</v>
      </c>
      <c r="D1039" s="4" t="s">
        <v>1605</v>
      </c>
      <c r="E1039" s="2">
        <v>10</v>
      </c>
      <c r="F1039" s="2">
        <v>18</v>
      </c>
      <c r="G1039" s="3">
        <v>1</v>
      </c>
      <c r="H1039">
        <v>33</v>
      </c>
      <c r="I1039" s="4" t="s">
        <v>132</v>
      </c>
      <c r="J1039" s="2">
        <f>Cocina[[#This Row],[Precio Unitario]]-Cocina[[#This Row],[Costo Unitario]]</f>
        <v>8</v>
      </c>
      <c r="K1039" s="2">
        <f>Cocina[[#This Row],[Precio Unitario]]</f>
        <v>18</v>
      </c>
      <c r="L1039" s="6">
        <f>Cocina[[#This Row],[Ganancia Neta]]/Cocina[[#This Row],[Ganancia Bruta]]</f>
        <v>0.44444444444444442</v>
      </c>
      <c r="M1039" s="2">
        <f>Cocina[[#This Row],[Precio Unitario]]*Cocina[[#This Row],[Cantidad Ordenada]]</f>
        <v>18</v>
      </c>
      <c r="O1039" s="2"/>
      <c r="Q1039"/>
    </row>
    <row r="1040" spans="1:17" x14ac:dyDescent="0.2">
      <c r="A1040" s="3">
        <v>411</v>
      </c>
      <c r="B1040" s="3">
        <v>3</v>
      </c>
      <c r="C1040" s="4" t="s">
        <v>46</v>
      </c>
      <c r="D1040" s="4" t="s">
        <v>1591</v>
      </c>
      <c r="E1040" s="2">
        <v>16</v>
      </c>
      <c r="F1040" s="2">
        <v>27</v>
      </c>
      <c r="G1040" s="3">
        <v>3</v>
      </c>
      <c r="H1040">
        <v>9</v>
      </c>
      <c r="I1040" s="4" t="s">
        <v>132</v>
      </c>
      <c r="J1040" s="2">
        <f>Cocina[[#This Row],[Precio Unitario]]-Cocina[[#This Row],[Costo Unitario]]</f>
        <v>11</v>
      </c>
      <c r="K1040" s="2">
        <f>Cocina[[#This Row],[Precio Unitario]]</f>
        <v>27</v>
      </c>
      <c r="L1040" s="6">
        <f>Cocina[[#This Row],[Ganancia Neta]]/Cocina[[#This Row],[Ganancia Bruta]]</f>
        <v>0.40740740740740738</v>
      </c>
      <c r="M1040" s="2">
        <f>Cocina[[#This Row],[Precio Unitario]]*Cocina[[#This Row],[Cantidad Ordenada]]</f>
        <v>81</v>
      </c>
      <c r="O1040" s="2"/>
      <c r="Q1040"/>
    </row>
    <row r="1041" spans="1:17" x14ac:dyDescent="0.2">
      <c r="A1041" s="3">
        <v>412</v>
      </c>
      <c r="B1041" s="3">
        <v>11</v>
      </c>
      <c r="C1041" s="4" t="s">
        <v>50</v>
      </c>
      <c r="D1041" s="4" t="s">
        <v>1590</v>
      </c>
      <c r="E1041" s="2">
        <v>19</v>
      </c>
      <c r="F1041" s="2">
        <v>31</v>
      </c>
      <c r="G1041" s="3">
        <v>3</v>
      </c>
      <c r="H1041">
        <v>57</v>
      </c>
      <c r="I1041" s="4" t="s">
        <v>133</v>
      </c>
      <c r="J1041" s="2">
        <f>Cocina[[#This Row],[Precio Unitario]]-Cocina[[#This Row],[Costo Unitario]]</f>
        <v>12</v>
      </c>
      <c r="K1041" s="2">
        <f>Cocina[[#This Row],[Precio Unitario]]</f>
        <v>31</v>
      </c>
      <c r="L1041" s="6">
        <f>Cocina[[#This Row],[Ganancia Neta]]/Cocina[[#This Row],[Ganancia Bruta]]</f>
        <v>0.38709677419354838</v>
      </c>
      <c r="M1041" s="2">
        <f>Cocina[[#This Row],[Precio Unitario]]*Cocina[[#This Row],[Cantidad Ordenada]]</f>
        <v>93</v>
      </c>
      <c r="O1041" s="2"/>
      <c r="Q1041"/>
    </row>
    <row r="1042" spans="1:17" x14ac:dyDescent="0.2">
      <c r="A1042" s="3">
        <v>413</v>
      </c>
      <c r="B1042" s="3">
        <v>13</v>
      </c>
      <c r="C1042" s="4" t="s">
        <v>19</v>
      </c>
      <c r="D1042" s="4" t="s">
        <v>1598</v>
      </c>
      <c r="E1042" s="2">
        <v>21</v>
      </c>
      <c r="F1042" s="2">
        <v>35</v>
      </c>
      <c r="G1042" s="3">
        <v>1</v>
      </c>
      <c r="H1042">
        <v>12</v>
      </c>
      <c r="I1042" s="4" t="s">
        <v>133</v>
      </c>
      <c r="J1042" s="2">
        <f>Cocina[[#This Row],[Precio Unitario]]-Cocina[[#This Row],[Costo Unitario]]</f>
        <v>14</v>
      </c>
      <c r="K1042" s="2">
        <f>Cocina[[#This Row],[Precio Unitario]]</f>
        <v>35</v>
      </c>
      <c r="L1042" s="6">
        <f>Cocina[[#This Row],[Ganancia Neta]]/Cocina[[#This Row],[Ganancia Bruta]]</f>
        <v>0.4</v>
      </c>
      <c r="M1042" s="2">
        <f>Cocina[[#This Row],[Precio Unitario]]*Cocina[[#This Row],[Cantidad Ordenada]]</f>
        <v>35</v>
      </c>
      <c r="O1042" s="2"/>
      <c r="Q1042"/>
    </row>
    <row r="1043" spans="1:17" x14ac:dyDescent="0.2">
      <c r="A1043" s="3">
        <v>414</v>
      </c>
      <c r="B1043" s="3">
        <v>14</v>
      </c>
      <c r="C1043" s="4" t="s">
        <v>74</v>
      </c>
      <c r="D1043" s="4" t="s">
        <v>1595</v>
      </c>
      <c r="E1043" s="2">
        <v>20</v>
      </c>
      <c r="F1043" s="2">
        <v>33</v>
      </c>
      <c r="G1043" s="3">
        <v>1</v>
      </c>
      <c r="H1043">
        <v>38</v>
      </c>
      <c r="I1043" s="4" t="s">
        <v>132</v>
      </c>
      <c r="J1043" s="2">
        <f>Cocina[[#This Row],[Precio Unitario]]-Cocina[[#This Row],[Costo Unitario]]</f>
        <v>13</v>
      </c>
      <c r="K1043" s="2">
        <f>Cocina[[#This Row],[Precio Unitario]]</f>
        <v>33</v>
      </c>
      <c r="L1043" s="6">
        <f>Cocina[[#This Row],[Ganancia Neta]]/Cocina[[#This Row],[Ganancia Bruta]]</f>
        <v>0.39393939393939392</v>
      </c>
      <c r="M1043" s="2">
        <f>Cocina[[#This Row],[Precio Unitario]]*Cocina[[#This Row],[Cantidad Ordenada]]</f>
        <v>33</v>
      </c>
      <c r="O1043" s="2"/>
      <c r="Q1043"/>
    </row>
    <row r="1044" spans="1:17" x14ac:dyDescent="0.2">
      <c r="A1044" s="3">
        <v>415</v>
      </c>
      <c r="B1044" s="3">
        <v>14</v>
      </c>
      <c r="C1044" s="4" t="s">
        <v>46</v>
      </c>
      <c r="D1044" s="4" t="s">
        <v>1591</v>
      </c>
      <c r="E1044" s="2">
        <v>16</v>
      </c>
      <c r="F1044" s="2">
        <v>27</v>
      </c>
      <c r="G1044" s="3">
        <v>2</v>
      </c>
      <c r="H1044">
        <v>32</v>
      </c>
      <c r="I1044" s="4" t="s">
        <v>132</v>
      </c>
      <c r="J1044" s="2">
        <f>Cocina[[#This Row],[Precio Unitario]]-Cocina[[#This Row],[Costo Unitario]]</f>
        <v>11</v>
      </c>
      <c r="K1044" s="2">
        <f>Cocina[[#This Row],[Precio Unitario]]</f>
        <v>27</v>
      </c>
      <c r="L1044" s="6">
        <f>Cocina[[#This Row],[Ganancia Neta]]/Cocina[[#This Row],[Ganancia Bruta]]</f>
        <v>0.40740740740740738</v>
      </c>
      <c r="M1044" s="2">
        <f>Cocina[[#This Row],[Precio Unitario]]*Cocina[[#This Row],[Cantidad Ordenada]]</f>
        <v>54</v>
      </c>
      <c r="O1044" s="2"/>
      <c r="Q1044"/>
    </row>
    <row r="1045" spans="1:17" x14ac:dyDescent="0.2">
      <c r="A1045" s="3">
        <v>415</v>
      </c>
      <c r="B1045" s="3">
        <v>14</v>
      </c>
      <c r="C1045" s="4" t="s">
        <v>37</v>
      </c>
      <c r="D1045" s="4" t="s">
        <v>1601</v>
      </c>
      <c r="E1045" s="2">
        <v>20</v>
      </c>
      <c r="F1045" s="2">
        <v>34</v>
      </c>
      <c r="G1045" s="3">
        <v>2</v>
      </c>
      <c r="H1045">
        <v>16</v>
      </c>
      <c r="I1045" s="4" t="s">
        <v>133</v>
      </c>
      <c r="J1045" s="2">
        <f>Cocina[[#This Row],[Precio Unitario]]-Cocina[[#This Row],[Costo Unitario]]</f>
        <v>14</v>
      </c>
      <c r="K1045" s="2">
        <f>Cocina[[#This Row],[Precio Unitario]]</f>
        <v>34</v>
      </c>
      <c r="L1045" s="6">
        <f>Cocina[[#This Row],[Ganancia Neta]]/Cocina[[#This Row],[Ganancia Bruta]]</f>
        <v>0.41176470588235292</v>
      </c>
      <c r="M1045" s="2">
        <f>Cocina[[#This Row],[Precio Unitario]]*Cocina[[#This Row],[Cantidad Ordenada]]</f>
        <v>68</v>
      </c>
      <c r="O1045" s="2"/>
      <c r="Q1045"/>
    </row>
    <row r="1046" spans="1:17" x14ac:dyDescent="0.2">
      <c r="A1046" s="3">
        <v>415</v>
      </c>
      <c r="B1046" s="3">
        <v>14</v>
      </c>
      <c r="C1046" s="4" t="s">
        <v>42</v>
      </c>
      <c r="D1046" s="4" t="s">
        <v>1593</v>
      </c>
      <c r="E1046" s="2">
        <v>22</v>
      </c>
      <c r="F1046" s="2">
        <v>36</v>
      </c>
      <c r="G1046" s="3">
        <v>1</v>
      </c>
      <c r="H1046">
        <v>39</v>
      </c>
      <c r="I1046" s="4" t="s">
        <v>132</v>
      </c>
      <c r="J1046" s="2">
        <f>Cocina[[#This Row],[Precio Unitario]]-Cocina[[#This Row],[Costo Unitario]]</f>
        <v>14</v>
      </c>
      <c r="K1046" s="2">
        <f>Cocina[[#This Row],[Precio Unitario]]</f>
        <v>36</v>
      </c>
      <c r="L1046" s="6">
        <f>Cocina[[#This Row],[Ganancia Neta]]/Cocina[[#This Row],[Ganancia Bruta]]</f>
        <v>0.3888888888888889</v>
      </c>
      <c r="M1046" s="2">
        <f>Cocina[[#This Row],[Precio Unitario]]*Cocina[[#This Row],[Cantidad Ordenada]]</f>
        <v>36</v>
      </c>
      <c r="O1046" s="2"/>
      <c r="Q1046"/>
    </row>
    <row r="1047" spans="1:17" x14ac:dyDescent="0.2">
      <c r="A1047" s="3">
        <v>416</v>
      </c>
      <c r="B1047" s="3">
        <v>20</v>
      </c>
      <c r="C1047" s="4" t="s">
        <v>52</v>
      </c>
      <c r="D1047" s="4" t="s">
        <v>1607</v>
      </c>
      <c r="E1047" s="2">
        <v>15</v>
      </c>
      <c r="F1047" s="2">
        <v>25</v>
      </c>
      <c r="G1047" s="3">
        <v>1</v>
      </c>
      <c r="H1047">
        <v>9</v>
      </c>
      <c r="I1047" s="4" t="s">
        <v>133</v>
      </c>
      <c r="J1047" s="2">
        <f>Cocina[[#This Row],[Precio Unitario]]-Cocina[[#This Row],[Costo Unitario]]</f>
        <v>10</v>
      </c>
      <c r="K1047" s="2">
        <f>Cocina[[#This Row],[Precio Unitario]]</f>
        <v>25</v>
      </c>
      <c r="L1047" s="6">
        <f>Cocina[[#This Row],[Ganancia Neta]]/Cocina[[#This Row],[Ganancia Bruta]]</f>
        <v>0.4</v>
      </c>
      <c r="M1047" s="2">
        <f>Cocina[[#This Row],[Precio Unitario]]*Cocina[[#This Row],[Cantidad Ordenada]]</f>
        <v>25</v>
      </c>
      <c r="O1047" s="2"/>
      <c r="Q1047"/>
    </row>
    <row r="1048" spans="1:17" x14ac:dyDescent="0.2">
      <c r="A1048" s="3">
        <v>417</v>
      </c>
      <c r="B1048" s="3">
        <v>7</v>
      </c>
      <c r="C1048" s="4" t="s">
        <v>26</v>
      </c>
      <c r="D1048" s="4" t="s">
        <v>1594</v>
      </c>
      <c r="E1048" s="2">
        <v>17</v>
      </c>
      <c r="F1048" s="2">
        <v>29</v>
      </c>
      <c r="G1048" s="3">
        <v>1</v>
      </c>
      <c r="H1048">
        <v>23</v>
      </c>
      <c r="I1048" s="4" t="s">
        <v>132</v>
      </c>
      <c r="J1048" s="2">
        <f>Cocina[[#This Row],[Precio Unitario]]-Cocina[[#This Row],[Costo Unitario]]</f>
        <v>12</v>
      </c>
      <c r="K1048" s="2">
        <f>Cocina[[#This Row],[Precio Unitario]]</f>
        <v>29</v>
      </c>
      <c r="L1048" s="6">
        <f>Cocina[[#This Row],[Ganancia Neta]]/Cocina[[#This Row],[Ganancia Bruta]]</f>
        <v>0.41379310344827586</v>
      </c>
      <c r="M1048" s="2">
        <f>Cocina[[#This Row],[Precio Unitario]]*Cocina[[#This Row],[Cantidad Ordenada]]</f>
        <v>29</v>
      </c>
      <c r="O1048" s="2"/>
      <c r="Q1048"/>
    </row>
    <row r="1049" spans="1:17" x14ac:dyDescent="0.2">
      <c r="A1049" s="3">
        <v>417</v>
      </c>
      <c r="B1049" s="3">
        <v>7</v>
      </c>
      <c r="C1049" s="4" t="s">
        <v>34</v>
      </c>
      <c r="D1049" s="4" t="s">
        <v>1592</v>
      </c>
      <c r="E1049" s="2">
        <v>25</v>
      </c>
      <c r="F1049" s="2">
        <v>40</v>
      </c>
      <c r="G1049" s="3">
        <v>1</v>
      </c>
      <c r="H1049">
        <v>17</v>
      </c>
      <c r="I1049" s="4" t="s">
        <v>132</v>
      </c>
      <c r="J1049" s="2">
        <f>Cocina[[#This Row],[Precio Unitario]]-Cocina[[#This Row],[Costo Unitario]]</f>
        <v>15</v>
      </c>
      <c r="K1049" s="2">
        <f>Cocina[[#This Row],[Precio Unitario]]</f>
        <v>40</v>
      </c>
      <c r="L1049" s="6">
        <f>Cocina[[#This Row],[Ganancia Neta]]/Cocina[[#This Row],[Ganancia Bruta]]</f>
        <v>0.375</v>
      </c>
      <c r="M1049" s="2">
        <f>Cocina[[#This Row],[Precio Unitario]]*Cocina[[#This Row],[Cantidad Ordenada]]</f>
        <v>40</v>
      </c>
      <c r="O1049" s="2"/>
      <c r="Q1049"/>
    </row>
    <row r="1050" spans="1:17" x14ac:dyDescent="0.2">
      <c r="A1050" s="3">
        <v>417</v>
      </c>
      <c r="B1050" s="3">
        <v>7</v>
      </c>
      <c r="C1050" s="4" t="s">
        <v>48</v>
      </c>
      <c r="D1050" s="4" t="s">
        <v>1597</v>
      </c>
      <c r="E1050" s="2">
        <v>11</v>
      </c>
      <c r="F1050" s="2">
        <v>19</v>
      </c>
      <c r="G1050" s="3">
        <v>1</v>
      </c>
      <c r="H1050">
        <v>16</v>
      </c>
      <c r="I1050" s="4" t="s">
        <v>133</v>
      </c>
      <c r="J1050" s="2">
        <f>Cocina[[#This Row],[Precio Unitario]]-Cocina[[#This Row],[Costo Unitario]]</f>
        <v>8</v>
      </c>
      <c r="K1050" s="2">
        <f>Cocina[[#This Row],[Precio Unitario]]</f>
        <v>19</v>
      </c>
      <c r="L1050" s="6">
        <f>Cocina[[#This Row],[Ganancia Neta]]/Cocina[[#This Row],[Ganancia Bruta]]</f>
        <v>0.42105263157894735</v>
      </c>
      <c r="M1050" s="2">
        <f>Cocina[[#This Row],[Precio Unitario]]*Cocina[[#This Row],[Cantidad Ordenada]]</f>
        <v>19</v>
      </c>
      <c r="O1050" s="2"/>
      <c r="Q1050"/>
    </row>
    <row r="1051" spans="1:17" x14ac:dyDescent="0.2">
      <c r="A1051" s="3">
        <v>417</v>
      </c>
      <c r="B1051" s="3">
        <v>7</v>
      </c>
      <c r="C1051" s="4" t="s">
        <v>46</v>
      </c>
      <c r="D1051" s="4" t="s">
        <v>1591</v>
      </c>
      <c r="E1051" s="2">
        <v>16</v>
      </c>
      <c r="F1051" s="2">
        <v>27</v>
      </c>
      <c r="G1051" s="3">
        <v>2</v>
      </c>
      <c r="H1051">
        <v>34</v>
      </c>
      <c r="I1051" s="4" t="s">
        <v>133</v>
      </c>
      <c r="J1051" s="2">
        <f>Cocina[[#This Row],[Precio Unitario]]-Cocina[[#This Row],[Costo Unitario]]</f>
        <v>11</v>
      </c>
      <c r="K1051" s="2">
        <f>Cocina[[#This Row],[Precio Unitario]]</f>
        <v>27</v>
      </c>
      <c r="L1051" s="6">
        <f>Cocina[[#This Row],[Ganancia Neta]]/Cocina[[#This Row],[Ganancia Bruta]]</f>
        <v>0.40740740740740738</v>
      </c>
      <c r="M1051" s="2">
        <f>Cocina[[#This Row],[Precio Unitario]]*Cocina[[#This Row],[Cantidad Ordenada]]</f>
        <v>54</v>
      </c>
      <c r="O1051" s="2"/>
      <c r="Q1051"/>
    </row>
    <row r="1052" spans="1:17" x14ac:dyDescent="0.2">
      <c r="A1052" s="3">
        <v>418</v>
      </c>
      <c r="B1052" s="3">
        <v>17</v>
      </c>
      <c r="C1052" s="4" t="s">
        <v>52</v>
      </c>
      <c r="D1052" s="4" t="s">
        <v>1607</v>
      </c>
      <c r="E1052" s="2">
        <v>15</v>
      </c>
      <c r="F1052" s="2">
        <v>25</v>
      </c>
      <c r="G1052" s="3">
        <v>1</v>
      </c>
      <c r="H1052">
        <v>45</v>
      </c>
      <c r="I1052" s="4" t="s">
        <v>132</v>
      </c>
      <c r="J1052" s="2">
        <f>Cocina[[#This Row],[Precio Unitario]]-Cocina[[#This Row],[Costo Unitario]]</f>
        <v>10</v>
      </c>
      <c r="K1052" s="2">
        <f>Cocina[[#This Row],[Precio Unitario]]</f>
        <v>25</v>
      </c>
      <c r="L1052" s="6">
        <f>Cocina[[#This Row],[Ganancia Neta]]/Cocina[[#This Row],[Ganancia Bruta]]</f>
        <v>0.4</v>
      </c>
      <c r="M1052" s="2">
        <f>Cocina[[#This Row],[Precio Unitario]]*Cocina[[#This Row],[Cantidad Ordenada]]</f>
        <v>25</v>
      </c>
      <c r="O1052" s="2"/>
      <c r="Q1052"/>
    </row>
    <row r="1053" spans="1:17" x14ac:dyDescent="0.2">
      <c r="A1053" s="3">
        <v>418</v>
      </c>
      <c r="B1053" s="3">
        <v>17</v>
      </c>
      <c r="C1053" s="4" t="s">
        <v>50</v>
      </c>
      <c r="D1053" s="4" t="s">
        <v>1590</v>
      </c>
      <c r="E1053" s="2">
        <v>19</v>
      </c>
      <c r="F1053" s="2">
        <v>31</v>
      </c>
      <c r="G1053" s="3">
        <v>3</v>
      </c>
      <c r="H1053">
        <v>55</v>
      </c>
      <c r="I1053" s="4" t="s">
        <v>133</v>
      </c>
      <c r="J1053" s="2">
        <f>Cocina[[#This Row],[Precio Unitario]]-Cocina[[#This Row],[Costo Unitario]]</f>
        <v>12</v>
      </c>
      <c r="K1053" s="2">
        <f>Cocina[[#This Row],[Precio Unitario]]</f>
        <v>31</v>
      </c>
      <c r="L1053" s="6">
        <f>Cocina[[#This Row],[Ganancia Neta]]/Cocina[[#This Row],[Ganancia Bruta]]</f>
        <v>0.38709677419354838</v>
      </c>
      <c r="M1053" s="2">
        <f>Cocina[[#This Row],[Precio Unitario]]*Cocina[[#This Row],[Cantidad Ordenada]]</f>
        <v>93</v>
      </c>
      <c r="O1053" s="2"/>
      <c r="Q1053"/>
    </row>
    <row r="1054" spans="1:17" x14ac:dyDescent="0.2">
      <c r="A1054" s="3">
        <v>419</v>
      </c>
      <c r="B1054" s="3">
        <v>11</v>
      </c>
      <c r="C1054" s="4" t="s">
        <v>37</v>
      </c>
      <c r="D1054" s="4" t="s">
        <v>1601</v>
      </c>
      <c r="E1054" s="2">
        <v>20</v>
      </c>
      <c r="F1054" s="2">
        <v>34</v>
      </c>
      <c r="G1054" s="3">
        <v>1</v>
      </c>
      <c r="H1054">
        <v>7</v>
      </c>
      <c r="I1054" s="4" t="s">
        <v>133</v>
      </c>
      <c r="J1054" s="2">
        <f>Cocina[[#This Row],[Precio Unitario]]-Cocina[[#This Row],[Costo Unitario]]</f>
        <v>14</v>
      </c>
      <c r="K1054" s="2">
        <f>Cocina[[#This Row],[Precio Unitario]]</f>
        <v>34</v>
      </c>
      <c r="L1054" s="6">
        <f>Cocina[[#This Row],[Ganancia Neta]]/Cocina[[#This Row],[Ganancia Bruta]]</f>
        <v>0.41176470588235292</v>
      </c>
      <c r="M1054" s="2">
        <f>Cocina[[#This Row],[Precio Unitario]]*Cocina[[#This Row],[Cantidad Ordenada]]</f>
        <v>34</v>
      </c>
      <c r="O1054" s="2"/>
      <c r="Q1054"/>
    </row>
    <row r="1055" spans="1:17" x14ac:dyDescent="0.2">
      <c r="A1055" s="3">
        <v>419</v>
      </c>
      <c r="B1055" s="3">
        <v>11</v>
      </c>
      <c r="C1055" s="4" t="s">
        <v>74</v>
      </c>
      <c r="D1055" s="4" t="s">
        <v>1595</v>
      </c>
      <c r="E1055" s="2">
        <v>20</v>
      </c>
      <c r="F1055" s="2">
        <v>33</v>
      </c>
      <c r="G1055" s="3">
        <v>1</v>
      </c>
      <c r="H1055">
        <v>57</v>
      </c>
      <c r="I1055" s="4" t="s">
        <v>132</v>
      </c>
      <c r="J1055" s="2">
        <f>Cocina[[#This Row],[Precio Unitario]]-Cocina[[#This Row],[Costo Unitario]]</f>
        <v>13</v>
      </c>
      <c r="K1055" s="2">
        <f>Cocina[[#This Row],[Precio Unitario]]</f>
        <v>33</v>
      </c>
      <c r="L1055" s="6">
        <f>Cocina[[#This Row],[Ganancia Neta]]/Cocina[[#This Row],[Ganancia Bruta]]</f>
        <v>0.39393939393939392</v>
      </c>
      <c r="M1055" s="2">
        <f>Cocina[[#This Row],[Precio Unitario]]*Cocina[[#This Row],[Cantidad Ordenada]]</f>
        <v>33</v>
      </c>
      <c r="O1055" s="2"/>
      <c r="Q1055"/>
    </row>
    <row r="1056" spans="1:17" x14ac:dyDescent="0.2">
      <c r="A1056" s="3">
        <v>420</v>
      </c>
      <c r="B1056" s="3">
        <v>18</v>
      </c>
      <c r="C1056" s="4" t="s">
        <v>37</v>
      </c>
      <c r="D1056" s="4" t="s">
        <v>1601</v>
      </c>
      <c r="E1056" s="2">
        <v>20</v>
      </c>
      <c r="F1056" s="2">
        <v>34</v>
      </c>
      <c r="G1056" s="3">
        <v>2</v>
      </c>
      <c r="H1056">
        <v>33</v>
      </c>
      <c r="I1056" s="4" t="s">
        <v>132</v>
      </c>
      <c r="J1056" s="2">
        <f>Cocina[[#This Row],[Precio Unitario]]-Cocina[[#This Row],[Costo Unitario]]</f>
        <v>14</v>
      </c>
      <c r="K1056" s="2">
        <f>Cocina[[#This Row],[Precio Unitario]]</f>
        <v>34</v>
      </c>
      <c r="L1056" s="6">
        <f>Cocina[[#This Row],[Ganancia Neta]]/Cocina[[#This Row],[Ganancia Bruta]]</f>
        <v>0.41176470588235292</v>
      </c>
      <c r="M1056" s="2">
        <f>Cocina[[#This Row],[Precio Unitario]]*Cocina[[#This Row],[Cantidad Ordenada]]</f>
        <v>68</v>
      </c>
      <c r="O1056" s="2"/>
      <c r="Q1056"/>
    </row>
    <row r="1057" spans="1:17" x14ac:dyDescent="0.2">
      <c r="A1057" s="3">
        <v>420</v>
      </c>
      <c r="B1057" s="3">
        <v>18</v>
      </c>
      <c r="C1057" s="4" t="s">
        <v>55</v>
      </c>
      <c r="D1057" s="4" t="s">
        <v>1602</v>
      </c>
      <c r="E1057" s="2">
        <v>12</v>
      </c>
      <c r="F1057" s="2">
        <v>20</v>
      </c>
      <c r="G1057" s="3">
        <v>3</v>
      </c>
      <c r="H1057">
        <v>10</v>
      </c>
      <c r="I1057" s="4" t="s">
        <v>132</v>
      </c>
      <c r="J1057" s="2">
        <f>Cocina[[#This Row],[Precio Unitario]]-Cocina[[#This Row],[Costo Unitario]]</f>
        <v>8</v>
      </c>
      <c r="K1057" s="2">
        <f>Cocina[[#This Row],[Precio Unitario]]</f>
        <v>20</v>
      </c>
      <c r="L1057" s="6">
        <f>Cocina[[#This Row],[Ganancia Neta]]/Cocina[[#This Row],[Ganancia Bruta]]</f>
        <v>0.4</v>
      </c>
      <c r="M1057" s="2">
        <f>Cocina[[#This Row],[Precio Unitario]]*Cocina[[#This Row],[Cantidad Ordenada]]</f>
        <v>60</v>
      </c>
      <c r="O1057" s="2"/>
      <c r="Q1057"/>
    </row>
    <row r="1058" spans="1:17" x14ac:dyDescent="0.2">
      <c r="A1058" s="3">
        <v>420</v>
      </c>
      <c r="B1058" s="3">
        <v>18</v>
      </c>
      <c r="C1058" s="4" t="s">
        <v>52</v>
      </c>
      <c r="D1058" s="4" t="s">
        <v>1607</v>
      </c>
      <c r="E1058" s="2">
        <v>15</v>
      </c>
      <c r="F1058" s="2">
        <v>25</v>
      </c>
      <c r="G1058" s="3">
        <v>2</v>
      </c>
      <c r="H1058">
        <v>28</v>
      </c>
      <c r="I1058" s="4" t="s">
        <v>132</v>
      </c>
      <c r="J1058" s="2">
        <f>Cocina[[#This Row],[Precio Unitario]]-Cocina[[#This Row],[Costo Unitario]]</f>
        <v>10</v>
      </c>
      <c r="K1058" s="2">
        <f>Cocina[[#This Row],[Precio Unitario]]</f>
        <v>25</v>
      </c>
      <c r="L1058" s="6">
        <f>Cocina[[#This Row],[Ganancia Neta]]/Cocina[[#This Row],[Ganancia Bruta]]</f>
        <v>0.4</v>
      </c>
      <c r="M1058" s="2">
        <f>Cocina[[#This Row],[Precio Unitario]]*Cocina[[#This Row],[Cantidad Ordenada]]</f>
        <v>50</v>
      </c>
      <c r="O1058" s="2"/>
      <c r="Q1058"/>
    </row>
    <row r="1059" spans="1:17" x14ac:dyDescent="0.2">
      <c r="A1059" s="3">
        <v>420</v>
      </c>
      <c r="B1059" s="3">
        <v>18</v>
      </c>
      <c r="C1059" s="4" t="s">
        <v>70</v>
      </c>
      <c r="D1059" s="4" t="s">
        <v>1599</v>
      </c>
      <c r="E1059" s="2">
        <v>19</v>
      </c>
      <c r="F1059" s="2">
        <v>32</v>
      </c>
      <c r="G1059" s="3">
        <v>2</v>
      </c>
      <c r="H1059">
        <v>34</v>
      </c>
      <c r="I1059" s="4" t="s">
        <v>132</v>
      </c>
      <c r="J1059" s="2">
        <f>Cocina[[#This Row],[Precio Unitario]]-Cocina[[#This Row],[Costo Unitario]]</f>
        <v>13</v>
      </c>
      <c r="K1059" s="2">
        <f>Cocina[[#This Row],[Precio Unitario]]</f>
        <v>32</v>
      </c>
      <c r="L1059" s="6">
        <f>Cocina[[#This Row],[Ganancia Neta]]/Cocina[[#This Row],[Ganancia Bruta]]</f>
        <v>0.40625</v>
      </c>
      <c r="M1059" s="2">
        <f>Cocina[[#This Row],[Precio Unitario]]*Cocina[[#This Row],[Cantidad Ordenada]]</f>
        <v>64</v>
      </c>
      <c r="O1059" s="2"/>
      <c r="Q1059"/>
    </row>
    <row r="1060" spans="1:17" x14ac:dyDescent="0.2">
      <c r="A1060" s="3">
        <v>421</v>
      </c>
      <c r="B1060" s="3">
        <v>10</v>
      </c>
      <c r="C1060" s="4" t="s">
        <v>50</v>
      </c>
      <c r="D1060" s="4" t="s">
        <v>1590</v>
      </c>
      <c r="E1060" s="2">
        <v>19</v>
      </c>
      <c r="F1060" s="2">
        <v>31</v>
      </c>
      <c r="G1060" s="3">
        <v>1</v>
      </c>
      <c r="H1060">
        <v>18</v>
      </c>
      <c r="I1060" s="4" t="s">
        <v>133</v>
      </c>
      <c r="J1060" s="2">
        <f>Cocina[[#This Row],[Precio Unitario]]-Cocina[[#This Row],[Costo Unitario]]</f>
        <v>12</v>
      </c>
      <c r="K1060" s="2">
        <f>Cocina[[#This Row],[Precio Unitario]]</f>
        <v>31</v>
      </c>
      <c r="L1060" s="6">
        <f>Cocina[[#This Row],[Ganancia Neta]]/Cocina[[#This Row],[Ganancia Bruta]]</f>
        <v>0.38709677419354838</v>
      </c>
      <c r="M1060" s="2">
        <f>Cocina[[#This Row],[Precio Unitario]]*Cocina[[#This Row],[Cantidad Ordenada]]</f>
        <v>31</v>
      </c>
      <c r="O1060" s="2"/>
      <c r="Q1060"/>
    </row>
    <row r="1061" spans="1:17" x14ac:dyDescent="0.2">
      <c r="A1061" s="3">
        <v>421</v>
      </c>
      <c r="B1061" s="3">
        <v>10</v>
      </c>
      <c r="C1061" s="4" t="s">
        <v>43</v>
      </c>
      <c r="D1061" s="4" t="s">
        <v>1605</v>
      </c>
      <c r="E1061" s="2">
        <v>10</v>
      </c>
      <c r="F1061" s="2">
        <v>18</v>
      </c>
      <c r="G1061" s="3">
        <v>3</v>
      </c>
      <c r="H1061">
        <v>53</v>
      </c>
      <c r="I1061" s="4" t="s">
        <v>133</v>
      </c>
      <c r="J1061" s="2">
        <f>Cocina[[#This Row],[Precio Unitario]]-Cocina[[#This Row],[Costo Unitario]]</f>
        <v>8</v>
      </c>
      <c r="K1061" s="2">
        <f>Cocina[[#This Row],[Precio Unitario]]</f>
        <v>18</v>
      </c>
      <c r="L1061" s="6">
        <f>Cocina[[#This Row],[Ganancia Neta]]/Cocina[[#This Row],[Ganancia Bruta]]</f>
        <v>0.44444444444444442</v>
      </c>
      <c r="M1061" s="2">
        <f>Cocina[[#This Row],[Precio Unitario]]*Cocina[[#This Row],[Cantidad Ordenada]]</f>
        <v>54</v>
      </c>
      <c r="O1061" s="2"/>
      <c r="Q1061"/>
    </row>
    <row r="1062" spans="1:17" x14ac:dyDescent="0.2">
      <c r="A1062" s="3">
        <v>422</v>
      </c>
      <c r="B1062" s="3">
        <v>12</v>
      </c>
      <c r="C1062" s="4" t="s">
        <v>57</v>
      </c>
      <c r="D1062" s="4" t="s">
        <v>1606</v>
      </c>
      <c r="E1062" s="2">
        <v>15</v>
      </c>
      <c r="F1062" s="2">
        <v>26</v>
      </c>
      <c r="G1062" s="3">
        <v>2</v>
      </c>
      <c r="H1062">
        <v>7</v>
      </c>
      <c r="I1062" s="4" t="s">
        <v>133</v>
      </c>
      <c r="J1062" s="2">
        <f>Cocina[[#This Row],[Precio Unitario]]-Cocina[[#This Row],[Costo Unitario]]</f>
        <v>11</v>
      </c>
      <c r="K1062" s="2">
        <f>Cocina[[#This Row],[Precio Unitario]]</f>
        <v>26</v>
      </c>
      <c r="L1062" s="6">
        <f>Cocina[[#This Row],[Ganancia Neta]]/Cocina[[#This Row],[Ganancia Bruta]]</f>
        <v>0.42307692307692307</v>
      </c>
      <c r="M1062" s="2">
        <f>Cocina[[#This Row],[Precio Unitario]]*Cocina[[#This Row],[Cantidad Ordenada]]</f>
        <v>52</v>
      </c>
      <c r="O1062" s="2"/>
      <c r="Q1062"/>
    </row>
    <row r="1063" spans="1:17" x14ac:dyDescent="0.2">
      <c r="A1063" s="3">
        <v>422</v>
      </c>
      <c r="B1063" s="3">
        <v>12</v>
      </c>
      <c r="C1063" s="4" t="s">
        <v>42</v>
      </c>
      <c r="D1063" s="4" t="s">
        <v>1593</v>
      </c>
      <c r="E1063" s="2">
        <v>22</v>
      </c>
      <c r="F1063" s="2">
        <v>36</v>
      </c>
      <c r="G1063" s="3">
        <v>1</v>
      </c>
      <c r="H1063">
        <v>27</v>
      </c>
      <c r="I1063" s="4" t="s">
        <v>132</v>
      </c>
      <c r="J1063" s="2">
        <f>Cocina[[#This Row],[Precio Unitario]]-Cocina[[#This Row],[Costo Unitario]]</f>
        <v>14</v>
      </c>
      <c r="K1063" s="2">
        <f>Cocina[[#This Row],[Precio Unitario]]</f>
        <v>36</v>
      </c>
      <c r="L1063" s="6">
        <f>Cocina[[#This Row],[Ganancia Neta]]/Cocina[[#This Row],[Ganancia Bruta]]</f>
        <v>0.3888888888888889</v>
      </c>
      <c r="M1063" s="2">
        <f>Cocina[[#This Row],[Precio Unitario]]*Cocina[[#This Row],[Cantidad Ordenada]]</f>
        <v>36</v>
      </c>
      <c r="O1063" s="2"/>
      <c r="Q1063"/>
    </row>
    <row r="1064" spans="1:17" x14ac:dyDescent="0.2">
      <c r="A1064" s="3">
        <v>423</v>
      </c>
      <c r="B1064" s="3">
        <v>4</v>
      </c>
      <c r="C1064" s="4" t="s">
        <v>30</v>
      </c>
      <c r="D1064" s="4" t="s">
        <v>1596</v>
      </c>
      <c r="E1064" s="2">
        <v>16</v>
      </c>
      <c r="F1064" s="2">
        <v>28</v>
      </c>
      <c r="G1064" s="3">
        <v>2</v>
      </c>
      <c r="H1064">
        <v>24</v>
      </c>
      <c r="I1064" s="4" t="s">
        <v>132</v>
      </c>
      <c r="J1064" s="2">
        <f>Cocina[[#This Row],[Precio Unitario]]-Cocina[[#This Row],[Costo Unitario]]</f>
        <v>12</v>
      </c>
      <c r="K1064" s="2">
        <f>Cocina[[#This Row],[Precio Unitario]]</f>
        <v>28</v>
      </c>
      <c r="L1064" s="6">
        <f>Cocina[[#This Row],[Ganancia Neta]]/Cocina[[#This Row],[Ganancia Bruta]]</f>
        <v>0.42857142857142855</v>
      </c>
      <c r="M1064" s="2">
        <f>Cocina[[#This Row],[Precio Unitario]]*Cocina[[#This Row],[Cantidad Ordenada]]</f>
        <v>56</v>
      </c>
      <c r="O1064" s="2"/>
      <c r="Q1064"/>
    </row>
    <row r="1065" spans="1:17" x14ac:dyDescent="0.2">
      <c r="A1065" s="3">
        <v>423</v>
      </c>
      <c r="B1065" s="3">
        <v>4</v>
      </c>
      <c r="C1065" s="4" t="s">
        <v>70</v>
      </c>
      <c r="D1065" s="4" t="s">
        <v>1599</v>
      </c>
      <c r="E1065" s="2">
        <v>19</v>
      </c>
      <c r="F1065" s="2">
        <v>32</v>
      </c>
      <c r="G1065" s="3">
        <v>3</v>
      </c>
      <c r="H1065">
        <v>7</v>
      </c>
      <c r="I1065" s="4" t="s">
        <v>133</v>
      </c>
      <c r="J1065" s="2">
        <f>Cocina[[#This Row],[Precio Unitario]]-Cocina[[#This Row],[Costo Unitario]]</f>
        <v>13</v>
      </c>
      <c r="K1065" s="2">
        <f>Cocina[[#This Row],[Precio Unitario]]</f>
        <v>32</v>
      </c>
      <c r="L1065" s="6">
        <f>Cocina[[#This Row],[Ganancia Neta]]/Cocina[[#This Row],[Ganancia Bruta]]</f>
        <v>0.40625</v>
      </c>
      <c r="M1065" s="2">
        <f>Cocina[[#This Row],[Precio Unitario]]*Cocina[[#This Row],[Cantidad Ordenada]]</f>
        <v>96</v>
      </c>
      <c r="O1065" s="2"/>
      <c r="Q1065"/>
    </row>
    <row r="1066" spans="1:17" x14ac:dyDescent="0.2">
      <c r="A1066" s="3">
        <v>424</v>
      </c>
      <c r="B1066" s="3">
        <v>13</v>
      </c>
      <c r="C1066" s="4" t="s">
        <v>65</v>
      </c>
      <c r="D1066" s="4" t="s">
        <v>1600</v>
      </c>
      <c r="E1066" s="2">
        <v>13</v>
      </c>
      <c r="F1066" s="2">
        <v>22</v>
      </c>
      <c r="G1066" s="3">
        <v>3</v>
      </c>
      <c r="H1066">
        <v>43</v>
      </c>
      <c r="I1066" s="4" t="s">
        <v>132</v>
      </c>
      <c r="J1066" s="2">
        <f>Cocina[[#This Row],[Precio Unitario]]-Cocina[[#This Row],[Costo Unitario]]</f>
        <v>9</v>
      </c>
      <c r="K1066" s="2">
        <f>Cocina[[#This Row],[Precio Unitario]]</f>
        <v>22</v>
      </c>
      <c r="L1066" s="6">
        <f>Cocina[[#This Row],[Ganancia Neta]]/Cocina[[#This Row],[Ganancia Bruta]]</f>
        <v>0.40909090909090912</v>
      </c>
      <c r="M1066" s="2">
        <f>Cocina[[#This Row],[Precio Unitario]]*Cocina[[#This Row],[Cantidad Ordenada]]</f>
        <v>66</v>
      </c>
      <c r="O1066" s="2"/>
      <c r="Q1066"/>
    </row>
    <row r="1067" spans="1:17" x14ac:dyDescent="0.2">
      <c r="A1067" s="3">
        <v>424</v>
      </c>
      <c r="B1067" s="3">
        <v>13</v>
      </c>
      <c r="C1067" s="4" t="s">
        <v>46</v>
      </c>
      <c r="D1067" s="4" t="s">
        <v>1591</v>
      </c>
      <c r="E1067" s="2">
        <v>16</v>
      </c>
      <c r="F1067" s="2">
        <v>27</v>
      </c>
      <c r="G1067" s="3">
        <v>3</v>
      </c>
      <c r="H1067">
        <v>45</v>
      </c>
      <c r="I1067" s="4" t="s">
        <v>133</v>
      </c>
      <c r="J1067" s="2">
        <f>Cocina[[#This Row],[Precio Unitario]]-Cocina[[#This Row],[Costo Unitario]]</f>
        <v>11</v>
      </c>
      <c r="K1067" s="2">
        <f>Cocina[[#This Row],[Precio Unitario]]</f>
        <v>27</v>
      </c>
      <c r="L1067" s="6">
        <f>Cocina[[#This Row],[Ganancia Neta]]/Cocina[[#This Row],[Ganancia Bruta]]</f>
        <v>0.40740740740740738</v>
      </c>
      <c r="M1067" s="2">
        <f>Cocina[[#This Row],[Precio Unitario]]*Cocina[[#This Row],[Cantidad Ordenada]]</f>
        <v>81</v>
      </c>
      <c r="O1067" s="2"/>
      <c r="Q1067"/>
    </row>
    <row r="1068" spans="1:17" x14ac:dyDescent="0.2">
      <c r="A1068" s="3">
        <v>425</v>
      </c>
      <c r="B1068" s="3">
        <v>18</v>
      </c>
      <c r="C1068" s="4" t="s">
        <v>48</v>
      </c>
      <c r="D1068" s="4" t="s">
        <v>1597</v>
      </c>
      <c r="E1068" s="2">
        <v>11</v>
      </c>
      <c r="F1068" s="2">
        <v>19</v>
      </c>
      <c r="G1068" s="3">
        <v>1</v>
      </c>
      <c r="H1068">
        <v>28</v>
      </c>
      <c r="I1068" s="4" t="s">
        <v>133</v>
      </c>
      <c r="J1068" s="2">
        <f>Cocina[[#This Row],[Precio Unitario]]-Cocina[[#This Row],[Costo Unitario]]</f>
        <v>8</v>
      </c>
      <c r="K1068" s="2">
        <f>Cocina[[#This Row],[Precio Unitario]]</f>
        <v>19</v>
      </c>
      <c r="L1068" s="6">
        <f>Cocina[[#This Row],[Ganancia Neta]]/Cocina[[#This Row],[Ganancia Bruta]]</f>
        <v>0.42105263157894735</v>
      </c>
      <c r="M1068" s="2">
        <f>Cocina[[#This Row],[Precio Unitario]]*Cocina[[#This Row],[Cantidad Ordenada]]</f>
        <v>19</v>
      </c>
      <c r="O1068" s="2"/>
      <c r="Q1068"/>
    </row>
    <row r="1069" spans="1:17" x14ac:dyDescent="0.2">
      <c r="A1069" s="3">
        <v>426</v>
      </c>
      <c r="B1069" s="3">
        <v>5</v>
      </c>
      <c r="C1069" s="4" t="s">
        <v>74</v>
      </c>
      <c r="D1069" s="4" t="s">
        <v>1595</v>
      </c>
      <c r="E1069" s="2">
        <v>20</v>
      </c>
      <c r="F1069" s="2">
        <v>33</v>
      </c>
      <c r="G1069" s="3">
        <v>1</v>
      </c>
      <c r="H1069">
        <v>8</v>
      </c>
      <c r="I1069" s="4" t="s">
        <v>133</v>
      </c>
      <c r="J1069" s="2">
        <f>Cocina[[#This Row],[Precio Unitario]]-Cocina[[#This Row],[Costo Unitario]]</f>
        <v>13</v>
      </c>
      <c r="K1069" s="2">
        <f>Cocina[[#This Row],[Precio Unitario]]</f>
        <v>33</v>
      </c>
      <c r="L1069" s="6">
        <f>Cocina[[#This Row],[Ganancia Neta]]/Cocina[[#This Row],[Ganancia Bruta]]</f>
        <v>0.39393939393939392</v>
      </c>
      <c r="M1069" s="2">
        <f>Cocina[[#This Row],[Precio Unitario]]*Cocina[[#This Row],[Cantidad Ordenada]]</f>
        <v>33</v>
      </c>
      <c r="O1069" s="2"/>
      <c r="Q1069"/>
    </row>
    <row r="1070" spans="1:17" x14ac:dyDescent="0.2">
      <c r="A1070" s="3">
        <v>426</v>
      </c>
      <c r="B1070" s="3">
        <v>5</v>
      </c>
      <c r="C1070" s="4" t="s">
        <v>30</v>
      </c>
      <c r="D1070" s="4" t="s">
        <v>1596</v>
      </c>
      <c r="E1070" s="2">
        <v>16</v>
      </c>
      <c r="F1070" s="2">
        <v>28</v>
      </c>
      <c r="G1070" s="3">
        <v>2</v>
      </c>
      <c r="H1070">
        <v>38</v>
      </c>
      <c r="I1070" s="4" t="s">
        <v>133</v>
      </c>
      <c r="J1070" s="2">
        <f>Cocina[[#This Row],[Precio Unitario]]-Cocina[[#This Row],[Costo Unitario]]</f>
        <v>12</v>
      </c>
      <c r="K1070" s="2">
        <f>Cocina[[#This Row],[Precio Unitario]]</f>
        <v>28</v>
      </c>
      <c r="L1070" s="6">
        <f>Cocina[[#This Row],[Ganancia Neta]]/Cocina[[#This Row],[Ganancia Bruta]]</f>
        <v>0.42857142857142855</v>
      </c>
      <c r="M1070" s="2">
        <f>Cocina[[#This Row],[Precio Unitario]]*Cocina[[#This Row],[Cantidad Ordenada]]</f>
        <v>56</v>
      </c>
      <c r="O1070" s="2"/>
      <c r="Q1070"/>
    </row>
    <row r="1071" spans="1:17" x14ac:dyDescent="0.2">
      <c r="A1071" s="3">
        <v>426</v>
      </c>
      <c r="B1071" s="3">
        <v>5</v>
      </c>
      <c r="C1071" s="4" t="s">
        <v>52</v>
      </c>
      <c r="D1071" s="4" t="s">
        <v>1607</v>
      </c>
      <c r="E1071" s="2">
        <v>15</v>
      </c>
      <c r="F1071" s="2">
        <v>25</v>
      </c>
      <c r="G1071" s="3">
        <v>2</v>
      </c>
      <c r="H1071">
        <v>23</v>
      </c>
      <c r="I1071" s="4" t="s">
        <v>132</v>
      </c>
      <c r="J1071" s="2">
        <f>Cocina[[#This Row],[Precio Unitario]]-Cocina[[#This Row],[Costo Unitario]]</f>
        <v>10</v>
      </c>
      <c r="K1071" s="2">
        <f>Cocina[[#This Row],[Precio Unitario]]</f>
        <v>25</v>
      </c>
      <c r="L1071" s="6">
        <f>Cocina[[#This Row],[Ganancia Neta]]/Cocina[[#This Row],[Ganancia Bruta]]</f>
        <v>0.4</v>
      </c>
      <c r="M1071" s="2">
        <f>Cocina[[#This Row],[Precio Unitario]]*Cocina[[#This Row],[Cantidad Ordenada]]</f>
        <v>50</v>
      </c>
      <c r="O1071" s="2"/>
      <c r="Q1071"/>
    </row>
    <row r="1072" spans="1:17" x14ac:dyDescent="0.2">
      <c r="A1072" s="3">
        <v>426</v>
      </c>
      <c r="B1072" s="3">
        <v>5</v>
      </c>
      <c r="C1072" s="4" t="s">
        <v>42</v>
      </c>
      <c r="D1072" s="4" t="s">
        <v>1593</v>
      </c>
      <c r="E1072" s="2">
        <v>22</v>
      </c>
      <c r="F1072" s="2">
        <v>36</v>
      </c>
      <c r="G1072" s="3">
        <v>3</v>
      </c>
      <c r="H1072">
        <v>47</v>
      </c>
      <c r="I1072" s="4" t="s">
        <v>133</v>
      </c>
      <c r="J1072" s="2">
        <f>Cocina[[#This Row],[Precio Unitario]]-Cocina[[#This Row],[Costo Unitario]]</f>
        <v>14</v>
      </c>
      <c r="K1072" s="2">
        <f>Cocina[[#This Row],[Precio Unitario]]</f>
        <v>36</v>
      </c>
      <c r="L1072" s="6">
        <f>Cocina[[#This Row],[Ganancia Neta]]/Cocina[[#This Row],[Ganancia Bruta]]</f>
        <v>0.3888888888888889</v>
      </c>
      <c r="M1072" s="2">
        <f>Cocina[[#This Row],[Precio Unitario]]*Cocina[[#This Row],[Cantidad Ordenada]]</f>
        <v>108</v>
      </c>
      <c r="O1072" s="2"/>
      <c r="Q1072"/>
    </row>
    <row r="1073" spans="1:17" x14ac:dyDescent="0.2">
      <c r="A1073" s="3">
        <v>427</v>
      </c>
      <c r="B1073" s="3">
        <v>2</v>
      </c>
      <c r="C1073" s="4" t="s">
        <v>52</v>
      </c>
      <c r="D1073" s="4" t="s">
        <v>1607</v>
      </c>
      <c r="E1073" s="2">
        <v>15</v>
      </c>
      <c r="F1073" s="2">
        <v>25</v>
      </c>
      <c r="G1073" s="3">
        <v>3</v>
      </c>
      <c r="H1073">
        <v>34</v>
      </c>
      <c r="I1073" s="4" t="s">
        <v>133</v>
      </c>
      <c r="J1073" s="2">
        <f>Cocina[[#This Row],[Precio Unitario]]-Cocina[[#This Row],[Costo Unitario]]</f>
        <v>10</v>
      </c>
      <c r="K1073" s="2">
        <f>Cocina[[#This Row],[Precio Unitario]]</f>
        <v>25</v>
      </c>
      <c r="L1073" s="6">
        <f>Cocina[[#This Row],[Ganancia Neta]]/Cocina[[#This Row],[Ganancia Bruta]]</f>
        <v>0.4</v>
      </c>
      <c r="M1073" s="2">
        <f>Cocina[[#This Row],[Precio Unitario]]*Cocina[[#This Row],[Cantidad Ordenada]]</f>
        <v>75</v>
      </c>
      <c r="O1073" s="2"/>
      <c r="Q1073"/>
    </row>
    <row r="1074" spans="1:17" x14ac:dyDescent="0.2">
      <c r="A1074" s="3">
        <v>427</v>
      </c>
      <c r="B1074" s="3">
        <v>2</v>
      </c>
      <c r="C1074" s="4" t="s">
        <v>19</v>
      </c>
      <c r="D1074" s="4" t="s">
        <v>1598</v>
      </c>
      <c r="E1074" s="2">
        <v>21</v>
      </c>
      <c r="F1074" s="2">
        <v>35</v>
      </c>
      <c r="G1074" s="3">
        <v>2</v>
      </c>
      <c r="H1074">
        <v>52</v>
      </c>
      <c r="I1074" s="4" t="s">
        <v>132</v>
      </c>
      <c r="J1074" s="2">
        <f>Cocina[[#This Row],[Precio Unitario]]-Cocina[[#This Row],[Costo Unitario]]</f>
        <v>14</v>
      </c>
      <c r="K1074" s="2">
        <f>Cocina[[#This Row],[Precio Unitario]]</f>
        <v>35</v>
      </c>
      <c r="L1074" s="6">
        <f>Cocina[[#This Row],[Ganancia Neta]]/Cocina[[#This Row],[Ganancia Bruta]]</f>
        <v>0.4</v>
      </c>
      <c r="M1074" s="2">
        <f>Cocina[[#This Row],[Precio Unitario]]*Cocina[[#This Row],[Cantidad Ordenada]]</f>
        <v>70</v>
      </c>
      <c r="O1074" s="2"/>
      <c r="Q1074"/>
    </row>
    <row r="1075" spans="1:17" x14ac:dyDescent="0.2">
      <c r="A1075" s="3">
        <v>427</v>
      </c>
      <c r="B1075" s="3">
        <v>2</v>
      </c>
      <c r="C1075" s="4" t="s">
        <v>63</v>
      </c>
      <c r="D1075" s="4" t="s">
        <v>1603</v>
      </c>
      <c r="E1075" s="2">
        <v>14</v>
      </c>
      <c r="F1075" s="2">
        <v>23</v>
      </c>
      <c r="G1075" s="3">
        <v>1</v>
      </c>
      <c r="H1075">
        <v>24</v>
      </c>
      <c r="I1075" s="4" t="s">
        <v>133</v>
      </c>
      <c r="J1075" s="2">
        <f>Cocina[[#This Row],[Precio Unitario]]-Cocina[[#This Row],[Costo Unitario]]</f>
        <v>9</v>
      </c>
      <c r="K1075" s="2">
        <f>Cocina[[#This Row],[Precio Unitario]]</f>
        <v>23</v>
      </c>
      <c r="L1075" s="6">
        <f>Cocina[[#This Row],[Ganancia Neta]]/Cocina[[#This Row],[Ganancia Bruta]]</f>
        <v>0.39130434782608697</v>
      </c>
      <c r="M1075" s="2">
        <f>Cocina[[#This Row],[Precio Unitario]]*Cocina[[#This Row],[Cantidad Ordenada]]</f>
        <v>23</v>
      </c>
      <c r="O1075" s="2"/>
      <c r="Q1075"/>
    </row>
    <row r="1076" spans="1:17" x14ac:dyDescent="0.2">
      <c r="A1076" s="3">
        <v>427</v>
      </c>
      <c r="B1076" s="3">
        <v>2</v>
      </c>
      <c r="C1076" s="4" t="s">
        <v>48</v>
      </c>
      <c r="D1076" s="4" t="s">
        <v>1597</v>
      </c>
      <c r="E1076" s="2">
        <v>11</v>
      </c>
      <c r="F1076" s="2">
        <v>19</v>
      </c>
      <c r="G1076" s="3">
        <v>2</v>
      </c>
      <c r="H1076">
        <v>56</v>
      </c>
      <c r="I1076" s="4" t="s">
        <v>132</v>
      </c>
      <c r="J1076" s="2">
        <f>Cocina[[#This Row],[Precio Unitario]]-Cocina[[#This Row],[Costo Unitario]]</f>
        <v>8</v>
      </c>
      <c r="K1076" s="2">
        <f>Cocina[[#This Row],[Precio Unitario]]</f>
        <v>19</v>
      </c>
      <c r="L1076" s="6">
        <f>Cocina[[#This Row],[Ganancia Neta]]/Cocina[[#This Row],[Ganancia Bruta]]</f>
        <v>0.42105263157894735</v>
      </c>
      <c r="M1076" s="2">
        <f>Cocina[[#This Row],[Precio Unitario]]*Cocina[[#This Row],[Cantidad Ordenada]]</f>
        <v>38</v>
      </c>
      <c r="O1076" s="2"/>
      <c r="Q1076"/>
    </row>
    <row r="1077" spans="1:17" x14ac:dyDescent="0.2">
      <c r="A1077" s="3">
        <v>428</v>
      </c>
      <c r="B1077" s="3">
        <v>7</v>
      </c>
      <c r="C1077" s="4" t="s">
        <v>34</v>
      </c>
      <c r="D1077" s="4" t="s">
        <v>1592</v>
      </c>
      <c r="E1077" s="2">
        <v>25</v>
      </c>
      <c r="F1077" s="2">
        <v>40</v>
      </c>
      <c r="G1077" s="3">
        <v>1</v>
      </c>
      <c r="H1077">
        <v>38</v>
      </c>
      <c r="I1077" s="4" t="s">
        <v>132</v>
      </c>
      <c r="J1077" s="2">
        <f>Cocina[[#This Row],[Precio Unitario]]-Cocina[[#This Row],[Costo Unitario]]</f>
        <v>15</v>
      </c>
      <c r="K1077" s="2">
        <f>Cocina[[#This Row],[Precio Unitario]]</f>
        <v>40</v>
      </c>
      <c r="L1077" s="6">
        <f>Cocina[[#This Row],[Ganancia Neta]]/Cocina[[#This Row],[Ganancia Bruta]]</f>
        <v>0.375</v>
      </c>
      <c r="M1077" s="2">
        <f>Cocina[[#This Row],[Precio Unitario]]*Cocina[[#This Row],[Cantidad Ordenada]]</f>
        <v>40</v>
      </c>
      <c r="O1077" s="2"/>
      <c r="Q1077"/>
    </row>
    <row r="1078" spans="1:17" x14ac:dyDescent="0.2">
      <c r="A1078" s="3">
        <v>428</v>
      </c>
      <c r="B1078" s="3">
        <v>7</v>
      </c>
      <c r="C1078" s="4" t="s">
        <v>63</v>
      </c>
      <c r="D1078" s="4" t="s">
        <v>1603</v>
      </c>
      <c r="E1078" s="2">
        <v>14</v>
      </c>
      <c r="F1078" s="2">
        <v>23</v>
      </c>
      <c r="G1078" s="3">
        <v>1</v>
      </c>
      <c r="H1078">
        <v>46</v>
      </c>
      <c r="I1078" s="4" t="s">
        <v>132</v>
      </c>
      <c r="J1078" s="2">
        <f>Cocina[[#This Row],[Precio Unitario]]-Cocina[[#This Row],[Costo Unitario]]</f>
        <v>9</v>
      </c>
      <c r="K1078" s="2">
        <f>Cocina[[#This Row],[Precio Unitario]]</f>
        <v>23</v>
      </c>
      <c r="L1078" s="6">
        <f>Cocina[[#This Row],[Ganancia Neta]]/Cocina[[#This Row],[Ganancia Bruta]]</f>
        <v>0.39130434782608697</v>
      </c>
      <c r="M1078" s="2">
        <f>Cocina[[#This Row],[Precio Unitario]]*Cocina[[#This Row],[Cantidad Ordenada]]</f>
        <v>23</v>
      </c>
      <c r="O1078" s="2"/>
      <c r="Q1078"/>
    </row>
    <row r="1079" spans="1:17" x14ac:dyDescent="0.2">
      <c r="A1079" s="3">
        <v>428</v>
      </c>
      <c r="B1079" s="3">
        <v>7</v>
      </c>
      <c r="C1079" s="4" t="s">
        <v>52</v>
      </c>
      <c r="D1079" s="4" t="s">
        <v>1607</v>
      </c>
      <c r="E1079" s="2">
        <v>15</v>
      </c>
      <c r="F1079" s="2">
        <v>25</v>
      </c>
      <c r="G1079" s="3">
        <v>2</v>
      </c>
      <c r="H1079">
        <v>48</v>
      </c>
      <c r="I1079" s="4" t="s">
        <v>132</v>
      </c>
      <c r="J1079" s="2">
        <f>Cocina[[#This Row],[Precio Unitario]]-Cocina[[#This Row],[Costo Unitario]]</f>
        <v>10</v>
      </c>
      <c r="K1079" s="2">
        <f>Cocina[[#This Row],[Precio Unitario]]</f>
        <v>25</v>
      </c>
      <c r="L1079" s="6">
        <f>Cocina[[#This Row],[Ganancia Neta]]/Cocina[[#This Row],[Ganancia Bruta]]</f>
        <v>0.4</v>
      </c>
      <c r="M1079" s="2">
        <f>Cocina[[#This Row],[Precio Unitario]]*Cocina[[#This Row],[Cantidad Ordenada]]</f>
        <v>50</v>
      </c>
      <c r="O1079" s="2"/>
      <c r="Q1079"/>
    </row>
    <row r="1080" spans="1:17" x14ac:dyDescent="0.2">
      <c r="A1080" s="3">
        <v>428</v>
      </c>
      <c r="B1080" s="3">
        <v>7</v>
      </c>
      <c r="C1080" s="4" t="s">
        <v>50</v>
      </c>
      <c r="D1080" s="4" t="s">
        <v>1590</v>
      </c>
      <c r="E1080" s="2">
        <v>19</v>
      </c>
      <c r="F1080" s="2">
        <v>31</v>
      </c>
      <c r="G1080" s="3">
        <v>2</v>
      </c>
      <c r="H1080">
        <v>47</v>
      </c>
      <c r="I1080" s="4" t="s">
        <v>132</v>
      </c>
      <c r="J1080" s="2">
        <f>Cocina[[#This Row],[Precio Unitario]]-Cocina[[#This Row],[Costo Unitario]]</f>
        <v>12</v>
      </c>
      <c r="K1080" s="2">
        <f>Cocina[[#This Row],[Precio Unitario]]</f>
        <v>31</v>
      </c>
      <c r="L1080" s="6">
        <f>Cocina[[#This Row],[Ganancia Neta]]/Cocina[[#This Row],[Ganancia Bruta]]</f>
        <v>0.38709677419354838</v>
      </c>
      <c r="M1080" s="2">
        <f>Cocina[[#This Row],[Precio Unitario]]*Cocina[[#This Row],[Cantidad Ordenada]]</f>
        <v>62</v>
      </c>
      <c r="O1080" s="2"/>
      <c r="Q1080"/>
    </row>
    <row r="1081" spans="1:17" x14ac:dyDescent="0.2">
      <c r="A1081" s="3">
        <v>429</v>
      </c>
      <c r="B1081" s="3">
        <v>8</v>
      </c>
      <c r="C1081" s="4" t="s">
        <v>57</v>
      </c>
      <c r="D1081" s="4" t="s">
        <v>1606</v>
      </c>
      <c r="E1081" s="2">
        <v>15</v>
      </c>
      <c r="F1081" s="2">
        <v>26</v>
      </c>
      <c r="G1081" s="3">
        <v>3</v>
      </c>
      <c r="H1081">
        <v>27</v>
      </c>
      <c r="I1081" s="4" t="s">
        <v>132</v>
      </c>
      <c r="J1081" s="2">
        <f>Cocina[[#This Row],[Precio Unitario]]-Cocina[[#This Row],[Costo Unitario]]</f>
        <v>11</v>
      </c>
      <c r="K1081" s="2">
        <f>Cocina[[#This Row],[Precio Unitario]]</f>
        <v>26</v>
      </c>
      <c r="L1081" s="6">
        <f>Cocina[[#This Row],[Ganancia Neta]]/Cocina[[#This Row],[Ganancia Bruta]]</f>
        <v>0.42307692307692307</v>
      </c>
      <c r="M1081" s="2">
        <f>Cocina[[#This Row],[Precio Unitario]]*Cocina[[#This Row],[Cantidad Ordenada]]</f>
        <v>78</v>
      </c>
      <c r="O1081" s="2"/>
      <c r="Q1081"/>
    </row>
    <row r="1082" spans="1:17" x14ac:dyDescent="0.2">
      <c r="A1082" s="3">
        <v>430</v>
      </c>
      <c r="B1082" s="3">
        <v>7</v>
      </c>
      <c r="C1082" s="4" t="s">
        <v>52</v>
      </c>
      <c r="D1082" s="4" t="s">
        <v>1607</v>
      </c>
      <c r="E1082" s="2">
        <v>15</v>
      </c>
      <c r="F1082" s="2">
        <v>25</v>
      </c>
      <c r="G1082" s="3">
        <v>1</v>
      </c>
      <c r="H1082">
        <v>49</v>
      </c>
      <c r="I1082" s="4" t="s">
        <v>132</v>
      </c>
      <c r="J1082" s="2">
        <f>Cocina[[#This Row],[Precio Unitario]]-Cocina[[#This Row],[Costo Unitario]]</f>
        <v>10</v>
      </c>
      <c r="K1082" s="2">
        <f>Cocina[[#This Row],[Precio Unitario]]</f>
        <v>25</v>
      </c>
      <c r="L1082" s="6">
        <f>Cocina[[#This Row],[Ganancia Neta]]/Cocina[[#This Row],[Ganancia Bruta]]</f>
        <v>0.4</v>
      </c>
      <c r="M1082" s="2">
        <f>Cocina[[#This Row],[Precio Unitario]]*Cocina[[#This Row],[Cantidad Ordenada]]</f>
        <v>25</v>
      </c>
      <c r="O1082" s="2"/>
      <c r="Q1082"/>
    </row>
    <row r="1083" spans="1:17" x14ac:dyDescent="0.2">
      <c r="A1083" s="3">
        <v>431</v>
      </c>
      <c r="B1083" s="3">
        <v>15</v>
      </c>
      <c r="C1083" s="4" t="s">
        <v>39</v>
      </c>
      <c r="D1083" s="4" t="s">
        <v>1589</v>
      </c>
      <c r="E1083" s="2">
        <v>18</v>
      </c>
      <c r="F1083" s="2">
        <v>30</v>
      </c>
      <c r="G1083" s="3">
        <v>2</v>
      </c>
      <c r="H1083">
        <v>20</v>
      </c>
      <c r="I1083" s="4" t="s">
        <v>132</v>
      </c>
      <c r="J1083" s="2">
        <f>Cocina[[#This Row],[Precio Unitario]]-Cocina[[#This Row],[Costo Unitario]]</f>
        <v>12</v>
      </c>
      <c r="K1083" s="2">
        <f>Cocina[[#This Row],[Precio Unitario]]</f>
        <v>30</v>
      </c>
      <c r="L1083" s="6">
        <f>Cocina[[#This Row],[Ganancia Neta]]/Cocina[[#This Row],[Ganancia Bruta]]</f>
        <v>0.4</v>
      </c>
      <c r="M1083" s="2">
        <f>Cocina[[#This Row],[Precio Unitario]]*Cocina[[#This Row],[Cantidad Ordenada]]</f>
        <v>60</v>
      </c>
      <c r="O1083" s="2"/>
      <c r="Q1083"/>
    </row>
    <row r="1084" spans="1:17" x14ac:dyDescent="0.2">
      <c r="A1084" s="3">
        <v>432</v>
      </c>
      <c r="B1084" s="3">
        <v>10</v>
      </c>
      <c r="C1084" s="4" t="s">
        <v>55</v>
      </c>
      <c r="D1084" s="4" t="s">
        <v>1602</v>
      </c>
      <c r="E1084" s="2">
        <v>12</v>
      </c>
      <c r="F1084" s="2">
        <v>20</v>
      </c>
      <c r="G1084" s="3">
        <v>3</v>
      </c>
      <c r="H1084">
        <v>16</v>
      </c>
      <c r="I1084" s="4" t="s">
        <v>133</v>
      </c>
      <c r="J1084" s="2">
        <f>Cocina[[#This Row],[Precio Unitario]]-Cocina[[#This Row],[Costo Unitario]]</f>
        <v>8</v>
      </c>
      <c r="K1084" s="2">
        <f>Cocina[[#This Row],[Precio Unitario]]</f>
        <v>20</v>
      </c>
      <c r="L1084" s="6">
        <f>Cocina[[#This Row],[Ganancia Neta]]/Cocina[[#This Row],[Ganancia Bruta]]</f>
        <v>0.4</v>
      </c>
      <c r="M1084" s="2">
        <f>Cocina[[#This Row],[Precio Unitario]]*Cocina[[#This Row],[Cantidad Ordenada]]</f>
        <v>60</v>
      </c>
      <c r="O1084" s="2"/>
      <c r="Q1084"/>
    </row>
    <row r="1085" spans="1:17" x14ac:dyDescent="0.2">
      <c r="A1085" s="3">
        <v>432</v>
      </c>
      <c r="B1085" s="3">
        <v>10</v>
      </c>
      <c r="C1085" s="4" t="s">
        <v>41</v>
      </c>
      <c r="D1085" s="4" t="s">
        <v>1604</v>
      </c>
      <c r="E1085" s="2">
        <v>13</v>
      </c>
      <c r="F1085" s="2">
        <v>21</v>
      </c>
      <c r="G1085" s="3">
        <v>1</v>
      </c>
      <c r="H1085">
        <v>27</v>
      </c>
      <c r="I1085" s="4" t="s">
        <v>132</v>
      </c>
      <c r="J1085" s="2">
        <f>Cocina[[#This Row],[Precio Unitario]]-Cocina[[#This Row],[Costo Unitario]]</f>
        <v>8</v>
      </c>
      <c r="K1085" s="2">
        <f>Cocina[[#This Row],[Precio Unitario]]</f>
        <v>21</v>
      </c>
      <c r="L1085" s="6">
        <f>Cocina[[#This Row],[Ganancia Neta]]/Cocina[[#This Row],[Ganancia Bruta]]</f>
        <v>0.38095238095238093</v>
      </c>
      <c r="M1085" s="2">
        <f>Cocina[[#This Row],[Precio Unitario]]*Cocina[[#This Row],[Cantidad Ordenada]]</f>
        <v>21</v>
      </c>
      <c r="O1085" s="2"/>
      <c r="Q1085"/>
    </row>
    <row r="1086" spans="1:17" x14ac:dyDescent="0.2">
      <c r="A1086" s="3">
        <v>432</v>
      </c>
      <c r="B1086" s="3">
        <v>10</v>
      </c>
      <c r="C1086" s="4" t="s">
        <v>30</v>
      </c>
      <c r="D1086" s="4" t="s">
        <v>1596</v>
      </c>
      <c r="E1086" s="2">
        <v>16</v>
      </c>
      <c r="F1086" s="2">
        <v>28</v>
      </c>
      <c r="G1086" s="3">
        <v>1</v>
      </c>
      <c r="H1086">
        <v>31</v>
      </c>
      <c r="I1086" s="4" t="s">
        <v>132</v>
      </c>
      <c r="J1086" s="2">
        <f>Cocina[[#This Row],[Precio Unitario]]-Cocina[[#This Row],[Costo Unitario]]</f>
        <v>12</v>
      </c>
      <c r="K1086" s="2">
        <f>Cocina[[#This Row],[Precio Unitario]]</f>
        <v>28</v>
      </c>
      <c r="L1086" s="6">
        <f>Cocina[[#This Row],[Ganancia Neta]]/Cocina[[#This Row],[Ganancia Bruta]]</f>
        <v>0.42857142857142855</v>
      </c>
      <c r="M1086" s="2">
        <f>Cocina[[#This Row],[Precio Unitario]]*Cocina[[#This Row],[Cantidad Ordenada]]</f>
        <v>28</v>
      </c>
      <c r="O1086" s="2"/>
      <c r="Q1086"/>
    </row>
    <row r="1087" spans="1:17" x14ac:dyDescent="0.2">
      <c r="A1087" s="3">
        <v>433</v>
      </c>
      <c r="B1087" s="3">
        <v>10</v>
      </c>
      <c r="C1087" s="4" t="s">
        <v>39</v>
      </c>
      <c r="D1087" s="4" t="s">
        <v>1589</v>
      </c>
      <c r="E1087" s="2">
        <v>18</v>
      </c>
      <c r="F1087" s="2">
        <v>30</v>
      </c>
      <c r="G1087" s="3">
        <v>1</v>
      </c>
      <c r="H1087">
        <v>56</v>
      </c>
      <c r="I1087" s="4" t="s">
        <v>133</v>
      </c>
      <c r="J1087" s="2">
        <f>Cocina[[#This Row],[Precio Unitario]]-Cocina[[#This Row],[Costo Unitario]]</f>
        <v>12</v>
      </c>
      <c r="K1087" s="2">
        <f>Cocina[[#This Row],[Precio Unitario]]</f>
        <v>30</v>
      </c>
      <c r="L1087" s="6">
        <f>Cocina[[#This Row],[Ganancia Neta]]/Cocina[[#This Row],[Ganancia Bruta]]</f>
        <v>0.4</v>
      </c>
      <c r="M1087" s="2">
        <f>Cocina[[#This Row],[Precio Unitario]]*Cocina[[#This Row],[Cantidad Ordenada]]</f>
        <v>30</v>
      </c>
      <c r="O1087" s="2"/>
      <c r="Q1087"/>
    </row>
    <row r="1088" spans="1:17" x14ac:dyDescent="0.2">
      <c r="A1088" s="3">
        <v>433</v>
      </c>
      <c r="B1088" s="3">
        <v>10</v>
      </c>
      <c r="C1088" s="4" t="s">
        <v>60</v>
      </c>
      <c r="D1088" s="4" t="s">
        <v>1588</v>
      </c>
      <c r="E1088" s="2">
        <v>14</v>
      </c>
      <c r="F1088" s="2">
        <v>24</v>
      </c>
      <c r="G1088" s="3">
        <v>3</v>
      </c>
      <c r="H1088">
        <v>18</v>
      </c>
      <c r="I1088" s="4" t="s">
        <v>132</v>
      </c>
      <c r="J1088" s="2">
        <f>Cocina[[#This Row],[Precio Unitario]]-Cocina[[#This Row],[Costo Unitario]]</f>
        <v>10</v>
      </c>
      <c r="K1088" s="2">
        <f>Cocina[[#This Row],[Precio Unitario]]</f>
        <v>24</v>
      </c>
      <c r="L1088" s="6">
        <f>Cocina[[#This Row],[Ganancia Neta]]/Cocina[[#This Row],[Ganancia Bruta]]</f>
        <v>0.41666666666666669</v>
      </c>
      <c r="M1088" s="2">
        <f>Cocina[[#This Row],[Precio Unitario]]*Cocina[[#This Row],[Cantidad Ordenada]]</f>
        <v>72</v>
      </c>
      <c r="O1088" s="2"/>
      <c r="Q1088"/>
    </row>
    <row r="1089" spans="1:17" x14ac:dyDescent="0.2">
      <c r="A1089" s="3">
        <v>434</v>
      </c>
      <c r="B1089" s="3">
        <v>15</v>
      </c>
      <c r="C1089" s="4" t="s">
        <v>57</v>
      </c>
      <c r="D1089" s="4" t="s">
        <v>1606</v>
      </c>
      <c r="E1089" s="2">
        <v>15</v>
      </c>
      <c r="F1089" s="2">
        <v>26</v>
      </c>
      <c r="G1089" s="3">
        <v>2</v>
      </c>
      <c r="H1089">
        <v>26</v>
      </c>
      <c r="I1089" s="4" t="s">
        <v>132</v>
      </c>
      <c r="J1089" s="2">
        <f>Cocina[[#This Row],[Precio Unitario]]-Cocina[[#This Row],[Costo Unitario]]</f>
        <v>11</v>
      </c>
      <c r="K1089" s="2">
        <f>Cocina[[#This Row],[Precio Unitario]]</f>
        <v>26</v>
      </c>
      <c r="L1089" s="6">
        <f>Cocina[[#This Row],[Ganancia Neta]]/Cocina[[#This Row],[Ganancia Bruta]]</f>
        <v>0.42307692307692307</v>
      </c>
      <c r="M1089" s="2">
        <f>Cocina[[#This Row],[Precio Unitario]]*Cocina[[#This Row],[Cantidad Ordenada]]</f>
        <v>52</v>
      </c>
      <c r="O1089" s="2"/>
      <c r="Q1089"/>
    </row>
    <row r="1090" spans="1:17" x14ac:dyDescent="0.2">
      <c r="A1090" s="3">
        <v>434</v>
      </c>
      <c r="B1090" s="3">
        <v>15</v>
      </c>
      <c r="C1090" s="4" t="s">
        <v>65</v>
      </c>
      <c r="D1090" s="4" t="s">
        <v>1600</v>
      </c>
      <c r="E1090" s="2">
        <v>13</v>
      </c>
      <c r="F1090" s="2">
        <v>22</v>
      </c>
      <c r="G1090" s="3">
        <v>2</v>
      </c>
      <c r="H1090">
        <v>32</v>
      </c>
      <c r="I1090" s="4" t="s">
        <v>133</v>
      </c>
      <c r="J1090" s="2">
        <f>Cocina[[#This Row],[Precio Unitario]]-Cocina[[#This Row],[Costo Unitario]]</f>
        <v>9</v>
      </c>
      <c r="K1090" s="2">
        <f>Cocina[[#This Row],[Precio Unitario]]</f>
        <v>22</v>
      </c>
      <c r="L1090" s="6">
        <f>Cocina[[#This Row],[Ganancia Neta]]/Cocina[[#This Row],[Ganancia Bruta]]</f>
        <v>0.40909090909090912</v>
      </c>
      <c r="M1090" s="2">
        <f>Cocina[[#This Row],[Precio Unitario]]*Cocina[[#This Row],[Cantidad Ordenada]]</f>
        <v>44</v>
      </c>
      <c r="O1090" s="2"/>
      <c r="Q1090"/>
    </row>
    <row r="1091" spans="1:17" x14ac:dyDescent="0.2">
      <c r="A1091" s="3">
        <v>435</v>
      </c>
      <c r="B1091" s="3">
        <v>17</v>
      </c>
      <c r="C1091" s="4" t="s">
        <v>57</v>
      </c>
      <c r="D1091" s="4" t="s">
        <v>1606</v>
      </c>
      <c r="E1091" s="2">
        <v>15</v>
      </c>
      <c r="F1091" s="2">
        <v>26</v>
      </c>
      <c r="G1091" s="3">
        <v>2</v>
      </c>
      <c r="H1091">
        <v>14</v>
      </c>
      <c r="I1091" s="4" t="s">
        <v>132</v>
      </c>
      <c r="J1091" s="2">
        <f>Cocina[[#This Row],[Precio Unitario]]-Cocina[[#This Row],[Costo Unitario]]</f>
        <v>11</v>
      </c>
      <c r="K1091" s="2">
        <f>Cocina[[#This Row],[Precio Unitario]]</f>
        <v>26</v>
      </c>
      <c r="L1091" s="6">
        <f>Cocina[[#This Row],[Ganancia Neta]]/Cocina[[#This Row],[Ganancia Bruta]]</f>
        <v>0.42307692307692307</v>
      </c>
      <c r="M1091" s="2">
        <f>Cocina[[#This Row],[Precio Unitario]]*Cocina[[#This Row],[Cantidad Ordenada]]</f>
        <v>52</v>
      </c>
      <c r="O1091" s="2"/>
      <c r="Q1091"/>
    </row>
    <row r="1092" spans="1:17" x14ac:dyDescent="0.2">
      <c r="A1092" s="3">
        <v>435</v>
      </c>
      <c r="B1092" s="3">
        <v>17</v>
      </c>
      <c r="C1092" s="4" t="s">
        <v>41</v>
      </c>
      <c r="D1092" s="4" t="s">
        <v>1604</v>
      </c>
      <c r="E1092" s="2">
        <v>13</v>
      </c>
      <c r="F1092" s="2">
        <v>21</v>
      </c>
      <c r="G1092" s="3">
        <v>2</v>
      </c>
      <c r="H1092">
        <v>42</v>
      </c>
      <c r="I1092" s="4" t="s">
        <v>132</v>
      </c>
      <c r="J1092" s="2">
        <f>Cocina[[#This Row],[Precio Unitario]]-Cocina[[#This Row],[Costo Unitario]]</f>
        <v>8</v>
      </c>
      <c r="K1092" s="2">
        <f>Cocina[[#This Row],[Precio Unitario]]</f>
        <v>21</v>
      </c>
      <c r="L1092" s="6">
        <f>Cocina[[#This Row],[Ganancia Neta]]/Cocina[[#This Row],[Ganancia Bruta]]</f>
        <v>0.38095238095238093</v>
      </c>
      <c r="M1092" s="2">
        <f>Cocina[[#This Row],[Precio Unitario]]*Cocina[[#This Row],[Cantidad Ordenada]]</f>
        <v>42</v>
      </c>
      <c r="O1092" s="2"/>
      <c r="Q1092"/>
    </row>
    <row r="1093" spans="1:17" x14ac:dyDescent="0.2">
      <c r="A1093" s="3">
        <v>435</v>
      </c>
      <c r="B1093" s="3">
        <v>17</v>
      </c>
      <c r="C1093" s="4" t="s">
        <v>39</v>
      </c>
      <c r="D1093" s="4" t="s">
        <v>1589</v>
      </c>
      <c r="E1093" s="2">
        <v>18</v>
      </c>
      <c r="F1093" s="2">
        <v>30</v>
      </c>
      <c r="G1093" s="3">
        <v>2</v>
      </c>
      <c r="H1093">
        <v>55</v>
      </c>
      <c r="I1093" s="4" t="s">
        <v>133</v>
      </c>
      <c r="J1093" s="2">
        <f>Cocina[[#This Row],[Precio Unitario]]-Cocina[[#This Row],[Costo Unitario]]</f>
        <v>12</v>
      </c>
      <c r="K1093" s="2">
        <f>Cocina[[#This Row],[Precio Unitario]]</f>
        <v>30</v>
      </c>
      <c r="L1093" s="6">
        <f>Cocina[[#This Row],[Ganancia Neta]]/Cocina[[#This Row],[Ganancia Bruta]]</f>
        <v>0.4</v>
      </c>
      <c r="M1093" s="2">
        <f>Cocina[[#This Row],[Precio Unitario]]*Cocina[[#This Row],[Cantidad Ordenada]]</f>
        <v>60</v>
      </c>
      <c r="O1093" s="2"/>
      <c r="Q1093"/>
    </row>
    <row r="1094" spans="1:17" x14ac:dyDescent="0.2">
      <c r="A1094" s="3">
        <v>436</v>
      </c>
      <c r="B1094" s="3">
        <v>10</v>
      </c>
      <c r="C1094" s="4" t="s">
        <v>30</v>
      </c>
      <c r="D1094" s="4" t="s">
        <v>1596</v>
      </c>
      <c r="E1094" s="2">
        <v>16</v>
      </c>
      <c r="F1094" s="2">
        <v>28</v>
      </c>
      <c r="G1094" s="3">
        <v>2</v>
      </c>
      <c r="H1094">
        <v>45</v>
      </c>
      <c r="I1094" s="4" t="s">
        <v>133</v>
      </c>
      <c r="J1094" s="2">
        <f>Cocina[[#This Row],[Precio Unitario]]-Cocina[[#This Row],[Costo Unitario]]</f>
        <v>12</v>
      </c>
      <c r="K1094" s="2">
        <f>Cocina[[#This Row],[Precio Unitario]]</f>
        <v>28</v>
      </c>
      <c r="L1094" s="6">
        <f>Cocina[[#This Row],[Ganancia Neta]]/Cocina[[#This Row],[Ganancia Bruta]]</f>
        <v>0.42857142857142855</v>
      </c>
      <c r="M1094" s="2">
        <f>Cocina[[#This Row],[Precio Unitario]]*Cocina[[#This Row],[Cantidad Ordenada]]</f>
        <v>56</v>
      </c>
      <c r="O1094" s="2"/>
      <c r="Q1094"/>
    </row>
    <row r="1095" spans="1:17" x14ac:dyDescent="0.2">
      <c r="A1095" s="3">
        <v>437</v>
      </c>
      <c r="B1095" s="3">
        <v>16</v>
      </c>
      <c r="C1095" s="4" t="s">
        <v>19</v>
      </c>
      <c r="D1095" s="4" t="s">
        <v>1598</v>
      </c>
      <c r="E1095" s="2">
        <v>21</v>
      </c>
      <c r="F1095" s="2">
        <v>35</v>
      </c>
      <c r="G1095" s="3">
        <v>2</v>
      </c>
      <c r="H1095">
        <v>51</v>
      </c>
      <c r="I1095" s="4" t="s">
        <v>133</v>
      </c>
      <c r="J1095" s="2">
        <f>Cocina[[#This Row],[Precio Unitario]]-Cocina[[#This Row],[Costo Unitario]]</f>
        <v>14</v>
      </c>
      <c r="K1095" s="2">
        <f>Cocina[[#This Row],[Precio Unitario]]</f>
        <v>35</v>
      </c>
      <c r="L1095" s="6">
        <f>Cocina[[#This Row],[Ganancia Neta]]/Cocina[[#This Row],[Ganancia Bruta]]</f>
        <v>0.4</v>
      </c>
      <c r="M1095" s="2">
        <f>Cocina[[#This Row],[Precio Unitario]]*Cocina[[#This Row],[Cantidad Ordenada]]</f>
        <v>70</v>
      </c>
      <c r="O1095" s="2"/>
      <c r="Q1095"/>
    </row>
    <row r="1096" spans="1:17" x14ac:dyDescent="0.2">
      <c r="A1096" s="3">
        <v>438</v>
      </c>
      <c r="B1096" s="3">
        <v>2</v>
      </c>
      <c r="C1096" s="4" t="s">
        <v>74</v>
      </c>
      <c r="D1096" s="4" t="s">
        <v>1595</v>
      </c>
      <c r="E1096" s="2">
        <v>20</v>
      </c>
      <c r="F1096" s="2">
        <v>33</v>
      </c>
      <c r="G1096" s="3">
        <v>1</v>
      </c>
      <c r="H1096">
        <v>51</v>
      </c>
      <c r="I1096" s="4" t="s">
        <v>133</v>
      </c>
      <c r="J1096" s="2">
        <f>Cocina[[#This Row],[Precio Unitario]]-Cocina[[#This Row],[Costo Unitario]]</f>
        <v>13</v>
      </c>
      <c r="K1096" s="2">
        <f>Cocina[[#This Row],[Precio Unitario]]</f>
        <v>33</v>
      </c>
      <c r="L1096" s="6">
        <f>Cocina[[#This Row],[Ganancia Neta]]/Cocina[[#This Row],[Ganancia Bruta]]</f>
        <v>0.39393939393939392</v>
      </c>
      <c r="M1096" s="2">
        <f>Cocina[[#This Row],[Precio Unitario]]*Cocina[[#This Row],[Cantidad Ordenada]]</f>
        <v>33</v>
      </c>
      <c r="O1096" s="2"/>
      <c r="Q1096"/>
    </row>
    <row r="1097" spans="1:17" x14ac:dyDescent="0.2">
      <c r="A1097" s="3">
        <v>439</v>
      </c>
      <c r="B1097" s="3">
        <v>15</v>
      </c>
      <c r="C1097" s="4" t="s">
        <v>74</v>
      </c>
      <c r="D1097" s="4" t="s">
        <v>1595</v>
      </c>
      <c r="E1097" s="2">
        <v>20</v>
      </c>
      <c r="F1097" s="2">
        <v>33</v>
      </c>
      <c r="G1097" s="3">
        <v>3</v>
      </c>
      <c r="H1097">
        <v>35</v>
      </c>
      <c r="I1097" s="4" t="s">
        <v>132</v>
      </c>
      <c r="J1097" s="2">
        <f>Cocina[[#This Row],[Precio Unitario]]-Cocina[[#This Row],[Costo Unitario]]</f>
        <v>13</v>
      </c>
      <c r="K1097" s="2">
        <f>Cocina[[#This Row],[Precio Unitario]]</f>
        <v>33</v>
      </c>
      <c r="L1097" s="6">
        <f>Cocina[[#This Row],[Ganancia Neta]]/Cocina[[#This Row],[Ganancia Bruta]]</f>
        <v>0.39393939393939392</v>
      </c>
      <c r="M1097" s="2">
        <f>Cocina[[#This Row],[Precio Unitario]]*Cocina[[#This Row],[Cantidad Ordenada]]</f>
        <v>99</v>
      </c>
      <c r="O1097" s="2"/>
      <c r="Q1097"/>
    </row>
    <row r="1098" spans="1:17" x14ac:dyDescent="0.2">
      <c r="A1098" s="3">
        <v>439</v>
      </c>
      <c r="B1098" s="3">
        <v>15</v>
      </c>
      <c r="C1098" s="4" t="s">
        <v>57</v>
      </c>
      <c r="D1098" s="4" t="s">
        <v>1606</v>
      </c>
      <c r="E1098" s="2">
        <v>15</v>
      </c>
      <c r="F1098" s="2">
        <v>26</v>
      </c>
      <c r="G1098" s="3">
        <v>3</v>
      </c>
      <c r="H1098">
        <v>29</v>
      </c>
      <c r="I1098" s="4" t="s">
        <v>133</v>
      </c>
      <c r="J1098" s="2">
        <f>Cocina[[#This Row],[Precio Unitario]]-Cocina[[#This Row],[Costo Unitario]]</f>
        <v>11</v>
      </c>
      <c r="K1098" s="2">
        <f>Cocina[[#This Row],[Precio Unitario]]</f>
        <v>26</v>
      </c>
      <c r="L1098" s="6">
        <f>Cocina[[#This Row],[Ganancia Neta]]/Cocina[[#This Row],[Ganancia Bruta]]</f>
        <v>0.42307692307692307</v>
      </c>
      <c r="M1098" s="2">
        <f>Cocina[[#This Row],[Precio Unitario]]*Cocina[[#This Row],[Cantidad Ordenada]]</f>
        <v>78</v>
      </c>
      <c r="O1098" s="2"/>
      <c r="Q1098"/>
    </row>
    <row r="1099" spans="1:17" x14ac:dyDescent="0.2">
      <c r="A1099" s="3">
        <v>440</v>
      </c>
      <c r="B1099" s="3">
        <v>13</v>
      </c>
      <c r="C1099" s="4" t="s">
        <v>63</v>
      </c>
      <c r="D1099" s="4" t="s">
        <v>1603</v>
      </c>
      <c r="E1099" s="2">
        <v>14</v>
      </c>
      <c r="F1099" s="2">
        <v>23</v>
      </c>
      <c r="G1099" s="3">
        <v>2</v>
      </c>
      <c r="H1099">
        <v>36</v>
      </c>
      <c r="I1099" s="4" t="s">
        <v>132</v>
      </c>
      <c r="J1099" s="2">
        <f>Cocina[[#This Row],[Precio Unitario]]-Cocina[[#This Row],[Costo Unitario]]</f>
        <v>9</v>
      </c>
      <c r="K1099" s="2">
        <f>Cocina[[#This Row],[Precio Unitario]]</f>
        <v>23</v>
      </c>
      <c r="L1099" s="6">
        <f>Cocina[[#This Row],[Ganancia Neta]]/Cocina[[#This Row],[Ganancia Bruta]]</f>
        <v>0.39130434782608697</v>
      </c>
      <c r="M1099" s="2">
        <f>Cocina[[#This Row],[Precio Unitario]]*Cocina[[#This Row],[Cantidad Ordenada]]</f>
        <v>46</v>
      </c>
      <c r="O1099" s="2"/>
      <c r="Q1099"/>
    </row>
    <row r="1100" spans="1:17" x14ac:dyDescent="0.2">
      <c r="A1100" s="3">
        <v>440</v>
      </c>
      <c r="B1100" s="3">
        <v>13</v>
      </c>
      <c r="C1100" s="4" t="s">
        <v>48</v>
      </c>
      <c r="D1100" s="4" t="s">
        <v>1597</v>
      </c>
      <c r="E1100" s="2">
        <v>11</v>
      </c>
      <c r="F1100" s="2">
        <v>19</v>
      </c>
      <c r="G1100" s="3">
        <v>2</v>
      </c>
      <c r="H1100">
        <v>9</v>
      </c>
      <c r="I1100" s="4" t="s">
        <v>132</v>
      </c>
      <c r="J1100" s="2">
        <f>Cocina[[#This Row],[Precio Unitario]]-Cocina[[#This Row],[Costo Unitario]]</f>
        <v>8</v>
      </c>
      <c r="K1100" s="2">
        <f>Cocina[[#This Row],[Precio Unitario]]</f>
        <v>19</v>
      </c>
      <c r="L1100" s="6">
        <f>Cocina[[#This Row],[Ganancia Neta]]/Cocina[[#This Row],[Ganancia Bruta]]</f>
        <v>0.42105263157894735</v>
      </c>
      <c r="M1100" s="2">
        <f>Cocina[[#This Row],[Precio Unitario]]*Cocina[[#This Row],[Cantidad Ordenada]]</f>
        <v>38</v>
      </c>
      <c r="O1100" s="2"/>
      <c r="Q1100"/>
    </row>
    <row r="1101" spans="1:17" x14ac:dyDescent="0.2">
      <c r="A1101" s="3">
        <v>441</v>
      </c>
      <c r="B1101" s="3">
        <v>13</v>
      </c>
      <c r="C1101" s="4" t="s">
        <v>19</v>
      </c>
      <c r="D1101" s="4" t="s">
        <v>1598</v>
      </c>
      <c r="E1101" s="2">
        <v>21</v>
      </c>
      <c r="F1101" s="2">
        <v>35</v>
      </c>
      <c r="G1101" s="3">
        <v>3</v>
      </c>
      <c r="H1101">
        <v>54</v>
      </c>
      <c r="I1101" s="4" t="s">
        <v>132</v>
      </c>
      <c r="J1101" s="2">
        <f>Cocina[[#This Row],[Precio Unitario]]-Cocina[[#This Row],[Costo Unitario]]</f>
        <v>14</v>
      </c>
      <c r="K1101" s="2">
        <f>Cocina[[#This Row],[Precio Unitario]]</f>
        <v>35</v>
      </c>
      <c r="L1101" s="6">
        <f>Cocina[[#This Row],[Ganancia Neta]]/Cocina[[#This Row],[Ganancia Bruta]]</f>
        <v>0.4</v>
      </c>
      <c r="M1101" s="2">
        <f>Cocina[[#This Row],[Precio Unitario]]*Cocina[[#This Row],[Cantidad Ordenada]]</f>
        <v>105</v>
      </c>
      <c r="O1101" s="2"/>
      <c r="Q1101"/>
    </row>
    <row r="1102" spans="1:17" x14ac:dyDescent="0.2">
      <c r="A1102" s="3">
        <v>441</v>
      </c>
      <c r="B1102" s="3">
        <v>13</v>
      </c>
      <c r="C1102" s="4" t="s">
        <v>57</v>
      </c>
      <c r="D1102" s="4" t="s">
        <v>1606</v>
      </c>
      <c r="E1102" s="2">
        <v>15</v>
      </c>
      <c r="F1102" s="2">
        <v>26</v>
      </c>
      <c r="G1102" s="3">
        <v>3</v>
      </c>
      <c r="H1102">
        <v>36</v>
      </c>
      <c r="I1102" s="4" t="s">
        <v>133</v>
      </c>
      <c r="J1102" s="2">
        <f>Cocina[[#This Row],[Precio Unitario]]-Cocina[[#This Row],[Costo Unitario]]</f>
        <v>11</v>
      </c>
      <c r="K1102" s="2">
        <f>Cocina[[#This Row],[Precio Unitario]]</f>
        <v>26</v>
      </c>
      <c r="L1102" s="6">
        <f>Cocina[[#This Row],[Ganancia Neta]]/Cocina[[#This Row],[Ganancia Bruta]]</f>
        <v>0.42307692307692307</v>
      </c>
      <c r="M1102" s="2">
        <f>Cocina[[#This Row],[Precio Unitario]]*Cocina[[#This Row],[Cantidad Ordenada]]</f>
        <v>78</v>
      </c>
      <c r="O1102" s="2"/>
      <c r="Q1102"/>
    </row>
    <row r="1103" spans="1:17" x14ac:dyDescent="0.2">
      <c r="A1103" s="3">
        <v>442</v>
      </c>
      <c r="B1103" s="3">
        <v>15</v>
      </c>
      <c r="C1103" s="4" t="s">
        <v>37</v>
      </c>
      <c r="D1103" s="4" t="s">
        <v>1601</v>
      </c>
      <c r="E1103" s="2">
        <v>20</v>
      </c>
      <c r="F1103" s="2">
        <v>34</v>
      </c>
      <c r="G1103" s="3">
        <v>3</v>
      </c>
      <c r="H1103">
        <v>29</v>
      </c>
      <c r="I1103" s="4" t="s">
        <v>133</v>
      </c>
      <c r="J1103" s="2">
        <f>Cocina[[#This Row],[Precio Unitario]]-Cocina[[#This Row],[Costo Unitario]]</f>
        <v>14</v>
      </c>
      <c r="K1103" s="2">
        <f>Cocina[[#This Row],[Precio Unitario]]</f>
        <v>34</v>
      </c>
      <c r="L1103" s="6">
        <f>Cocina[[#This Row],[Ganancia Neta]]/Cocina[[#This Row],[Ganancia Bruta]]</f>
        <v>0.41176470588235292</v>
      </c>
      <c r="M1103" s="2">
        <f>Cocina[[#This Row],[Precio Unitario]]*Cocina[[#This Row],[Cantidad Ordenada]]</f>
        <v>102</v>
      </c>
      <c r="O1103" s="2"/>
      <c r="Q1103"/>
    </row>
    <row r="1104" spans="1:17" x14ac:dyDescent="0.2">
      <c r="A1104" s="3">
        <v>442</v>
      </c>
      <c r="B1104" s="3">
        <v>15</v>
      </c>
      <c r="C1104" s="4" t="s">
        <v>52</v>
      </c>
      <c r="D1104" s="4" t="s">
        <v>1607</v>
      </c>
      <c r="E1104" s="2">
        <v>15</v>
      </c>
      <c r="F1104" s="2">
        <v>25</v>
      </c>
      <c r="G1104" s="3">
        <v>1</v>
      </c>
      <c r="H1104">
        <v>57</v>
      </c>
      <c r="I1104" s="4" t="s">
        <v>132</v>
      </c>
      <c r="J1104" s="2">
        <f>Cocina[[#This Row],[Precio Unitario]]-Cocina[[#This Row],[Costo Unitario]]</f>
        <v>10</v>
      </c>
      <c r="K1104" s="2">
        <f>Cocina[[#This Row],[Precio Unitario]]</f>
        <v>25</v>
      </c>
      <c r="L1104" s="6">
        <f>Cocina[[#This Row],[Ganancia Neta]]/Cocina[[#This Row],[Ganancia Bruta]]</f>
        <v>0.4</v>
      </c>
      <c r="M1104" s="2">
        <f>Cocina[[#This Row],[Precio Unitario]]*Cocina[[#This Row],[Cantidad Ordenada]]</f>
        <v>25</v>
      </c>
      <c r="O1104" s="2"/>
      <c r="Q1104"/>
    </row>
    <row r="1105" spans="1:17" x14ac:dyDescent="0.2">
      <c r="A1105" s="3">
        <v>442</v>
      </c>
      <c r="B1105" s="3">
        <v>15</v>
      </c>
      <c r="C1105" s="4" t="s">
        <v>42</v>
      </c>
      <c r="D1105" s="4" t="s">
        <v>1593</v>
      </c>
      <c r="E1105" s="2">
        <v>22</v>
      </c>
      <c r="F1105" s="2">
        <v>36</v>
      </c>
      <c r="G1105" s="3">
        <v>3</v>
      </c>
      <c r="H1105">
        <v>45</v>
      </c>
      <c r="I1105" s="4" t="s">
        <v>132</v>
      </c>
      <c r="J1105" s="2">
        <f>Cocina[[#This Row],[Precio Unitario]]-Cocina[[#This Row],[Costo Unitario]]</f>
        <v>14</v>
      </c>
      <c r="K1105" s="2">
        <f>Cocina[[#This Row],[Precio Unitario]]</f>
        <v>36</v>
      </c>
      <c r="L1105" s="6">
        <f>Cocina[[#This Row],[Ganancia Neta]]/Cocina[[#This Row],[Ganancia Bruta]]</f>
        <v>0.3888888888888889</v>
      </c>
      <c r="M1105" s="2">
        <f>Cocina[[#This Row],[Precio Unitario]]*Cocina[[#This Row],[Cantidad Ordenada]]</f>
        <v>108</v>
      </c>
      <c r="O1105" s="2"/>
      <c r="Q1105"/>
    </row>
    <row r="1106" spans="1:17" x14ac:dyDescent="0.2">
      <c r="A1106" s="3">
        <v>443</v>
      </c>
      <c r="B1106" s="3">
        <v>4</v>
      </c>
      <c r="C1106" s="4" t="s">
        <v>63</v>
      </c>
      <c r="D1106" s="4" t="s">
        <v>1603</v>
      </c>
      <c r="E1106" s="2">
        <v>14</v>
      </c>
      <c r="F1106" s="2">
        <v>23</v>
      </c>
      <c r="G1106" s="3">
        <v>1</v>
      </c>
      <c r="H1106">
        <v>30</v>
      </c>
      <c r="I1106" s="4" t="s">
        <v>132</v>
      </c>
      <c r="J1106" s="2">
        <f>Cocina[[#This Row],[Precio Unitario]]-Cocina[[#This Row],[Costo Unitario]]</f>
        <v>9</v>
      </c>
      <c r="K1106" s="2">
        <f>Cocina[[#This Row],[Precio Unitario]]</f>
        <v>23</v>
      </c>
      <c r="L1106" s="6">
        <f>Cocina[[#This Row],[Ganancia Neta]]/Cocina[[#This Row],[Ganancia Bruta]]</f>
        <v>0.39130434782608697</v>
      </c>
      <c r="M1106" s="2">
        <f>Cocina[[#This Row],[Precio Unitario]]*Cocina[[#This Row],[Cantidad Ordenada]]</f>
        <v>23</v>
      </c>
      <c r="O1106" s="2"/>
      <c r="Q1106"/>
    </row>
    <row r="1107" spans="1:17" x14ac:dyDescent="0.2">
      <c r="A1107" s="3">
        <v>443</v>
      </c>
      <c r="B1107" s="3">
        <v>4</v>
      </c>
      <c r="C1107" s="4" t="s">
        <v>70</v>
      </c>
      <c r="D1107" s="4" t="s">
        <v>1599</v>
      </c>
      <c r="E1107" s="2">
        <v>19</v>
      </c>
      <c r="F1107" s="2">
        <v>32</v>
      </c>
      <c r="G1107" s="3">
        <v>1</v>
      </c>
      <c r="H1107">
        <v>52</v>
      </c>
      <c r="I1107" s="4" t="s">
        <v>132</v>
      </c>
      <c r="J1107" s="2">
        <f>Cocina[[#This Row],[Precio Unitario]]-Cocina[[#This Row],[Costo Unitario]]</f>
        <v>13</v>
      </c>
      <c r="K1107" s="2">
        <f>Cocina[[#This Row],[Precio Unitario]]</f>
        <v>32</v>
      </c>
      <c r="L1107" s="6">
        <f>Cocina[[#This Row],[Ganancia Neta]]/Cocina[[#This Row],[Ganancia Bruta]]</f>
        <v>0.40625</v>
      </c>
      <c r="M1107" s="2">
        <f>Cocina[[#This Row],[Precio Unitario]]*Cocina[[#This Row],[Cantidad Ordenada]]</f>
        <v>32</v>
      </c>
      <c r="O1107" s="2"/>
      <c r="Q1107"/>
    </row>
    <row r="1108" spans="1:17" x14ac:dyDescent="0.2">
      <c r="A1108" s="3">
        <v>443</v>
      </c>
      <c r="B1108" s="3">
        <v>4</v>
      </c>
      <c r="C1108" s="4" t="s">
        <v>57</v>
      </c>
      <c r="D1108" s="4" t="s">
        <v>1606</v>
      </c>
      <c r="E1108" s="2">
        <v>15</v>
      </c>
      <c r="F1108" s="2">
        <v>26</v>
      </c>
      <c r="G1108" s="3">
        <v>3</v>
      </c>
      <c r="H1108">
        <v>55</v>
      </c>
      <c r="I1108" s="4" t="s">
        <v>132</v>
      </c>
      <c r="J1108" s="2">
        <f>Cocina[[#This Row],[Precio Unitario]]-Cocina[[#This Row],[Costo Unitario]]</f>
        <v>11</v>
      </c>
      <c r="K1108" s="2">
        <f>Cocina[[#This Row],[Precio Unitario]]</f>
        <v>26</v>
      </c>
      <c r="L1108" s="6">
        <f>Cocina[[#This Row],[Ganancia Neta]]/Cocina[[#This Row],[Ganancia Bruta]]</f>
        <v>0.42307692307692307</v>
      </c>
      <c r="M1108" s="2">
        <f>Cocina[[#This Row],[Precio Unitario]]*Cocina[[#This Row],[Cantidad Ordenada]]</f>
        <v>78</v>
      </c>
      <c r="O1108" s="2"/>
      <c r="Q1108"/>
    </row>
    <row r="1109" spans="1:17" x14ac:dyDescent="0.2">
      <c r="A1109" s="3">
        <v>443</v>
      </c>
      <c r="B1109" s="3">
        <v>4</v>
      </c>
      <c r="C1109" s="4" t="s">
        <v>30</v>
      </c>
      <c r="D1109" s="4" t="s">
        <v>1596</v>
      </c>
      <c r="E1109" s="2">
        <v>16</v>
      </c>
      <c r="F1109" s="2">
        <v>28</v>
      </c>
      <c r="G1109" s="3">
        <v>3</v>
      </c>
      <c r="H1109">
        <v>18</v>
      </c>
      <c r="I1109" s="4" t="s">
        <v>132</v>
      </c>
      <c r="J1109" s="2">
        <f>Cocina[[#This Row],[Precio Unitario]]-Cocina[[#This Row],[Costo Unitario]]</f>
        <v>12</v>
      </c>
      <c r="K1109" s="2">
        <f>Cocina[[#This Row],[Precio Unitario]]</f>
        <v>28</v>
      </c>
      <c r="L1109" s="6">
        <f>Cocina[[#This Row],[Ganancia Neta]]/Cocina[[#This Row],[Ganancia Bruta]]</f>
        <v>0.42857142857142855</v>
      </c>
      <c r="M1109" s="2">
        <f>Cocina[[#This Row],[Precio Unitario]]*Cocina[[#This Row],[Cantidad Ordenada]]</f>
        <v>84</v>
      </c>
      <c r="O1109" s="2"/>
      <c r="Q1109"/>
    </row>
    <row r="1110" spans="1:17" x14ac:dyDescent="0.2">
      <c r="A1110" s="3">
        <v>444</v>
      </c>
      <c r="B1110" s="3">
        <v>8</v>
      </c>
      <c r="C1110" s="4" t="s">
        <v>63</v>
      </c>
      <c r="D1110" s="4" t="s">
        <v>1603</v>
      </c>
      <c r="E1110" s="2">
        <v>14</v>
      </c>
      <c r="F1110" s="2">
        <v>23</v>
      </c>
      <c r="G1110" s="3">
        <v>1</v>
      </c>
      <c r="H1110">
        <v>32</v>
      </c>
      <c r="I1110" s="4" t="s">
        <v>133</v>
      </c>
      <c r="J1110" s="2">
        <f>Cocina[[#This Row],[Precio Unitario]]-Cocina[[#This Row],[Costo Unitario]]</f>
        <v>9</v>
      </c>
      <c r="K1110" s="2">
        <f>Cocina[[#This Row],[Precio Unitario]]</f>
        <v>23</v>
      </c>
      <c r="L1110" s="6">
        <f>Cocina[[#This Row],[Ganancia Neta]]/Cocina[[#This Row],[Ganancia Bruta]]</f>
        <v>0.39130434782608697</v>
      </c>
      <c r="M1110" s="2">
        <f>Cocina[[#This Row],[Precio Unitario]]*Cocina[[#This Row],[Cantidad Ordenada]]</f>
        <v>23</v>
      </c>
      <c r="O1110" s="2"/>
      <c r="Q1110"/>
    </row>
    <row r="1111" spans="1:17" x14ac:dyDescent="0.2">
      <c r="A1111" s="3">
        <v>444</v>
      </c>
      <c r="B1111" s="3">
        <v>8</v>
      </c>
      <c r="C1111" s="4" t="s">
        <v>60</v>
      </c>
      <c r="D1111" s="4" t="s">
        <v>1588</v>
      </c>
      <c r="E1111" s="2">
        <v>14</v>
      </c>
      <c r="F1111" s="2">
        <v>24</v>
      </c>
      <c r="G1111" s="3">
        <v>3</v>
      </c>
      <c r="H1111">
        <v>49</v>
      </c>
      <c r="I1111" s="4" t="s">
        <v>133</v>
      </c>
      <c r="J1111" s="2">
        <f>Cocina[[#This Row],[Precio Unitario]]-Cocina[[#This Row],[Costo Unitario]]</f>
        <v>10</v>
      </c>
      <c r="K1111" s="2">
        <f>Cocina[[#This Row],[Precio Unitario]]</f>
        <v>24</v>
      </c>
      <c r="L1111" s="6">
        <f>Cocina[[#This Row],[Ganancia Neta]]/Cocina[[#This Row],[Ganancia Bruta]]</f>
        <v>0.41666666666666669</v>
      </c>
      <c r="M1111" s="2">
        <f>Cocina[[#This Row],[Precio Unitario]]*Cocina[[#This Row],[Cantidad Ordenada]]</f>
        <v>72</v>
      </c>
      <c r="O1111" s="2"/>
      <c r="Q1111"/>
    </row>
    <row r="1112" spans="1:17" x14ac:dyDescent="0.2">
      <c r="A1112" s="3">
        <v>445</v>
      </c>
      <c r="B1112" s="3">
        <v>6</v>
      </c>
      <c r="C1112" s="4" t="s">
        <v>46</v>
      </c>
      <c r="D1112" s="4" t="s">
        <v>1591</v>
      </c>
      <c r="E1112" s="2">
        <v>16</v>
      </c>
      <c r="F1112" s="2">
        <v>27</v>
      </c>
      <c r="G1112" s="3">
        <v>3</v>
      </c>
      <c r="H1112">
        <v>26</v>
      </c>
      <c r="I1112" s="4" t="s">
        <v>132</v>
      </c>
      <c r="J1112" s="2">
        <f>Cocina[[#This Row],[Precio Unitario]]-Cocina[[#This Row],[Costo Unitario]]</f>
        <v>11</v>
      </c>
      <c r="K1112" s="2">
        <f>Cocina[[#This Row],[Precio Unitario]]</f>
        <v>27</v>
      </c>
      <c r="L1112" s="6">
        <f>Cocina[[#This Row],[Ganancia Neta]]/Cocina[[#This Row],[Ganancia Bruta]]</f>
        <v>0.40740740740740738</v>
      </c>
      <c r="M1112" s="2">
        <f>Cocina[[#This Row],[Precio Unitario]]*Cocina[[#This Row],[Cantidad Ordenada]]</f>
        <v>81</v>
      </c>
      <c r="O1112" s="2"/>
      <c r="Q1112"/>
    </row>
    <row r="1113" spans="1:17" x14ac:dyDescent="0.2">
      <c r="A1113" s="3">
        <v>446</v>
      </c>
      <c r="B1113" s="3">
        <v>12</v>
      </c>
      <c r="C1113" s="4" t="s">
        <v>41</v>
      </c>
      <c r="D1113" s="4" t="s">
        <v>1604</v>
      </c>
      <c r="E1113" s="2">
        <v>13</v>
      </c>
      <c r="F1113" s="2">
        <v>21</v>
      </c>
      <c r="G1113" s="3">
        <v>1</v>
      </c>
      <c r="H1113">
        <v>8</v>
      </c>
      <c r="I1113" s="4" t="s">
        <v>133</v>
      </c>
      <c r="J1113" s="2">
        <f>Cocina[[#This Row],[Precio Unitario]]-Cocina[[#This Row],[Costo Unitario]]</f>
        <v>8</v>
      </c>
      <c r="K1113" s="2">
        <f>Cocina[[#This Row],[Precio Unitario]]</f>
        <v>21</v>
      </c>
      <c r="L1113" s="6">
        <f>Cocina[[#This Row],[Ganancia Neta]]/Cocina[[#This Row],[Ganancia Bruta]]</f>
        <v>0.38095238095238093</v>
      </c>
      <c r="M1113" s="2">
        <f>Cocina[[#This Row],[Precio Unitario]]*Cocina[[#This Row],[Cantidad Ordenada]]</f>
        <v>21</v>
      </c>
      <c r="O1113" s="2"/>
      <c r="Q1113"/>
    </row>
    <row r="1114" spans="1:17" x14ac:dyDescent="0.2">
      <c r="A1114" s="3">
        <v>447</v>
      </c>
      <c r="B1114" s="3">
        <v>8</v>
      </c>
      <c r="C1114" s="4" t="s">
        <v>55</v>
      </c>
      <c r="D1114" s="4" t="s">
        <v>1602</v>
      </c>
      <c r="E1114" s="2">
        <v>12</v>
      </c>
      <c r="F1114" s="2">
        <v>20</v>
      </c>
      <c r="G1114" s="3">
        <v>2</v>
      </c>
      <c r="H1114">
        <v>29</v>
      </c>
      <c r="I1114" s="4" t="s">
        <v>133</v>
      </c>
      <c r="J1114" s="2">
        <f>Cocina[[#This Row],[Precio Unitario]]-Cocina[[#This Row],[Costo Unitario]]</f>
        <v>8</v>
      </c>
      <c r="K1114" s="2">
        <f>Cocina[[#This Row],[Precio Unitario]]</f>
        <v>20</v>
      </c>
      <c r="L1114" s="6">
        <f>Cocina[[#This Row],[Ganancia Neta]]/Cocina[[#This Row],[Ganancia Bruta]]</f>
        <v>0.4</v>
      </c>
      <c r="M1114" s="2">
        <f>Cocina[[#This Row],[Precio Unitario]]*Cocina[[#This Row],[Cantidad Ordenada]]</f>
        <v>40</v>
      </c>
      <c r="O1114" s="2"/>
      <c r="Q1114"/>
    </row>
    <row r="1115" spans="1:17" x14ac:dyDescent="0.2">
      <c r="A1115" s="3">
        <v>447</v>
      </c>
      <c r="B1115" s="3">
        <v>8</v>
      </c>
      <c r="C1115" s="4" t="s">
        <v>48</v>
      </c>
      <c r="D1115" s="4" t="s">
        <v>1597</v>
      </c>
      <c r="E1115" s="2">
        <v>11</v>
      </c>
      <c r="F1115" s="2">
        <v>19</v>
      </c>
      <c r="G1115" s="3">
        <v>3</v>
      </c>
      <c r="H1115">
        <v>50</v>
      </c>
      <c r="I1115" s="4" t="s">
        <v>133</v>
      </c>
      <c r="J1115" s="2">
        <f>Cocina[[#This Row],[Precio Unitario]]-Cocina[[#This Row],[Costo Unitario]]</f>
        <v>8</v>
      </c>
      <c r="K1115" s="2">
        <f>Cocina[[#This Row],[Precio Unitario]]</f>
        <v>19</v>
      </c>
      <c r="L1115" s="6">
        <f>Cocina[[#This Row],[Ganancia Neta]]/Cocina[[#This Row],[Ganancia Bruta]]</f>
        <v>0.42105263157894735</v>
      </c>
      <c r="M1115" s="2">
        <f>Cocina[[#This Row],[Precio Unitario]]*Cocina[[#This Row],[Cantidad Ordenada]]</f>
        <v>57</v>
      </c>
      <c r="O1115" s="2"/>
      <c r="Q1115"/>
    </row>
    <row r="1116" spans="1:17" x14ac:dyDescent="0.2">
      <c r="A1116" s="3">
        <v>447</v>
      </c>
      <c r="B1116" s="3">
        <v>8</v>
      </c>
      <c r="C1116" s="4" t="s">
        <v>30</v>
      </c>
      <c r="D1116" s="4" t="s">
        <v>1596</v>
      </c>
      <c r="E1116" s="2">
        <v>16</v>
      </c>
      <c r="F1116" s="2">
        <v>28</v>
      </c>
      <c r="G1116" s="3">
        <v>3</v>
      </c>
      <c r="H1116">
        <v>7</v>
      </c>
      <c r="I1116" s="4" t="s">
        <v>132</v>
      </c>
      <c r="J1116" s="2">
        <f>Cocina[[#This Row],[Precio Unitario]]-Cocina[[#This Row],[Costo Unitario]]</f>
        <v>12</v>
      </c>
      <c r="K1116" s="2">
        <f>Cocina[[#This Row],[Precio Unitario]]</f>
        <v>28</v>
      </c>
      <c r="L1116" s="6">
        <f>Cocina[[#This Row],[Ganancia Neta]]/Cocina[[#This Row],[Ganancia Bruta]]</f>
        <v>0.42857142857142855</v>
      </c>
      <c r="M1116" s="2">
        <f>Cocina[[#This Row],[Precio Unitario]]*Cocina[[#This Row],[Cantidad Ordenada]]</f>
        <v>84</v>
      </c>
      <c r="O1116" s="2"/>
      <c r="Q1116"/>
    </row>
    <row r="1117" spans="1:17" x14ac:dyDescent="0.2">
      <c r="A1117" s="3">
        <v>448</v>
      </c>
      <c r="B1117" s="3">
        <v>4</v>
      </c>
      <c r="C1117" s="4" t="s">
        <v>48</v>
      </c>
      <c r="D1117" s="4" t="s">
        <v>1597</v>
      </c>
      <c r="E1117" s="2">
        <v>11</v>
      </c>
      <c r="F1117" s="2">
        <v>19</v>
      </c>
      <c r="G1117" s="3">
        <v>2</v>
      </c>
      <c r="H1117">
        <v>26</v>
      </c>
      <c r="I1117" s="4" t="s">
        <v>133</v>
      </c>
      <c r="J1117" s="2">
        <f>Cocina[[#This Row],[Precio Unitario]]-Cocina[[#This Row],[Costo Unitario]]</f>
        <v>8</v>
      </c>
      <c r="K1117" s="2">
        <f>Cocina[[#This Row],[Precio Unitario]]</f>
        <v>19</v>
      </c>
      <c r="L1117" s="6">
        <f>Cocina[[#This Row],[Ganancia Neta]]/Cocina[[#This Row],[Ganancia Bruta]]</f>
        <v>0.42105263157894735</v>
      </c>
      <c r="M1117" s="2">
        <f>Cocina[[#This Row],[Precio Unitario]]*Cocina[[#This Row],[Cantidad Ordenada]]</f>
        <v>38</v>
      </c>
      <c r="O1117" s="2"/>
      <c r="Q1117"/>
    </row>
    <row r="1118" spans="1:17" x14ac:dyDescent="0.2">
      <c r="A1118" s="3">
        <v>448</v>
      </c>
      <c r="B1118" s="3">
        <v>4</v>
      </c>
      <c r="C1118" s="4" t="s">
        <v>74</v>
      </c>
      <c r="D1118" s="4" t="s">
        <v>1595</v>
      </c>
      <c r="E1118" s="2">
        <v>20</v>
      </c>
      <c r="F1118" s="2">
        <v>33</v>
      </c>
      <c r="G1118" s="3">
        <v>3</v>
      </c>
      <c r="H1118">
        <v>40</v>
      </c>
      <c r="I1118" s="4" t="s">
        <v>133</v>
      </c>
      <c r="J1118" s="2">
        <f>Cocina[[#This Row],[Precio Unitario]]-Cocina[[#This Row],[Costo Unitario]]</f>
        <v>13</v>
      </c>
      <c r="K1118" s="2">
        <f>Cocina[[#This Row],[Precio Unitario]]</f>
        <v>33</v>
      </c>
      <c r="L1118" s="6">
        <f>Cocina[[#This Row],[Ganancia Neta]]/Cocina[[#This Row],[Ganancia Bruta]]</f>
        <v>0.39393939393939392</v>
      </c>
      <c r="M1118" s="2">
        <f>Cocina[[#This Row],[Precio Unitario]]*Cocina[[#This Row],[Cantidad Ordenada]]</f>
        <v>99</v>
      </c>
      <c r="O1118" s="2"/>
      <c r="Q1118"/>
    </row>
    <row r="1119" spans="1:17" x14ac:dyDescent="0.2">
      <c r="A1119" s="3">
        <v>449</v>
      </c>
      <c r="B1119" s="3">
        <v>3</v>
      </c>
      <c r="C1119" s="4" t="s">
        <v>70</v>
      </c>
      <c r="D1119" s="4" t="s">
        <v>1599</v>
      </c>
      <c r="E1119" s="2">
        <v>19</v>
      </c>
      <c r="F1119" s="2">
        <v>32</v>
      </c>
      <c r="G1119" s="3">
        <v>2</v>
      </c>
      <c r="H1119">
        <v>33</v>
      </c>
      <c r="I1119" s="4" t="s">
        <v>133</v>
      </c>
      <c r="J1119" s="2">
        <f>Cocina[[#This Row],[Precio Unitario]]-Cocina[[#This Row],[Costo Unitario]]</f>
        <v>13</v>
      </c>
      <c r="K1119" s="2">
        <f>Cocina[[#This Row],[Precio Unitario]]</f>
        <v>32</v>
      </c>
      <c r="L1119" s="6">
        <f>Cocina[[#This Row],[Ganancia Neta]]/Cocina[[#This Row],[Ganancia Bruta]]</f>
        <v>0.40625</v>
      </c>
      <c r="M1119" s="2">
        <f>Cocina[[#This Row],[Precio Unitario]]*Cocina[[#This Row],[Cantidad Ordenada]]</f>
        <v>64</v>
      </c>
      <c r="O1119" s="2"/>
      <c r="Q1119"/>
    </row>
    <row r="1120" spans="1:17" x14ac:dyDescent="0.2">
      <c r="A1120" s="3">
        <v>450</v>
      </c>
      <c r="B1120" s="3">
        <v>9</v>
      </c>
      <c r="C1120" s="4" t="s">
        <v>43</v>
      </c>
      <c r="D1120" s="4" t="s">
        <v>1605</v>
      </c>
      <c r="E1120" s="2">
        <v>10</v>
      </c>
      <c r="F1120" s="2">
        <v>18</v>
      </c>
      <c r="G1120" s="3">
        <v>2</v>
      </c>
      <c r="H1120">
        <v>13</v>
      </c>
      <c r="I1120" s="4" t="s">
        <v>133</v>
      </c>
      <c r="J1120" s="2">
        <f>Cocina[[#This Row],[Precio Unitario]]-Cocina[[#This Row],[Costo Unitario]]</f>
        <v>8</v>
      </c>
      <c r="K1120" s="2">
        <f>Cocina[[#This Row],[Precio Unitario]]</f>
        <v>18</v>
      </c>
      <c r="L1120" s="6">
        <f>Cocina[[#This Row],[Ganancia Neta]]/Cocina[[#This Row],[Ganancia Bruta]]</f>
        <v>0.44444444444444442</v>
      </c>
      <c r="M1120" s="2">
        <f>Cocina[[#This Row],[Precio Unitario]]*Cocina[[#This Row],[Cantidad Ordenada]]</f>
        <v>36</v>
      </c>
      <c r="O1120" s="2"/>
      <c r="Q1120"/>
    </row>
    <row r="1121" spans="1:17" x14ac:dyDescent="0.2">
      <c r="A1121" s="3">
        <v>450</v>
      </c>
      <c r="B1121" s="3">
        <v>9</v>
      </c>
      <c r="C1121" s="4" t="s">
        <v>42</v>
      </c>
      <c r="D1121" s="4" t="s">
        <v>1593</v>
      </c>
      <c r="E1121" s="2">
        <v>22</v>
      </c>
      <c r="F1121" s="2">
        <v>36</v>
      </c>
      <c r="G1121" s="3">
        <v>1</v>
      </c>
      <c r="H1121">
        <v>21</v>
      </c>
      <c r="I1121" s="4" t="s">
        <v>132</v>
      </c>
      <c r="J1121" s="2">
        <f>Cocina[[#This Row],[Precio Unitario]]-Cocina[[#This Row],[Costo Unitario]]</f>
        <v>14</v>
      </c>
      <c r="K1121" s="2">
        <f>Cocina[[#This Row],[Precio Unitario]]</f>
        <v>36</v>
      </c>
      <c r="L1121" s="6">
        <f>Cocina[[#This Row],[Ganancia Neta]]/Cocina[[#This Row],[Ganancia Bruta]]</f>
        <v>0.3888888888888889</v>
      </c>
      <c r="M1121" s="2">
        <f>Cocina[[#This Row],[Precio Unitario]]*Cocina[[#This Row],[Cantidad Ordenada]]</f>
        <v>36</v>
      </c>
      <c r="O1121" s="2"/>
      <c r="Q1121"/>
    </row>
    <row r="1122" spans="1:17" x14ac:dyDescent="0.2">
      <c r="A1122" s="3">
        <v>451</v>
      </c>
      <c r="B1122" s="3">
        <v>3</v>
      </c>
      <c r="C1122" s="4" t="s">
        <v>19</v>
      </c>
      <c r="D1122" s="4" t="s">
        <v>1598</v>
      </c>
      <c r="E1122" s="2">
        <v>21</v>
      </c>
      <c r="F1122" s="2">
        <v>35</v>
      </c>
      <c r="G1122" s="3">
        <v>1</v>
      </c>
      <c r="H1122">
        <v>23</v>
      </c>
      <c r="I1122" s="4" t="s">
        <v>133</v>
      </c>
      <c r="J1122" s="2">
        <f>Cocina[[#This Row],[Precio Unitario]]-Cocina[[#This Row],[Costo Unitario]]</f>
        <v>14</v>
      </c>
      <c r="K1122" s="2">
        <f>Cocina[[#This Row],[Precio Unitario]]</f>
        <v>35</v>
      </c>
      <c r="L1122" s="6">
        <f>Cocina[[#This Row],[Ganancia Neta]]/Cocina[[#This Row],[Ganancia Bruta]]</f>
        <v>0.4</v>
      </c>
      <c r="M1122" s="2">
        <f>Cocina[[#This Row],[Precio Unitario]]*Cocina[[#This Row],[Cantidad Ordenada]]</f>
        <v>35</v>
      </c>
      <c r="O1122" s="2"/>
      <c r="Q1122"/>
    </row>
    <row r="1123" spans="1:17" x14ac:dyDescent="0.2">
      <c r="A1123" s="3">
        <v>451</v>
      </c>
      <c r="B1123" s="3">
        <v>3</v>
      </c>
      <c r="C1123" s="4" t="s">
        <v>63</v>
      </c>
      <c r="D1123" s="4" t="s">
        <v>1603</v>
      </c>
      <c r="E1123" s="2">
        <v>14</v>
      </c>
      <c r="F1123" s="2">
        <v>23</v>
      </c>
      <c r="G1123" s="3">
        <v>1</v>
      </c>
      <c r="H1123">
        <v>41</v>
      </c>
      <c r="I1123" s="4" t="s">
        <v>133</v>
      </c>
      <c r="J1123" s="2">
        <f>Cocina[[#This Row],[Precio Unitario]]-Cocina[[#This Row],[Costo Unitario]]</f>
        <v>9</v>
      </c>
      <c r="K1123" s="2">
        <f>Cocina[[#This Row],[Precio Unitario]]</f>
        <v>23</v>
      </c>
      <c r="L1123" s="6">
        <f>Cocina[[#This Row],[Ganancia Neta]]/Cocina[[#This Row],[Ganancia Bruta]]</f>
        <v>0.39130434782608697</v>
      </c>
      <c r="M1123" s="2">
        <f>Cocina[[#This Row],[Precio Unitario]]*Cocina[[#This Row],[Cantidad Ordenada]]</f>
        <v>23</v>
      </c>
      <c r="O1123" s="2"/>
      <c r="Q1123"/>
    </row>
    <row r="1124" spans="1:17" x14ac:dyDescent="0.2">
      <c r="A1124" s="3">
        <v>451</v>
      </c>
      <c r="B1124" s="3">
        <v>3</v>
      </c>
      <c r="C1124" s="4" t="s">
        <v>37</v>
      </c>
      <c r="D1124" s="4" t="s">
        <v>1601</v>
      </c>
      <c r="E1124" s="2">
        <v>20</v>
      </c>
      <c r="F1124" s="2">
        <v>34</v>
      </c>
      <c r="G1124" s="3">
        <v>1</v>
      </c>
      <c r="H1124">
        <v>39</v>
      </c>
      <c r="I1124" s="4" t="s">
        <v>132</v>
      </c>
      <c r="J1124" s="2">
        <f>Cocina[[#This Row],[Precio Unitario]]-Cocina[[#This Row],[Costo Unitario]]</f>
        <v>14</v>
      </c>
      <c r="K1124" s="2">
        <f>Cocina[[#This Row],[Precio Unitario]]</f>
        <v>34</v>
      </c>
      <c r="L1124" s="6">
        <f>Cocina[[#This Row],[Ganancia Neta]]/Cocina[[#This Row],[Ganancia Bruta]]</f>
        <v>0.41176470588235292</v>
      </c>
      <c r="M1124" s="2">
        <f>Cocina[[#This Row],[Precio Unitario]]*Cocina[[#This Row],[Cantidad Ordenada]]</f>
        <v>34</v>
      </c>
      <c r="O1124" s="2"/>
      <c r="Q1124"/>
    </row>
    <row r="1125" spans="1:17" x14ac:dyDescent="0.2">
      <c r="A1125" s="3">
        <v>452</v>
      </c>
      <c r="B1125" s="3">
        <v>9</v>
      </c>
      <c r="C1125" s="4" t="s">
        <v>50</v>
      </c>
      <c r="D1125" s="4" t="s">
        <v>1590</v>
      </c>
      <c r="E1125" s="2">
        <v>19</v>
      </c>
      <c r="F1125" s="2">
        <v>31</v>
      </c>
      <c r="G1125" s="3">
        <v>3</v>
      </c>
      <c r="H1125">
        <v>53</v>
      </c>
      <c r="I1125" s="4" t="s">
        <v>132</v>
      </c>
      <c r="J1125" s="2">
        <f>Cocina[[#This Row],[Precio Unitario]]-Cocina[[#This Row],[Costo Unitario]]</f>
        <v>12</v>
      </c>
      <c r="K1125" s="2">
        <f>Cocina[[#This Row],[Precio Unitario]]</f>
        <v>31</v>
      </c>
      <c r="L1125" s="6">
        <f>Cocina[[#This Row],[Ganancia Neta]]/Cocina[[#This Row],[Ganancia Bruta]]</f>
        <v>0.38709677419354838</v>
      </c>
      <c r="M1125" s="2">
        <f>Cocina[[#This Row],[Precio Unitario]]*Cocina[[#This Row],[Cantidad Ordenada]]</f>
        <v>93</v>
      </c>
      <c r="O1125" s="2"/>
      <c r="Q1125"/>
    </row>
    <row r="1126" spans="1:17" x14ac:dyDescent="0.2">
      <c r="A1126" s="3">
        <v>452</v>
      </c>
      <c r="B1126" s="3">
        <v>9</v>
      </c>
      <c r="C1126" s="4" t="s">
        <v>65</v>
      </c>
      <c r="D1126" s="4" t="s">
        <v>1600</v>
      </c>
      <c r="E1126" s="2">
        <v>13</v>
      </c>
      <c r="F1126" s="2">
        <v>22</v>
      </c>
      <c r="G1126" s="3">
        <v>2</v>
      </c>
      <c r="H1126">
        <v>28</v>
      </c>
      <c r="I1126" s="4" t="s">
        <v>132</v>
      </c>
      <c r="J1126" s="2">
        <f>Cocina[[#This Row],[Precio Unitario]]-Cocina[[#This Row],[Costo Unitario]]</f>
        <v>9</v>
      </c>
      <c r="K1126" s="2">
        <f>Cocina[[#This Row],[Precio Unitario]]</f>
        <v>22</v>
      </c>
      <c r="L1126" s="6">
        <f>Cocina[[#This Row],[Ganancia Neta]]/Cocina[[#This Row],[Ganancia Bruta]]</f>
        <v>0.40909090909090912</v>
      </c>
      <c r="M1126" s="2">
        <f>Cocina[[#This Row],[Precio Unitario]]*Cocina[[#This Row],[Cantidad Ordenada]]</f>
        <v>44</v>
      </c>
      <c r="O1126" s="2"/>
      <c r="Q1126"/>
    </row>
    <row r="1127" spans="1:17" x14ac:dyDescent="0.2">
      <c r="A1127" s="3">
        <v>452</v>
      </c>
      <c r="B1127" s="3">
        <v>9</v>
      </c>
      <c r="C1127" s="4" t="s">
        <v>41</v>
      </c>
      <c r="D1127" s="4" t="s">
        <v>1604</v>
      </c>
      <c r="E1127" s="2">
        <v>13</v>
      </c>
      <c r="F1127" s="2">
        <v>21</v>
      </c>
      <c r="G1127" s="3">
        <v>1</v>
      </c>
      <c r="H1127">
        <v>42</v>
      </c>
      <c r="I1127" s="4" t="s">
        <v>133</v>
      </c>
      <c r="J1127" s="2">
        <f>Cocina[[#This Row],[Precio Unitario]]-Cocina[[#This Row],[Costo Unitario]]</f>
        <v>8</v>
      </c>
      <c r="K1127" s="2">
        <f>Cocina[[#This Row],[Precio Unitario]]</f>
        <v>21</v>
      </c>
      <c r="L1127" s="6">
        <f>Cocina[[#This Row],[Ganancia Neta]]/Cocina[[#This Row],[Ganancia Bruta]]</f>
        <v>0.38095238095238093</v>
      </c>
      <c r="M1127" s="2">
        <f>Cocina[[#This Row],[Precio Unitario]]*Cocina[[#This Row],[Cantidad Ordenada]]</f>
        <v>21</v>
      </c>
      <c r="O1127" s="2"/>
      <c r="Q1127"/>
    </row>
    <row r="1128" spans="1:17" x14ac:dyDescent="0.2">
      <c r="A1128" s="3">
        <v>453</v>
      </c>
      <c r="B1128" s="3">
        <v>6</v>
      </c>
      <c r="C1128" s="4" t="s">
        <v>37</v>
      </c>
      <c r="D1128" s="4" t="s">
        <v>1601</v>
      </c>
      <c r="E1128" s="2">
        <v>20</v>
      </c>
      <c r="F1128" s="2">
        <v>34</v>
      </c>
      <c r="G1128" s="3">
        <v>1</v>
      </c>
      <c r="H1128">
        <v>42</v>
      </c>
      <c r="I1128" s="4" t="s">
        <v>132</v>
      </c>
      <c r="J1128" s="2">
        <f>Cocina[[#This Row],[Precio Unitario]]-Cocina[[#This Row],[Costo Unitario]]</f>
        <v>14</v>
      </c>
      <c r="K1128" s="2">
        <f>Cocina[[#This Row],[Precio Unitario]]</f>
        <v>34</v>
      </c>
      <c r="L1128" s="6">
        <f>Cocina[[#This Row],[Ganancia Neta]]/Cocina[[#This Row],[Ganancia Bruta]]</f>
        <v>0.41176470588235292</v>
      </c>
      <c r="M1128" s="2">
        <f>Cocina[[#This Row],[Precio Unitario]]*Cocina[[#This Row],[Cantidad Ordenada]]</f>
        <v>34</v>
      </c>
      <c r="O1128" s="2"/>
      <c r="Q1128"/>
    </row>
    <row r="1129" spans="1:17" x14ac:dyDescent="0.2">
      <c r="A1129" s="3">
        <v>453</v>
      </c>
      <c r="B1129" s="3">
        <v>6</v>
      </c>
      <c r="C1129" s="4" t="s">
        <v>70</v>
      </c>
      <c r="D1129" s="4" t="s">
        <v>1599</v>
      </c>
      <c r="E1129" s="2">
        <v>19</v>
      </c>
      <c r="F1129" s="2">
        <v>32</v>
      </c>
      <c r="G1129" s="3">
        <v>3</v>
      </c>
      <c r="H1129">
        <v>58</v>
      </c>
      <c r="I1129" s="4" t="s">
        <v>132</v>
      </c>
      <c r="J1129" s="2">
        <f>Cocina[[#This Row],[Precio Unitario]]-Cocina[[#This Row],[Costo Unitario]]</f>
        <v>13</v>
      </c>
      <c r="K1129" s="2">
        <f>Cocina[[#This Row],[Precio Unitario]]</f>
        <v>32</v>
      </c>
      <c r="L1129" s="6">
        <f>Cocina[[#This Row],[Ganancia Neta]]/Cocina[[#This Row],[Ganancia Bruta]]</f>
        <v>0.40625</v>
      </c>
      <c r="M1129" s="2">
        <f>Cocina[[#This Row],[Precio Unitario]]*Cocina[[#This Row],[Cantidad Ordenada]]</f>
        <v>96</v>
      </c>
      <c r="O1129" s="2"/>
      <c r="Q1129"/>
    </row>
    <row r="1130" spans="1:17" x14ac:dyDescent="0.2">
      <c r="A1130" s="3">
        <v>454</v>
      </c>
      <c r="B1130" s="3">
        <v>1</v>
      </c>
      <c r="C1130" s="4" t="s">
        <v>46</v>
      </c>
      <c r="D1130" s="4" t="s">
        <v>1591</v>
      </c>
      <c r="E1130" s="2">
        <v>16</v>
      </c>
      <c r="F1130" s="2">
        <v>27</v>
      </c>
      <c r="G1130" s="3">
        <v>2</v>
      </c>
      <c r="H1130">
        <v>49</v>
      </c>
      <c r="I1130" s="4" t="s">
        <v>132</v>
      </c>
      <c r="J1130" s="2">
        <f>Cocina[[#This Row],[Precio Unitario]]-Cocina[[#This Row],[Costo Unitario]]</f>
        <v>11</v>
      </c>
      <c r="K1130" s="2">
        <f>Cocina[[#This Row],[Precio Unitario]]</f>
        <v>27</v>
      </c>
      <c r="L1130" s="6">
        <f>Cocina[[#This Row],[Ganancia Neta]]/Cocina[[#This Row],[Ganancia Bruta]]</f>
        <v>0.40740740740740738</v>
      </c>
      <c r="M1130" s="2">
        <f>Cocina[[#This Row],[Precio Unitario]]*Cocina[[#This Row],[Cantidad Ordenada]]</f>
        <v>54</v>
      </c>
      <c r="O1130" s="2"/>
      <c r="Q1130"/>
    </row>
    <row r="1131" spans="1:17" x14ac:dyDescent="0.2">
      <c r="A1131" s="3">
        <v>454</v>
      </c>
      <c r="B1131" s="3">
        <v>1</v>
      </c>
      <c r="C1131" s="4" t="s">
        <v>48</v>
      </c>
      <c r="D1131" s="4" t="s">
        <v>1597</v>
      </c>
      <c r="E1131" s="2">
        <v>11</v>
      </c>
      <c r="F1131" s="2">
        <v>19</v>
      </c>
      <c r="G1131" s="3">
        <v>3</v>
      </c>
      <c r="H1131">
        <v>18</v>
      </c>
      <c r="I1131" s="4" t="s">
        <v>133</v>
      </c>
      <c r="J1131" s="2">
        <f>Cocina[[#This Row],[Precio Unitario]]-Cocina[[#This Row],[Costo Unitario]]</f>
        <v>8</v>
      </c>
      <c r="K1131" s="2">
        <f>Cocina[[#This Row],[Precio Unitario]]</f>
        <v>19</v>
      </c>
      <c r="L1131" s="6">
        <f>Cocina[[#This Row],[Ganancia Neta]]/Cocina[[#This Row],[Ganancia Bruta]]</f>
        <v>0.42105263157894735</v>
      </c>
      <c r="M1131" s="2">
        <f>Cocina[[#This Row],[Precio Unitario]]*Cocina[[#This Row],[Cantidad Ordenada]]</f>
        <v>57</v>
      </c>
      <c r="O1131" s="2"/>
      <c r="Q1131"/>
    </row>
    <row r="1132" spans="1:17" x14ac:dyDescent="0.2">
      <c r="A1132" s="3">
        <v>454</v>
      </c>
      <c r="B1132" s="3">
        <v>1</v>
      </c>
      <c r="C1132" s="4" t="s">
        <v>42</v>
      </c>
      <c r="D1132" s="4" t="s">
        <v>1593</v>
      </c>
      <c r="E1132" s="2">
        <v>22</v>
      </c>
      <c r="F1132" s="2">
        <v>36</v>
      </c>
      <c r="G1132" s="3">
        <v>2</v>
      </c>
      <c r="H1132">
        <v>42</v>
      </c>
      <c r="I1132" s="4" t="s">
        <v>133</v>
      </c>
      <c r="J1132" s="2">
        <f>Cocina[[#This Row],[Precio Unitario]]-Cocina[[#This Row],[Costo Unitario]]</f>
        <v>14</v>
      </c>
      <c r="K1132" s="2">
        <f>Cocina[[#This Row],[Precio Unitario]]</f>
        <v>36</v>
      </c>
      <c r="L1132" s="6">
        <f>Cocina[[#This Row],[Ganancia Neta]]/Cocina[[#This Row],[Ganancia Bruta]]</f>
        <v>0.3888888888888889</v>
      </c>
      <c r="M1132" s="2">
        <f>Cocina[[#This Row],[Precio Unitario]]*Cocina[[#This Row],[Cantidad Ordenada]]</f>
        <v>72</v>
      </c>
      <c r="O1132" s="2"/>
      <c r="Q1132"/>
    </row>
    <row r="1133" spans="1:17" x14ac:dyDescent="0.2">
      <c r="A1133" s="3">
        <v>454</v>
      </c>
      <c r="B1133" s="3">
        <v>1</v>
      </c>
      <c r="C1133" s="4" t="s">
        <v>52</v>
      </c>
      <c r="D1133" s="4" t="s">
        <v>1607</v>
      </c>
      <c r="E1133" s="2">
        <v>15</v>
      </c>
      <c r="F1133" s="2">
        <v>25</v>
      </c>
      <c r="G1133" s="3">
        <v>2</v>
      </c>
      <c r="H1133">
        <v>44</v>
      </c>
      <c r="I1133" s="4" t="s">
        <v>132</v>
      </c>
      <c r="J1133" s="2">
        <f>Cocina[[#This Row],[Precio Unitario]]-Cocina[[#This Row],[Costo Unitario]]</f>
        <v>10</v>
      </c>
      <c r="K1133" s="2">
        <f>Cocina[[#This Row],[Precio Unitario]]</f>
        <v>25</v>
      </c>
      <c r="L1133" s="6">
        <f>Cocina[[#This Row],[Ganancia Neta]]/Cocina[[#This Row],[Ganancia Bruta]]</f>
        <v>0.4</v>
      </c>
      <c r="M1133" s="2">
        <f>Cocina[[#This Row],[Precio Unitario]]*Cocina[[#This Row],[Cantidad Ordenada]]</f>
        <v>50</v>
      </c>
      <c r="O1133" s="2"/>
      <c r="Q1133"/>
    </row>
    <row r="1134" spans="1:17" x14ac:dyDescent="0.2">
      <c r="A1134" s="3">
        <v>455</v>
      </c>
      <c r="B1134" s="3">
        <v>12</v>
      </c>
      <c r="C1134" s="4" t="s">
        <v>60</v>
      </c>
      <c r="D1134" s="4" t="s">
        <v>1588</v>
      </c>
      <c r="E1134" s="2">
        <v>14</v>
      </c>
      <c r="F1134" s="2">
        <v>24</v>
      </c>
      <c r="G1134" s="3">
        <v>2</v>
      </c>
      <c r="H1134">
        <v>11</v>
      </c>
      <c r="I1134" s="4" t="s">
        <v>132</v>
      </c>
      <c r="J1134" s="2">
        <f>Cocina[[#This Row],[Precio Unitario]]-Cocina[[#This Row],[Costo Unitario]]</f>
        <v>10</v>
      </c>
      <c r="K1134" s="2">
        <f>Cocina[[#This Row],[Precio Unitario]]</f>
        <v>24</v>
      </c>
      <c r="L1134" s="6">
        <f>Cocina[[#This Row],[Ganancia Neta]]/Cocina[[#This Row],[Ganancia Bruta]]</f>
        <v>0.41666666666666669</v>
      </c>
      <c r="M1134" s="2">
        <f>Cocina[[#This Row],[Precio Unitario]]*Cocina[[#This Row],[Cantidad Ordenada]]</f>
        <v>48</v>
      </c>
      <c r="O1134" s="2"/>
      <c r="Q1134"/>
    </row>
    <row r="1135" spans="1:17" x14ac:dyDescent="0.2">
      <c r="A1135" s="3">
        <v>456</v>
      </c>
      <c r="B1135" s="3">
        <v>13</v>
      </c>
      <c r="C1135" s="4" t="s">
        <v>34</v>
      </c>
      <c r="D1135" s="4" t="s">
        <v>1592</v>
      </c>
      <c r="E1135" s="2">
        <v>25</v>
      </c>
      <c r="F1135" s="2">
        <v>40</v>
      </c>
      <c r="G1135" s="3">
        <v>2</v>
      </c>
      <c r="H1135">
        <v>47</v>
      </c>
      <c r="I1135" s="4" t="s">
        <v>133</v>
      </c>
      <c r="J1135" s="2">
        <f>Cocina[[#This Row],[Precio Unitario]]-Cocina[[#This Row],[Costo Unitario]]</f>
        <v>15</v>
      </c>
      <c r="K1135" s="2">
        <f>Cocina[[#This Row],[Precio Unitario]]</f>
        <v>40</v>
      </c>
      <c r="L1135" s="6">
        <f>Cocina[[#This Row],[Ganancia Neta]]/Cocina[[#This Row],[Ganancia Bruta]]</f>
        <v>0.375</v>
      </c>
      <c r="M1135" s="2">
        <f>Cocina[[#This Row],[Precio Unitario]]*Cocina[[#This Row],[Cantidad Ordenada]]</f>
        <v>80</v>
      </c>
      <c r="O1135" s="2"/>
      <c r="Q1135"/>
    </row>
    <row r="1136" spans="1:17" x14ac:dyDescent="0.2">
      <c r="A1136" s="3">
        <v>456</v>
      </c>
      <c r="B1136" s="3">
        <v>13</v>
      </c>
      <c r="C1136" s="4" t="s">
        <v>37</v>
      </c>
      <c r="D1136" s="4" t="s">
        <v>1601</v>
      </c>
      <c r="E1136" s="2">
        <v>20</v>
      </c>
      <c r="F1136" s="2">
        <v>34</v>
      </c>
      <c r="G1136" s="3">
        <v>2</v>
      </c>
      <c r="H1136">
        <v>24</v>
      </c>
      <c r="I1136" s="4" t="s">
        <v>132</v>
      </c>
      <c r="J1136" s="2">
        <f>Cocina[[#This Row],[Precio Unitario]]-Cocina[[#This Row],[Costo Unitario]]</f>
        <v>14</v>
      </c>
      <c r="K1136" s="2">
        <f>Cocina[[#This Row],[Precio Unitario]]</f>
        <v>34</v>
      </c>
      <c r="L1136" s="6">
        <f>Cocina[[#This Row],[Ganancia Neta]]/Cocina[[#This Row],[Ganancia Bruta]]</f>
        <v>0.41176470588235292</v>
      </c>
      <c r="M1136" s="2">
        <f>Cocina[[#This Row],[Precio Unitario]]*Cocina[[#This Row],[Cantidad Ordenada]]</f>
        <v>68</v>
      </c>
      <c r="O1136" s="2"/>
      <c r="Q1136"/>
    </row>
    <row r="1137" spans="1:17" x14ac:dyDescent="0.2">
      <c r="A1137" s="3">
        <v>457</v>
      </c>
      <c r="B1137" s="3">
        <v>18</v>
      </c>
      <c r="C1137" s="4" t="s">
        <v>74</v>
      </c>
      <c r="D1137" s="4" t="s">
        <v>1595</v>
      </c>
      <c r="E1137" s="2">
        <v>20</v>
      </c>
      <c r="F1137" s="2">
        <v>33</v>
      </c>
      <c r="G1137" s="3">
        <v>3</v>
      </c>
      <c r="H1137">
        <v>43</v>
      </c>
      <c r="I1137" s="4" t="s">
        <v>133</v>
      </c>
      <c r="J1137" s="2">
        <f>Cocina[[#This Row],[Precio Unitario]]-Cocina[[#This Row],[Costo Unitario]]</f>
        <v>13</v>
      </c>
      <c r="K1137" s="2">
        <f>Cocina[[#This Row],[Precio Unitario]]</f>
        <v>33</v>
      </c>
      <c r="L1137" s="6">
        <f>Cocina[[#This Row],[Ganancia Neta]]/Cocina[[#This Row],[Ganancia Bruta]]</f>
        <v>0.39393939393939392</v>
      </c>
      <c r="M1137" s="2">
        <f>Cocina[[#This Row],[Precio Unitario]]*Cocina[[#This Row],[Cantidad Ordenada]]</f>
        <v>99</v>
      </c>
      <c r="O1137" s="2"/>
      <c r="Q1137"/>
    </row>
    <row r="1138" spans="1:17" x14ac:dyDescent="0.2">
      <c r="A1138" s="3">
        <v>457</v>
      </c>
      <c r="B1138" s="3">
        <v>18</v>
      </c>
      <c r="C1138" s="4" t="s">
        <v>48</v>
      </c>
      <c r="D1138" s="4" t="s">
        <v>1597</v>
      </c>
      <c r="E1138" s="2">
        <v>11</v>
      </c>
      <c r="F1138" s="2">
        <v>19</v>
      </c>
      <c r="G1138" s="3">
        <v>2</v>
      </c>
      <c r="H1138">
        <v>15</v>
      </c>
      <c r="I1138" s="4" t="s">
        <v>133</v>
      </c>
      <c r="J1138" s="2">
        <f>Cocina[[#This Row],[Precio Unitario]]-Cocina[[#This Row],[Costo Unitario]]</f>
        <v>8</v>
      </c>
      <c r="K1138" s="2">
        <f>Cocina[[#This Row],[Precio Unitario]]</f>
        <v>19</v>
      </c>
      <c r="L1138" s="6">
        <f>Cocina[[#This Row],[Ganancia Neta]]/Cocina[[#This Row],[Ganancia Bruta]]</f>
        <v>0.42105263157894735</v>
      </c>
      <c r="M1138" s="2">
        <f>Cocina[[#This Row],[Precio Unitario]]*Cocina[[#This Row],[Cantidad Ordenada]]</f>
        <v>38</v>
      </c>
      <c r="O1138" s="2"/>
      <c r="Q1138"/>
    </row>
    <row r="1139" spans="1:17" x14ac:dyDescent="0.2">
      <c r="A1139" s="3">
        <v>458</v>
      </c>
      <c r="B1139" s="3">
        <v>4</v>
      </c>
      <c r="C1139" s="4" t="s">
        <v>30</v>
      </c>
      <c r="D1139" s="4" t="s">
        <v>1596</v>
      </c>
      <c r="E1139" s="2">
        <v>16</v>
      </c>
      <c r="F1139" s="2">
        <v>28</v>
      </c>
      <c r="G1139" s="3">
        <v>2</v>
      </c>
      <c r="H1139">
        <v>11</v>
      </c>
      <c r="I1139" s="4" t="s">
        <v>133</v>
      </c>
      <c r="J1139" s="2">
        <f>Cocina[[#This Row],[Precio Unitario]]-Cocina[[#This Row],[Costo Unitario]]</f>
        <v>12</v>
      </c>
      <c r="K1139" s="2">
        <f>Cocina[[#This Row],[Precio Unitario]]</f>
        <v>28</v>
      </c>
      <c r="L1139" s="6">
        <f>Cocina[[#This Row],[Ganancia Neta]]/Cocina[[#This Row],[Ganancia Bruta]]</f>
        <v>0.42857142857142855</v>
      </c>
      <c r="M1139" s="2">
        <f>Cocina[[#This Row],[Precio Unitario]]*Cocina[[#This Row],[Cantidad Ordenada]]</f>
        <v>56</v>
      </c>
      <c r="O1139" s="2"/>
      <c r="Q1139"/>
    </row>
    <row r="1140" spans="1:17" x14ac:dyDescent="0.2">
      <c r="A1140" s="3">
        <v>458</v>
      </c>
      <c r="B1140" s="3">
        <v>4</v>
      </c>
      <c r="C1140" s="4" t="s">
        <v>37</v>
      </c>
      <c r="D1140" s="4" t="s">
        <v>1601</v>
      </c>
      <c r="E1140" s="2">
        <v>20</v>
      </c>
      <c r="F1140" s="2">
        <v>34</v>
      </c>
      <c r="G1140" s="3">
        <v>3</v>
      </c>
      <c r="H1140">
        <v>28</v>
      </c>
      <c r="I1140" s="4" t="s">
        <v>132</v>
      </c>
      <c r="J1140" s="2">
        <f>Cocina[[#This Row],[Precio Unitario]]-Cocina[[#This Row],[Costo Unitario]]</f>
        <v>14</v>
      </c>
      <c r="K1140" s="2">
        <f>Cocina[[#This Row],[Precio Unitario]]</f>
        <v>34</v>
      </c>
      <c r="L1140" s="6">
        <f>Cocina[[#This Row],[Ganancia Neta]]/Cocina[[#This Row],[Ganancia Bruta]]</f>
        <v>0.41176470588235292</v>
      </c>
      <c r="M1140" s="2">
        <f>Cocina[[#This Row],[Precio Unitario]]*Cocina[[#This Row],[Cantidad Ordenada]]</f>
        <v>102</v>
      </c>
      <c r="O1140" s="2"/>
      <c r="Q1140"/>
    </row>
    <row r="1141" spans="1:17" x14ac:dyDescent="0.2">
      <c r="A1141" s="3">
        <v>458</v>
      </c>
      <c r="B1141" s="3">
        <v>4</v>
      </c>
      <c r="C1141" s="4" t="s">
        <v>74</v>
      </c>
      <c r="D1141" s="4" t="s">
        <v>1595</v>
      </c>
      <c r="E1141" s="2">
        <v>20</v>
      </c>
      <c r="F1141" s="2">
        <v>33</v>
      </c>
      <c r="G1141" s="3">
        <v>2</v>
      </c>
      <c r="H1141">
        <v>6</v>
      </c>
      <c r="I1141" s="4" t="s">
        <v>132</v>
      </c>
      <c r="J1141" s="2">
        <f>Cocina[[#This Row],[Precio Unitario]]-Cocina[[#This Row],[Costo Unitario]]</f>
        <v>13</v>
      </c>
      <c r="K1141" s="2">
        <f>Cocina[[#This Row],[Precio Unitario]]</f>
        <v>33</v>
      </c>
      <c r="L1141" s="6">
        <f>Cocina[[#This Row],[Ganancia Neta]]/Cocina[[#This Row],[Ganancia Bruta]]</f>
        <v>0.39393939393939392</v>
      </c>
      <c r="M1141" s="2">
        <f>Cocina[[#This Row],[Precio Unitario]]*Cocina[[#This Row],[Cantidad Ordenada]]</f>
        <v>66</v>
      </c>
      <c r="O1141" s="2"/>
      <c r="Q1141"/>
    </row>
    <row r="1142" spans="1:17" x14ac:dyDescent="0.2">
      <c r="A1142" s="3">
        <v>458</v>
      </c>
      <c r="B1142" s="3">
        <v>4</v>
      </c>
      <c r="C1142" s="4" t="s">
        <v>65</v>
      </c>
      <c r="D1142" s="4" t="s">
        <v>1600</v>
      </c>
      <c r="E1142" s="2">
        <v>13</v>
      </c>
      <c r="F1142" s="2">
        <v>22</v>
      </c>
      <c r="G1142" s="3">
        <v>2</v>
      </c>
      <c r="H1142">
        <v>44</v>
      </c>
      <c r="I1142" s="4" t="s">
        <v>132</v>
      </c>
      <c r="J1142" s="2">
        <f>Cocina[[#This Row],[Precio Unitario]]-Cocina[[#This Row],[Costo Unitario]]</f>
        <v>9</v>
      </c>
      <c r="K1142" s="2">
        <f>Cocina[[#This Row],[Precio Unitario]]</f>
        <v>22</v>
      </c>
      <c r="L1142" s="6">
        <f>Cocina[[#This Row],[Ganancia Neta]]/Cocina[[#This Row],[Ganancia Bruta]]</f>
        <v>0.40909090909090912</v>
      </c>
      <c r="M1142" s="2">
        <f>Cocina[[#This Row],[Precio Unitario]]*Cocina[[#This Row],[Cantidad Ordenada]]</f>
        <v>44</v>
      </c>
      <c r="O1142" s="2"/>
      <c r="Q1142"/>
    </row>
    <row r="1143" spans="1:17" x14ac:dyDescent="0.2">
      <c r="A1143" s="3">
        <v>459</v>
      </c>
      <c r="B1143" s="3">
        <v>20</v>
      </c>
      <c r="C1143" s="4" t="s">
        <v>30</v>
      </c>
      <c r="D1143" s="4" t="s">
        <v>1596</v>
      </c>
      <c r="E1143" s="2">
        <v>16</v>
      </c>
      <c r="F1143" s="2">
        <v>28</v>
      </c>
      <c r="G1143" s="3">
        <v>3</v>
      </c>
      <c r="H1143">
        <v>30</v>
      </c>
      <c r="I1143" s="4" t="s">
        <v>132</v>
      </c>
      <c r="J1143" s="2">
        <f>Cocina[[#This Row],[Precio Unitario]]-Cocina[[#This Row],[Costo Unitario]]</f>
        <v>12</v>
      </c>
      <c r="K1143" s="2">
        <f>Cocina[[#This Row],[Precio Unitario]]</f>
        <v>28</v>
      </c>
      <c r="L1143" s="6">
        <f>Cocina[[#This Row],[Ganancia Neta]]/Cocina[[#This Row],[Ganancia Bruta]]</f>
        <v>0.42857142857142855</v>
      </c>
      <c r="M1143" s="2">
        <f>Cocina[[#This Row],[Precio Unitario]]*Cocina[[#This Row],[Cantidad Ordenada]]</f>
        <v>84</v>
      </c>
      <c r="O1143" s="2"/>
      <c r="Q1143"/>
    </row>
    <row r="1144" spans="1:17" x14ac:dyDescent="0.2">
      <c r="A1144" s="3">
        <v>460</v>
      </c>
      <c r="B1144" s="3">
        <v>19</v>
      </c>
      <c r="C1144" s="4" t="s">
        <v>30</v>
      </c>
      <c r="D1144" s="4" t="s">
        <v>1596</v>
      </c>
      <c r="E1144" s="2">
        <v>16</v>
      </c>
      <c r="F1144" s="2">
        <v>28</v>
      </c>
      <c r="G1144" s="3">
        <v>1</v>
      </c>
      <c r="H1144">
        <v>40</v>
      </c>
      <c r="I1144" s="4" t="s">
        <v>133</v>
      </c>
      <c r="J1144" s="2">
        <f>Cocina[[#This Row],[Precio Unitario]]-Cocina[[#This Row],[Costo Unitario]]</f>
        <v>12</v>
      </c>
      <c r="K1144" s="2">
        <f>Cocina[[#This Row],[Precio Unitario]]</f>
        <v>28</v>
      </c>
      <c r="L1144" s="6">
        <f>Cocina[[#This Row],[Ganancia Neta]]/Cocina[[#This Row],[Ganancia Bruta]]</f>
        <v>0.42857142857142855</v>
      </c>
      <c r="M1144" s="2">
        <f>Cocina[[#This Row],[Precio Unitario]]*Cocina[[#This Row],[Cantidad Ordenada]]</f>
        <v>28</v>
      </c>
      <c r="O1144" s="2"/>
      <c r="Q1144"/>
    </row>
    <row r="1145" spans="1:17" x14ac:dyDescent="0.2">
      <c r="A1145" s="3">
        <v>460</v>
      </c>
      <c r="B1145" s="3">
        <v>19</v>
      </c>
      <c r="C1145" s="4" t="s">
        <v>57</v>
      </c>
      <c r="D1145" s="4" t="s">
        <v>1606</v>
      </c>
      <c r="E1145" s="2">
        <v>15</v>
      </c>
      <c r="F1145" s="2">
        <v>26</v>
      </c>
      <c r="G1145" s="3">
        <v>1</v>
      </c>
      <c r="H1145">
        <v>8</v>
      </c>
      <c r="I1145" s="4" t="s">
        <v>133</v>
      </c>
      <c r="J1145" s="2">
        <f>Cocina[[#This Row],[Precio Unitario]]-Cocina[[#This Row],[Costo Unitario]]</f>
        <v>11</v>
      </c>
      <c r="K1145" s="2">
        <f>Cocina[[#This Row],[Precio Unitario]]</f>
        <v>26</v>
      </c>
      <c r="L1145" s="6">
        <f>Cocina[[#This Row],[Ganancia Neta]]/Cocina[[#This Row],[Ganancia Bruta]]</f>
        <v>0.42307692307692307</v>
      </c>
      <c r="M1145" s="2">
        <f>Cocina[[#This Row],[Precio Unitario]]*Cocina[[#This Row],[Cantidad Ordenada]]</f>
        <v>26</v>
      </c>
      <c r="O1145" s="2"/>
      <c r="Q1145"/>
    </row>
    <row r="1146" spans="1:17" x14ac:dyDescent="0.2">
      <c r="A1146" s="3">
        <v>460</v>
      </c>
      <c r="B1146" s="3">
        <v>19</v>
      </c>
      <c r="C1146" s="4" t="s">
        <v>52</v>
      </c>
      <c r="D1146" s="4" t="s">
        <v>1607</v>
      </c>
      <c r="E1146" s="2">
        <v>15</v>
      </c>
      <c r="F1146" s="2">
        <v>25</v>
      </c>
      <c r="G1146" s="3">
        <v>2</v>
      </c>
      <c r="H1146">
        <v>43</v>
      </c>
      <c r="I1146" s="4" t="s">
        <v>132</v>
      </c>
      <c r="J1146" s="2">
        <f>Cocina[[#This Row],[Precio Unitario]]-Cocina[[#This Row],[Costo Unitario]]</f>
        <v>10</v>
      </c>
      <c r="K1146" s="2">
        <f>Cocina[[#This Row],[Precio Unitario]]</f>
        <v>25</v>
      </c>
      <c r="L1146" s="6">
        <f>Cocina[[#This Row],[Ganancia Neta]]/Cocina[[#This Row],[Ganancia Bruta]]</f>
        <v>0.4</v>
      </c>
      <c r="M1146" s="2">
        <f>Cocina[[#This Row],[Precio Unitario]]*Cocina[[#This Row],[Cantidad Ordenada]]</f>
        <v>50</v>
      </c>
      <c r="O1146" s="2"/>
      <c r="Q1146"/>
    </row>
    <row r="1147" spans="1:17" x14ac:dyDescent="0.2">
      <c r="A1147" s="3">
        <v>460</v>
      </c>
      <c r="B1147" s="3">
        <v>19</v>
      </c>
      <c r="C1147" s="4" t="s">
        <v>60</v>
      </c>
      <c r="D1147" s="4" t="s">
        <v>1588</v>
      </c>
      <c r="E1147" s="2">
        <v>14</v>
      </c>
      <c r="F1147" s="2">
        <v>24</v>
      </c>
      <c r="G1147" s="3">
        <v>3</v>
      </c>
      <c r="H1147">
        <v>33</v>
      </c>
      <c r="I1147" s="4" t="s">
        <v>132</v>
      </c>
      <c r="J1147" s="2">
        <f>Cocina[[#This Row],[Precio Unitario]]-Cocina[[#This Row],[Costo Unitario]]</f>
        <v>10</v>
      </c>
      <c r="K1147" s="2">
        <f>Cocina[[#This Row],[Precio Unitario]]</f>
        <v>24</v>
      </c>
      <c r="L1147" s="6">
        <f>Cocina[[#This Row],[Ganancia Neta]]/Cocina[[#This Row],[Ganancia Bruta]]</f>
        <v>0.41666666666666669</v>
      </c>
      <c r="M1147" s="2">
        <f>Cocina[[#This Row],[Precio Unitario]]*Cocina[[#This Row],[Cantidad Ordenada]]</f>
        <v>72</v>
      </c>
      <c r="O1147" s="2"/>
      <c r="Q1147"/>
    </row>
    <row r="1148" spans="1:17" x14ac:dyDescent="0.2">
      <c r="A1148" s="3">
        <v>461</v>
      </c>
      <c r="B1148" s="3">
        <v>4</v>
      </c>
      <c r="C1148" s="4" t="s">
        <v>19</v>
      </c>
      <c r="D1148" s="4" t="s">
        <v>1598</v>
      </c>
      <c r="E1148" s="2">
        <v>21</v>
      </c>
      <c r="F1148" s="2">
        <v>35</v>
      </c>
      <c r="G1148" s="3">
        <v>2</v>
      </c>
      <c r="H1148">
        <v>38</v>
      </c>
      <c r="I1148" s="4" t="s">
        <v>133</v>
      </c>
      <c r="J1148" s="2">
        <f>Cocina[[#This Row],[Precio Unitario]]-Cocina[[#This Row],[Costo Unitario]]</f>
        <v>14</v>
      </c>
      <c r="K1148" s="2">
        <f>Cocina[[#This Row],[Precio Unitario]]</f>
        <v>35</v>
      </c>
      <c r="L1148" s="6">
        <f>Cocina[[#This Row],[Ganancia Neta]]/Cocina[[#This Row],[Ganancia Bruta]]</f>
        <v>0.4</v>
      </c>
      <c r="M1148" s="2">
        <f>Cocina[[#This Row],[Precio Unitario]]*Cocina[[#This Row],[Cantidad Ordenada]]</f>
        <v>70</v>
      </c>
      <c r="O1148" s="2"/>
      <c r="Q1148"/>
    </row>
    <row r="1149" spans="1:17" x14ac:dyDescent="0.2">
      <c r="A1149" s="3">
        <v>461</v>
      </c>
      <c r="B1149" s="3">
        <v>4</v>
      </c>
      <c r="C1149" s="4" t="s">
        <v>26</v>
      </c>
      <c r="D1149" s="4" t="s">
        <v>1594</v>
      </c>
      <c r="E1149" s="2">
        <v>17</v>
      </c>
      <c r="F1149" s="2">
        <v>29</v>
      </c>
      <c r="G1149" s="3">
        <v>1</v>
      </c>
      <c r="H1149">
        <v>28</v>
      </c>
      <c r="I1149" s="4" t="s">
        <v>132</v>
      </c>
      <c r="J1149" s="2">
        <f>Cocina[[#This Row],[Precio Unitario]]-Cocina[[#This Row],[Costo Unitario]]</f>
        <v>12</v>
      </c>
      <c r="K1149" s="2">
        <f>Cocina[[#This Row],[Precio Unitario]]</f>
        <v>29</v>
      </c>
      <c r="L1149" s="6">
        <f>Cocina[[#This Row],[Ganancia Neta]]/Cocina[[#This Row],[Ganancia Bruta]]</f>
        <v>0.41379310344827586</v>
      </c>
      <c r="M1149" s="2">
        <f>Cocina[[#This Row],[Precio Unitario]]*Cocina[[#This Row],[Cantidad Ordenada]]</f>
        <v>29</v>
      </c>
      <c r="O1149" s="2"/>
      <c r="Q1149"/>
    </row>
    <row r="1150" spans="1:17" x14ac:dyDescent="0.2">
      <c r="A1150" s="3">
        <v>462</v>
      </c>
      <c r="B1150" s="3">
        <v>9</v>
      </c>
      <c r="C1150" s="4" t="s">
        <v>74</v>
      </c>
      <c r="D1150" s="4" t="s">
        <v>1595</v>
      </c>
      <c r="E1150" s="2">
        <v>20</v>
      </c>
      <c r="F1150" s="2">
        <v>33</v>
      </c>
      <c r="G1150" s="3">
        <v>3</v>
      </c>
      <c r="H1150">
        <v>11</v>
      </c>
      <c r="I1150" s="4" t="s">
        <v>132</v>
      </c>
      <c r="J1150" s="2">
        <f>Cocina[[#This Row],[Precio Unitario]]-Cocina[[#This Row],[Costo Unitario]]</f>
        <v>13</v>
      </c>
      <c r="K1150" s="2">
        <f>Cocina[[#This Row],[Precio Unitario]]</f>
        <v>33</v>
      </c>
      <c r="L1150" s="6">
        <f>Cocina[[#This Row],[Ganancia Neta]]/Cocina[[#This Row],[Ganancia Bruta]]</f>
        <v>0.39393939393939392</v>
      </c>
      <c r="M1150" s="2">
        <f>Cocina[[#This Row],[Precio Unitario]]*Cocina[[#This Row],[Cantidad Ordenada]]</f>
        <v>99</v>
      </c>
      <c r="O1150" s="2"/>
      <c r="Q1150"/>
    </row>
    <row r="1151" spans="1:17" x14ac:dyDescent="0.2">
      <c r="A1151" s="3">
        <v>463</v>
      </c>
      <c r="B1151" s="3">
        <v>7</v>
      </c>
      <c r="C1151" s="4" t="s">
        <v>50</v>
      </c>
      <c r="D1151" s="4" t="s">
        <v>1590</v>
      </c>
      <c r="E1151" s="2">
        <v>19</v>
      </c>
      <c r="F1151" s="2">
        <v>31</v>
      </c>
      <c r="G1151" s="3">
        <v>3</v>
      </c>
      <c r="H1151">
        <v>14</v>
      </c>
      <c r="I1151" s="4" t="s">
        <v>133</v>
      </c>
      <c r="J1151" s="2">
        <f>Cocina[[#This Row],[Precio Unitario]]-Cocina[[#This Row],[Costo Unitario]]</f>
        <v>12</v>
      </c>
      <c r="K1151" s="2">
        <f>Cocina[[#This Row],[Precio Unitario]]</f>
        <v>31</v>
      </c>
      <c r="L1151" s="6">
        <f>Cocina[[#This Row],[Ganancia Neta]]/Cocina[[#This Row],[Ganancia Bruta]]</f>
        <v>0.38709677419354838</v>
      </c>
      <c r="M1151" s="2">
        <f>Cocina[[#This Row],[Precio Unitario]]*Cocina[[#This Row],[Cantidad Ordenada]]</f>
        <v>93</v>
      </c>
      <c r="O1151" s="2"/>
      <c r="Q1151"/>
    </row>
    <row r="1152" spans="1:17" x14ac:dyDescent="0.2">
      <c r="A1152" s="3">
        <v>464</v>
      </c>
      <c r="B1152" s="3">
        <v>16</v>
      </c>
      <c r="C1152" s="4" t="s">
        <v>57</v>
      </c>
      <c r="D1152" s="4" t="s">
        <v>1606</v>
      </c>
      <c r="E1152" s="2">
        <v>15</v>
      </c>
      <c r="F1152" s="2">
        <v>26</v>
      </c>
      <c r="G1152" s="3">
        <v>3</v>
      </c>
      <c r="H1152">
        <v>50</v>
      </c>
      <c r="I1152" s="4" t="s">
        <v>133</v>
      </c>
      <c r="J1152" s="2">
        <f>Cocina[[#This Row],[Precio Unitario]]-Cocina[[#This Row],[Costo Unitario]]</f>
        <v>11</v>
      </c>
      <c r="K1152" s="2">
        <f>Cocina[[#This Row],[Precio Unitario]]</f>
        <v>26</v>
      </c>
      <c r="L1152" s="6">
        <f>Cocina[[#This Row],[Ganancia Neta]]/Cocina[[#This Row],[Ganancia Bruta]]</f>
        <v>0.42307692307692307</v>
      </c>
      <c r="M1152" s="2">
        <f>Cocina[[#This Row],[Precio Unitario]]*Cocina[[#This Row],[Cantidad Ordenada]]</f>
        <v>78</v>
      </c>
      <c r="O1152" s="2"/>
      <c r="Q1152"/>
    </row>
    <row r="1153" spans="1:17" x14ac:dyDescent="0.2">
      <c r="A1153" s="3">
        <v>464</v>
      </c>
      <c r="B1153" s="3">
        <v>16</v>
      </c>
      <c r="C1153" s="4" t="s">
        <v>46</v>
      </c>
      <c r="D1153" s="4" t="s">
        <v>1591</v>
      </c>
      <c r="E1153" s="2">
        <v>16</v>
      </c>
      <c r="F1153" s="2">
        <v>27</v>
      </c>
      <c r="G1153" s="3">
        <v>2</v>
      </c>
      <c r="H1153">
        <v>24</v>
      </c>
      <c r="I1153" s="4" t="s">
        <v>132</v>
      </c>
      <c r="J1153" s="2">
        <f>Cocina[[#This Row],[Precio Unitario]]-Cocina[[#This Row],[Costo Unitario]]</f>
        <v>11</v>
      </c>
      <c r="K1153" s="2">
        <f>Cocina[[#This Row],[Precio Unitario]]</f>
        <v>27</v>
      </c>
      <c r="L1153" s="6">
        <f>Cocina[[#This Row],[Ganancia Neta]]/Cocina[[#This Row],[Ganancia Bruta]]</f>
        <v>0.40740740740740738</v>
      </c>
      <c r="M1153" s="2">
        <f>Cocina[[#This Row],[Precio Unitario]]*Cocina[[#This Row],[Cantidad Ordenada]]</f>
        <v>54</v>
      </c>
      <c r="O1153" s="2"/>
      <c r="Q1153"/>
    </row>
    <row r="1154" spans="1:17" x14ac:dyDescent="0.2">
      <c r="A1154" s="3">
        <v>464</v>
      </c>
      <c r="B1154" s="3">
        <v>16</v>
      </c>
      <c r="C1154" s="4" t="s">
        <v>65</v>
      </c>
      <c r="D1154" s="4" t="s">
        <v>1600</v>
      </c>
      <c r="E1154" s="2">
        <v>13</v>
      </c>
      <c r="F1154" s="2">
        <v>22</v>
      </c>
      <c r="G1154" s="3">
        <v>1</v>
      </c>
      <c r="H1154">
        <v>10</v>
      </c>
      <c r="I1154" s="4" t="s">
        <v>132</v>
      </c>
      <c r="J1154" s="2">
        <f>Cocina[[#This Row],[Precio Unitario]]-Cocina[[#This Row],[Costo Unitario]]</f>
        <v>9</v>
      </c>
      <c r="K1154" s="2">
        <f>Cocina[[#This Row],[Precio Unitario]]</f>
        <v>22</v>
      </c>
      <c r="L1154" s="6">
        <f>Cocina[[#This Row],[Ganancia Neta]]/Cocina[[#This Row],[Ganancia Bruta]]</f>
        <v>0.40909090909090912</v>
      </c>
      <c r="M1154" s="2">
        <f>Cocina[[#This Row],[Precio Unitario]]*Cocina[[#This Row],[Cantidad Ordenada]]</f>
        <v>22</v>
      </c>
      <c r="O1154" s="2"/>
      <c r="Q1154"/>
    </row>
    <row r="1155" spans="1:17" x14ac:dyDescent="0.2">
      <c r="A1155" s="3">
        <v>465</v>
      </c>
      <c r="B1155" s="3">
        <v>4</v>
      </c>
      <c r="C1155" s="4" t="s">
        <v>52</v>
      </c>
      <c r="D1155" s="4" t="s">
        <v>1607</v>
      </c>
      <c r="E1155" s="2">
        <v>15</v>
      </c>
      <c r="F1155" s="2">
        <v>25</v>
      </c>
      <c r="G1155" s="3">
        <v>3</v>
      </c>
      <c r="H1155">
        <v>37</v>
      </c>
      <c r="I1155" s="4" t="s">
        <v>132</v>
      </c>
      <c r="J1155" s="2">
        <f>Cocina[[#This Row],[Precio Unitario]]-Cocina[[#This Row],[Costo Unitario]]</f>
        <v>10</v>
      </c>
      <c r="K1155" s="2">
        <f>Cocina[[#This Row],[Precio Unitario]]</f>
        <v>25</v>
      </c>
      <c r="L1155" s="6">
        <f>Cocina[[#This Row],[Ganancia Neta]]/Cocina[[#This Row],[Ganancia Bruta]]</f>
        <v>0.4</v>
      </c>
      <c r="M1155" s="2">
        <f>Cocina[[#This Row],[Precio Unitario]]*Cocina[[#This Row],[Cantidad Ordenada]]</f>
        <v>75</v>
      </c>
      <c r="O1155" s="2"/>
      <c r="Q1155"/>
    </row>
    <row r="1156" spans="1:17" x14ac:dyDescent="0.2">
      <c r="A1156" s="3">
        <v>465</v>
      </c>
      <c r="B1156" s="3">
        <v>4</v>
      </c>
      <c r="C1156" s="4" t="s">
        <v>63</v>
      </c>
      <c r="D1156" s="4" t="s">
        <v>1603</v>
      </c>
      <c r="E1156" s="2">
        <v>14</v>
      </c>
      <c r="F1156" s="2">
        <v>23</v>
      </c>
      <c r="G1156" s="3">
        <v>2</v>
      </c>
      <c r="H1156">
        <v>23</v>
      </c>
      <c r="I1156" s="4" t="s">
        <v>133</v>
      </c>
      <c r="J1156" s="2">
        <f>Cocina[[#This Row],[Precio Unitario]]-Cocina[[#This Row],[Costo Unitario]]</f>
        <v>9</v>
      </c>
      <c r="K1156" s="2">
        <f>Cocina[[#This Row],[Precio Unitario]]</f>
        <v>23</v>
      </c>
      <c r="L1156" s="6">
        <f>Cocina[[#This Row],[Ganancia Neta]]/Cocina[[#This Row],[Ganancia Bruta]]</f>
        <v>0.39130434782608697</v>
      </c>
      <c r="M1156" s="2">
        <f>Cocina[[#This Row],[Precio Unitario]]*Cocina[[#This Row],[Cantidad Ordenada]]</f>
        <v>46</v>
      </c>
      <c r="O1156" s="2"/>
      <c r="Q1156"/>
    </row>
    <row r="1157" spans="1:17" x14ac:dyDescent="0.2">
      <c r="A1157" s="3">
        <v>466</v>
      </c>
      <c r="B1157" s="3">
        <v>4</v>
      </c>
      <c r="C1157" s="4" t="s">
        <v>65</v>
      </c>
      <c r="D1157" s="4" t="s">
        <v>1600</v>
      </c>
      <c r="E1157" s="2">
        <v>13</v>
      </c>
      <c r="F1157" s="2">
        <v>22</v>
      </c>
      <c r="G1157" s="3">
        <v>1</v>
      </c>
      <c r="H1157">
        <v>50</v>
      </c>
      <c r="I1157" s="4" t="s">
        <v>133</v>
      </c>
      <c r="J1157" s="2">
        <f>Cocina[[#This Row],[Precio Unitario]]-Cocina[[#This Row],[Costo Unitario]]</f>
        <v>9</v>
      </c>
      <c r="K1157" s="2">
        <f>Cocina[[#This Row],[Precio Unitario]]</f>
        <v>22</v>
      </c>
      <c r="L1157" s="6">
        <f>Cocina[[#This Row],[Ganancia Neta]]/Cocina[[#This Row],[Ganancia Bruta]]</f>
        <v>0.40909090909090912</v>
      </c>
      <c r="M1157" s="2">
        <f>Cocina[[#This Row],[Precio Unitario]]*Cocina[[#This Row],[Cantidad Ordenada]]</f>
        <v>22</v>
      </c>
      <c r="O1157" s="2"/>
      <c r="Q1157"/>
    </row>
    <row r="1158" spans="1:17" x14ac:dyDescent="0.2">
      <c r="A1158" s="3">
        <v>466</v>
      </c>
      <c r="B1158" s="3">
        <v>4</v>
      </c>
      <c r="C1158" s="4" t="s">
        <v>39</v>
      </c>
      <c r="D1158" s="4" t="s">
        <v>1589</v>
      </c>
      <c r="E1158" s="2">
        <v>18</v>
      </c>
      <c r="F1158" s="2">
        <v>30</v>
      </c>
      <c r="G1158" s="3">
        <v>3</v>
      </c>
      <c r="H1158">
        <v>52</v>
      </c>
      <c r="I1158" s="4" t="s">
        <v>132</v>
      </c>
      <c r="J1158" s="2">
        <f>Cocina[[#This Row],[Precio Unitario]]-Cocina[[#This Row],[Costo Unitario]]</f>
        <v>12</v>
      </c>
      <c r="K1158" s="2">
        <f>Cocina[[#This Row],[Precio Unitario]]</f>
        <v>30</v>
      </c>
      <c r="L1158" s="6">
        <f>Cocina[[#This Row],[Ganancia Neta]]/Cocina[[#This Row],[Ganancia Bruta]]</f>
        <v>0.4</v>
      </c>
      <c r="M1158" s="2">
        <f>Cocina[[#This Row],[Precio Unitario]]*Cocina[[#This Row],[Cantidad Ordenada]]</f>
        <v>90</v>
      </c>
      <c r="O1158" s="2"/>
      <c r="Q1158"/>
    </row>
    <row r="1159" spans="1:17" x14ac:dyDescent="0.2">
      <c r="A1159" s="3">
        <v>466</v>
      </c>
      <c r="B1159" s="3">
        <v>4</v>
      </c>
      <c r="C1159" s="4" t="s">
        <v>30</v>
      </c>
      <c r="D1159" s="4" t="s">
        <v>1596</v>
      </c>
      <c r="E1159" s="2">
        <v>16</v>
      </c>
      <c r="F1159" s="2">
        <v>28</v>
      </c>
      <c r="G1159" s="3">
        <v>1</v>
      </c>
      <c r="H1159">
        <v>43</v>
      </c>
      <c r="I1159" s="4" t="s">
        <v>132</v>
      </c>
      <c r="J1159" s="2">
        <f>Cocina[[#This Row],[Precio Unitario]]-Cocina[[#This Row],[Costo Unitario]]</f>
        <v>12</v>
      </c>
      <c r="K1159" s="2">
        <f>Cocina[[#This Row],[Precio Unitario]]</f>
        <v>28</v>
      </c>
      <c r="L1159" s="6">
        <f>Cocina[[#This Row],[Ganancia Neta]]/Cocina[[#This Row],[Ganancia Bruta]]</f>
        <v>0.42857142857142855</v>
      </c>
      <c r="M1159" s="2">
        <f>Cocina[[#This Row],[Precio Unitario]]*Cocina[[#This Row],[Cantidad Ordenada]]</f>
        <v>28</v>
      </c>
      <c r="O1159" s="2"/>
      <c r="Q1159"/>
    </row>
    <row r="1160" spans="1:17" x14ac:dyDescent="0.2">
      <c r="A1160" s="3">
        <v>467</v>
      </c>
      <c r="B1160" s="3">
        <v>15</v>
      </c>
      <c r="C1160" s="4" t="s">
        <v>74</v>
      </c>
      <c r="D1160" s="4" t="s">
        <v>1595</v>
      </c>
      <c r="E1160" s="2">
        <v>20</v>
      </c>
      <c r="F1160" s="2">
        <v>33</v>
      </c>
      <c r="G1160" s="3">
        <v>3</v>
      </c>
      <c r="H1160">
        <v>13</v>
      </c>
      <c r="I1160" s="4" t="s">
        <v>132</v>
      </c>
      <c r="J1160" s="2">
        <f>Cocina[[#This Row],[Precio Unitario]]-Cocina[[#This Row],[Costo Unitario]]</f>
        <v>13</v>
      </c>
      <c r="K1160" s="2">
        <f>Cocina[[#This Row],[Precio Unitario]]</f>
        <v>33</v>
      </c>
      <c r="L1160" s="6">
        <f>Cocina[[#This Row],[Ganancia Neta]]/Cocina[[#This Row],[Ganancia Bruta]]</f>
        <v>0.39393939393939392</v>
      </c>
      <c r="M1160" s="2">
        <f>Cocina[[#This Row],[Precio Unitario]]*Cocina[[#This Row],[Cantidad Ordenada]]</f>
        <v>99</v>
      </c>
      <c r="O1160" s="2"/>
      <c r="Q1160"/>
    </row>
    <row r="1161" spans="1:17" x14ac:dyDescent="0.2">
      <c r="A1161" s="3">
        <v>467</v>
      </c>
      <c r="B1161" s="3">
        <v>15</v>
      </c>
      <c r="C1161" s="4" t="s">
        <v>65</v>
      </c>
      <c r="D1161" s="4" t="s">
        <v>1600</v>
      </c>
      <c r="E1161" s="2">
        <v>13</v>
      </c>
      <c r="F1161" s="2">
        <v>22</v>
      </c>
      <c r="G1161" s="3">
        <v>2</v>
      </c>
      <c r="H1161">
        <v>59</v>
      </c>
      <c r="I1161" s="4" t="s">
        <v>132</v>
      </c>
      <c r="J1161" s="2">
        <f>Cocina[[#This Row],[Precio Unitario]]-Cocina[[#This Row],[Costo Unitario]]</f>
        <v>9</v>
      </c>
      <c r="K1161" s="2">
        <f>Cocina[[#This Row],[Precio Unitario]]</f>
        <v>22</v>
      </c>
      <c r="L1161" s="6">
        <f>Cocina[[#This Row],[Ganancia Neta]]/Cocina[[#This Row],[Ganancia Bruta]]</f>
        <v>0.40909090909090912</v>
      </c>
      <c r="M1161" s="2">
        <f>Cocina[[#This Row],[Precio Unitario]]*Cocina[[#This Row],[Cantidad Ordenada]]</f>
        <v>44</v>
      </c>
      <c r="O1161" s="2"/>
      <c r="Q1161"/>
    </row>
    <row r="1162" spans="1:17" x14ac:dyDescent="0.2">
      <c r="A1162" s="3">
        <v>468</v>
      </c>
      <c r="B1162" s="3">
        <v>14</v>
      </c>
      <c r="C1162" s="4" t="s">
        <v>48</v>
      </c>
      <c r="D1162" s="4" t="s">
        <v>1597</v>
      </c>
      <c r="E1162" s="2">
        <v>11</v>
      </c>
      <c r="F1162" s="2">
        <v>19</v>
      </c>
      <c r="G1162" s="3">
        <v>2</v>
      </c>
      <c r="H1162">
        <v>38</v>
      </c>
      <c r="I1162" s="4" t="s">
        <v>133</v>
      </c>
      <c r="J1162" s="2">
        <f>Cocina[[#This Row],[Precio Unitario]]-Cocina[[#This Row],[Costo Unitario]]</f>
        <v>8</v>
      </c>
      <c r="K1162" s="2">
        <f>Cocina[[#This Row],[Precio Unitario]]</f>
        <v>19</v>
      </c>
      <c r="L1162" s="6">
        <f>Cocina[[#This Row],[Ganancia Neta]]/Cocina[[#This Row],[Ganancia Bruta]]</f>
        <v>0.42105263157894735</v>
      </c>
      <c r="M1162" s="2">
        <f>Cocina[[#This Row],[Precio Unitario]]*Cocina[[#This Row],[Cantidad Ordenada]]</f>
        <v>38</v>
      </c>
      <c r="O1162" s="2"/>
      <c r="Q1162"/>
    </row>
    <row r="1163" spans="1:17" x14ac:dyDescent="0.2">
      <c r="A1163" s="3">
        <v>468</v>
      </c>
      <c r="B1163" s="3">
        <v>14</v>
      </c>
      <c r="C1163" s="4" t="s">
        <v>55</v>
      </c>
      <c r="D1163" s="4" t="s">
        <v>1602</v>
      </c>
      <c r="E1163" s="2">
        <v>12</v>
      </c>
      <c r="F1163" s="2">
        <v>20</v>
      </c>
      <c r="G1163" s="3">
        <v>2</v>
      </c>
      <c r="H1163">
        <v>16</v>
      </c>
      <c r="I1163" s="4" t="s">
        <v>133</v>
      </c>
      <c r="J1163" s="2">
        <f>Cocina[[#This Row],[Precio Unitario]]-Cocina[[#This Row],[Costo Unitario]]</f>
        <v>8</v>
      </c>
      <c r="K1163" s="2">
        <f>Cocina[[#This Row],[Precio Unitario]]</f>
        <v>20</v>
      </c>
      <c r="L1163" s="6">
        <f>Cocina[[#This Row],[Ganancia Neta]]/Cocina[[#This Row],[Ganancia Bruta]]</f>
        <v>0.4</v>
      </c>
      <c r="M1163" s="2">
        <f>Cocina[[#This Row],[Precio Unitario]]*Cocina[[#This Row],[Cantidad Ordenada]]</f>
        <v>40</v>
      </c>
      <c r="O1163" s="2"/>
      <c r="Q1163"/>
    </row>
    <row r="1164" spans="1:17" x14ac:dyDescent="0.2">
      <c r="A1164" s="3">
        <v>468</v>
      </c>
      <c r="B1164" s="3">
        <v>14</v>
      </c>
      <c r="C1164" s="4" t="s">
        <v>30</v>
      </c>
      <c r="D1164" s="4" t="s">
        <v>1596</v>
      </c>
      <c r="E1164" s="2">
        <v>16</v>
      </c>
      <c r="F1164" s="2">
        <v>28</v>
      </c>
      <c r="G1164" s="3">
        <v>1</v>
      </c>
      <c r="H1164">
        <v>9</v>
      </c>
      <c r="I1164" s="4" t="s">
        <v>133</v>
      </c>
      <c r="J1164" s="2">
        <f>Cocina[[#This Row],[Precio Unitario]]-Cocina[[#This Row],[Costo Unitario]]</f>
        <v>12</v>
      </c>
      <c r="K1164" s="2">
        <f>Cocina[[#This Row],[Precio Unitario]]</f>
        <v>28</v>
      </c>
      <c r="L1164" s="6">
        <f>Cocina[[#This Row],[Ganancia Neta]]/Cocina[[#This Row],[Ganancia Bruta]]</f>
        <v>0.42857142857142855</v>
      </c>
      <c r="M1164" s="2">
        <f>Cocina[[#This Row],[Precio Unitario]]*Cocina[[#This Row],[Cantidad Ordenada]]</f>
        <v>28</v>
      </c>
      <c r="O1164" s="2"/>
      <c r="Q1164"/>
    </row>
    <row r="1165" spans="1:17" x14ac:dyDescent="0.2">
      <c r="A1165" s="3">
        <v>469</v>
      </c>
      <c r="B1165" s="3">
        <v>1</v>
      </c>
      <c r="C1165" s="4" t="s">
        <v>19</v>
      </c>
      <c r="D1165" s="4" t="s">
        <v>1598</v>
      </c>
      <c r="E1165" s="2">
        <v>21</v>
      </c>
      <c r="F1165" s="2">
        <v>35</v>
      </c>
      <c r="G1165" s="3">
        <v>3</v>
      </c>
      <c r="H1165">
        <v>22</v>
      </c>
      <c r="I1165" s="4" t="s">
        <v>133</v>
      </c>
      <c r="J1165" s="2">
        <f>Cocina[[#This Row],[Precio Unitario]]-Cocina[[#This Row],[Costo Unitario]]</f>
        <v>14</v>
      </c>
      <c r="K1165" s="2">
        <f>Cocina[[#This Row],[Precio Unitario]]</f>
        <v>35</v>
      </c>
      <c r="L1165" s="6">
        <f>Cocina[[#This Row],[Ganancia Neta]]/Cocina[[#This Row],[Ganancia Bruta]]</f>
        <v>0.4</v>
      </c>
      <c r="M1165" s="2">
        <f>Cocina[[#This Row],[Precio Unitario]]*Cocina[[#This Row],[Cantidad Ordenada]]</f>
        <v>105</v>
      </c>
      <c r="O1165" s="2"/>
      <c r="Q1165"/>
    </row>
    <row r="1166" spans="1:17" x14ac:dyDescent="0.2">
      <c r="A1166" s="3">
        <v>469</v>
      </c>
      <c r="B1166" s="3">
        <v>1</v>
      </c>
      <c r="C1166" s="4" t="s">
        <v>70</v>
      </c>
      <c r="D1166" s="4" t="s">
        <v>1599</v>
      </c>
      <c r="E1166" s="2">
        <v>19</v>
      </c>
      <c r="F1166" s="2">
        <v>32</v>
      </c>
      <c r="G1166" s="3">
        <v>1</v>
      </c>
      <c r="H1166">
        <v>44</v>
      </c>
      <c r="I1166" s="4" t="s">
        <v>132</v>
      </c>
      <c r="J1166" s="2">
        <f>Cocina[[#This Row],[Precio Unitario]]-Cocina[[#This Row],[Costo Unitario]]</f>
        <v>13</v>
      </c>
      <c r="K1166" s="2">
        <f>Cocina[[#This Row],[Precio Unitario]]</f>
        <v>32</v>
      </c>
      <c r="L1166" s="6">
        <f>Cocina[[#This Row],[Ganancia Neta]]/Cocina[[#This Row],[Ganancia Bruta]]</f>
        <v>0.40625</v>
      </c>
      <c r="M1166" s="2">
        <f>Cocina[[#This Row],[Precio Unitario]]*Cocina[[#This Row],[Cantidad Ordenada]]</f>
        <v>32</v>
      </c>
      <c r="O1166" s="2"/>
      <c r="Q1166"/>
    </row>
    <row r="1167" spans="1:17" x14ac:dyDescent="0.2">
      <c r="A1167" s="3">
        <v>470</v>
      </c>
      <c r="B1167" s="3">
        <v>17</v>
      </c>
      <c r="C1167" s="4" t="s">
        <v>60</v>
      </c>
      <c r="D1167" s="4" t="s">
        <v>1588</v>
      </c>
      <c r="E1167" s="2">
        <v>14</v>
      </c>
      <c r="F1167" s="2">
        <v>24</v>
      </c>
      <c r="G1167" s="3">
        <v>1</v>
      </c>
      <c r="H1167">
        <v>44</v>
      </c>
      <c r="I1167" s="4" t="s">
        <v>132</v>
      </c>
      <c r="J1167" s="2">
        <f>Cocina[[#This Row],[Precio Unitario]]-Cocina[[#This Row],[Costo Unitario]]</f>
        <v>10</v>
      </c>
      <c r="K1167" s="2">
        <f>Cocina[[#This Row],[Precio Unitario]]</f>
        <v>24</v>
      </c>
      <c r="L1167" s="6">
        <f>Cocina[[#This Row],[Ganancia Neta]]/Cocina[[#This Row],[Ganancia Bruta]]</f>
        <v>0.41666666666666669</v>
      </c>
      <c r="M1167" s="2">
        <f>Cocina[[#This Row],[Precio Unitario]]*Cocina[[#This Row],[Cantidad Ordenada]]</f>
        <v>24</v>
      </c>
      <c r="O1167" s="2"/>
      <c r="Q1167"/>
    </row>
    <row r="1168" spans="1:17" x14ac:dyDescent="0.2">
      <c r="A1168" s="3">
        <v>470</v>
      </c>
      <c r="B1168" s="3">
        <v>17</v>
      </c>
      <c r="C1168" s="4" t="s">
        <v>43</v>
      </c>
      <c r="D1168" s="4" t="s">
        <v>1605</v>
      </c>
      <c r="E1168" s="2">
        <v>10</v>
      </c>
      <c r="F1168" s="2">
        <v>18</v>
      </c>
      <c r="G1168" s="3">
        <v>3</v>
      </c>
      <c r="H1168">
        <v>28</v>
      </c>
      <c r="I1168" s="4" t="s">
        <v>132</v>
      </c>
      <c r="J1168" s="2">
        <f>Cocina[[#This Row],[Precio Unitario]]-Cocina[[#This Row],[Costo Unitario]]</f>
        <v>8</v>
      </c>
      <c r="K1168" s="2">
        <f>Cocina[[#This Row],[Precio Unitario]]</f>
        <v>18</v>
      </c>
      <c r="L1168" s="6">
        <f>Cocina[[#This Row],[Ganancia Neta]]/Cocina[[#This Row],[Ganancia Bruta]]</f>
        <v>0.44444444444444442</v>
      </c>
      <c r="M1168" s="2">
        <f>Cocina[[#This Row],[Precio Unitario]]*Cocina[[#This Row],[Cantidad Ordenada]]</f>
        <v>54</v>
      </c>
      <c r="O1168" s="2"/>
      <c r="Q1168"/>
    </row>
    <row r="1169" spans="1:17" x14ac:dyDescent="0.2">
      <c r="A1169" s="3">
        <v>471</v>
      </c>
      <c r="B1169" s="3">
        <v>7</v>
      </c>
      <c r="C1169" s="4" t="s">
        <v>19</v>
      </c>
      <c r="D1169" s="4" t="s">
        <v>1598</v>
      </c>
      <c r="E1169" s="2">
        <v>21</v>
      </c>
      <c r="F1169" s="2">
        <v>35</v>
      </c>
      <c r="G1169" s="3">
        <v>3</v>
      </c>
      <c r="H1169">
        <v>57</v>
      </c>
      <c r="I1169" s="4" t="s">
        <v>132</v>
      </c>
      <c r="J1169" s="2">
        <f>Cocina[[#This Row],[Precio Unitario]]-Cocina[[#This Row],[Costo Unitario]]</f>
        <v>14</v>
      </c>
      <c r="K1169" s="2">
        <f>Cocina[[#This Row],[Precio Unitario]]</f>
        <v>35</v>
      </c>
      <c r="L1169" s="6">
        <f>Cocina[[#This Row],[Ganancia Neta]]/Cocina[[#This Row],[Ganancia Bruta]]</f>
        <v>0.4</v>
      </c>
      <c r="M1169" s="2">
        <f>Cocina[[#This Row],[Precio Unitario]]*Cocina[[#This Row],[Cantidad Ordenada]]</f>
        <v>105</v>
      </c>
      <c r="O1169" s="2"/>
      <c r="Q1169"/>
    </row>
    <row r="1170" spans="1:17" x14ac:dyDescent="0.2">
      <c r="A1170" s="3">
        <v>472</v>
      </c>
      <c r="B1170" s="3">
        <v>20</v>
      </c>
      <c r="C1170" s="4" t="s">
        <v>19</v>
      </c>
      <c r="D1170" s="4" t="s">
        <v>1598</v>
      </c>
      <c r="E1170" s="2">
        <v>21</v>
      </c>
      <c r="F1170" s="2">
        <v>35</v>
      </c>
      <c r="G1170" s="3">
        <v>2</v>
      </c>
      <c r="H1170">
        <v>42</v>
      </c>
      <c r="I1170" s="4" t="s">
        <v>132</v>
      </c>
      <c r="J1170" s="2">
        <f>Cocina[[#This Row],[Precio Unitario]]-Cocina[[#This Row],[Costo Unitario]]</f>
        <v>14</v>
      </c>
      <c r="K1170" s="2">
        <f>Cocina[[#This Row],[Precio Unitario]]</f>
        <v>35</v>
      </c>
      <c r="L1170" s="6">
        <f>Cocina[[#This Row],[Ganancia Neta]]/Cocina[[#This Row],[Ganancia Bruta]]</f>
        <v>0.4</v>
      </c>
      <c r="M1170" s="2">
        <f>Cocina[[#This Row],[Precio Unitario]]*Cocina[[#This Row],[Cantidad Ordenada]]</f>
        <v>70</v>
      </c>
      <c r="O1170" s="2"/>
      <c r="Q1170"/>
    </row>
    <row r="1171" spans="1:17" x14ac:dyDescent="0.2">
      <c r="A1171" s="3">
        <v>472</v>
      </c>
      <c r="B1171" s="3">
        <v>20</v>
      </c>
      <c r="C1171" s="4" t="s">
        <v>65</v>
      </c>
      <c r="D1171" s="4" t="s">
        <v>1600</v>
      </c>
      <c r="E1171" s="2">
        <v>13</v>
      </c>
      <c r="F1171" s="2">
        <v>22</v>
      </c>
      <c r="G1171" s="3">
        <v>2</v>
      </c>
      <c r="H1171">
        <v>31</v>
      </c>
      <c r="I1171" s="4" t="s">
        <v>133</v>
      </c>
      <c r="J1171" s="2">
        <f>Cocina[[#This Row],[Precio Unitario]]-Cocina[[#This Row],[Costo Unitario]]</f>
        <v>9</v>
      </c>
      <c r="K1171" s="2">
        <f>Cocina[[#This Row],[Precio Unitario]]</f>
        <v>22</v>
      </c>
      <c r="L1171" s="6">
        <f>Cocina[[#This Row],[Ganancia Neta]]/Cocina[[#This Row],[Ganancia Bruta]]</f>
        <v>0.40909090909090912</v>
      </c>
      <c r="M1171" s="2">
        <f>Cocina[[#This Row],[Precio Unitario]]*Cocina[[#This Row],[Cantidad Ordenada]]</f>
        <v>44</v>
      </c>
      <c r="O1171" s="2"/>
      <c r="Q1171"/>
    </row>
    <row r="1172" spans="1:17" x14ac:dyDescent="0.2">
      <c r="A1172" s="3">
        <v>473</v>
      </c>
      <c r="B1172" s="3">
        <v>13</v>
      </c>
      <c r="C1172" s="4" t="s">
        <v>65</v>
      </c>
      <c r="D1172" s="4" t="s">
        <v>1600</v>
      </c>
      <c r="E1172" s="2">
        <v>13</v>
      </c>
      <c r="F1172" s="2">
        <v>22</v>
      </c>
      <c r="G1172" s="3">
        <v>2</v>
      </c>
      <c r="H1172">
        <v>51</v>
      </c>
      <c r="I1172" s="4" t="s">
        <v>133</v>
      </c>
      <c r="J1172" s="2">
        <f>Cocina[[#This Row],[Precio Unitario]]-Cocina[[#This Row],[Costo Unitario]]</f>
        <v>9</v>
      </c>
      <c r="K1172" s="2">
        <f>Cocina[[#This Row],[Precio Unitario]]</f>
        <v>22</v>
      </c>
      <c r="L1172" s="6">
        <f>Cocina[[#This Row],[Ganancia Neta]]/Cocina[[#This Row],[Ganancia Bruta]]</f>
        <v>0.40909090909090912</v>
      </c>
      <c r="M1172" s="2">
        <f>Cocina[[#This Row],[Precio Unitario]]*Cocina[[#This Row],[Cantidad Ordenada]]</f>
        <v>44</v>
      </c>
      <c r="O1172" s="2"/>
      <c r="Q1172"/>
    </row>
    <row r="1173" spans="1:17" x14ac:dyDescent="0.2">
      <c r="A1173" s="3">
        <v>473</v>
      </c>
      <c r="B1173" s="3">
        <v>13</v>
      </c>
      <c r="C1173" s="4" t="s">
        <v>19</v>
      </c>
      <c r="D1173" s="4" t="s">
        <v>1598</v>
      </c>
      <c r="E1173" s="2">
        <v>21</v>
      </c>
      <c r="F1173" s="2">
        <v>35</v>
      </c>
      <c r="G1173" s="3">
        <v>1</v>
      </c>
      <c r="H1173">
        <v>10</v>
      </c>
      <c r="I1173" s="4" t="s">
        <v>132</v>
      </c>
      <c r="J1173" s="2">
        <f>Cocina[[#This Row],[Precio Unitario]]-Cocina[[#This Row],[Costo Unitario]]</f>
        <v>14</v>
      </c>
      <c r="K1173" s="2">
        <f>Cocina[[#This Row],[Precio Unitario]]</f>
        <v>35</v>
      </c>
      <c r="L1173" s="6">
        <f>Cocina[[#This Row],[Ganancia Neta]]/Cocina[[#This Row],[Ganancia Bruta]]</f>
        <v>0.4</v>
      </c>
      <c r="M1173" s="2">
        <f>Cocina[[#This Row],[Precio Unitario]]*Cocina[[#This Row],[Cantidad Ordenada]]</f>
        <v>35</v>
      </c>
      <c r="O1173" s="2"/>
      <c r="Q1173"/>
    </row>
    <row r="1174" spans="1:17" x14ac:dyDescent="0.2">
      <c r="A1174" s="3">
        <v>474</v>
      </c>
      <c r="B1174" s="3">
        <v>2</v>
      </c>
      <c r="C1174" s="4" t="s">
        <v>37</v>
      </c>
      <c r="D1174" s="4" t="s">
        <v>1601</v>
      </c>
      <c r="E1174" s="2">
        <v>20</v>
      </c>
      <c r="F1174" s="2">
        <v>34</v>
      </c>
      <c r="G1174" s="3">
        <v>1</v>
      </c>
      <c r="H1174">
        <v>55</v>
      </c>
      <c r="I1174" s="4" t="s">
        <v>133</v>
      </c>
      <c r="J1174" s="2">
        <f>Cocina[[#This Row],[Precio Unitario]]-Cocina[[#This Row],[Costo Unitario]]</f>
        <v>14</v>
      </c>
      <c r="K1174" s="2">
        <f>Cocina[[#This Row],[Precio Unitario]]</f>
        <v>34</v>
      </c>
      <c r="L1174" s="6">
        <f>Cocina[[#This Row],[Ganancia Neta]]/Cocina[[#This Row],[Ganancia Bruta]]</f>
        <v>0.41176470588235292</v>
      </c>
      <c r="M1174" s="2">
        <f>Cocina[[#This Row],[Precio Unitario]]*Cocina[[#This Row],[Cantidad Ordenada]]</f>
        <v>34</v>
      </c>
      <c r="O1174" s="2"/>
      <c r="Q1174"/>
    </row>
    <row r="1175" spans="1:17" x14ac:dyDescent="0.2">
      <c r="A1175" s="3">
        <v>474</v>
      </c>
      <c r="B1175" s="3">
        <v>2</v>
      </c>
      <c r="C1175" s="4" t="s">
        <v>26</v>
      </c>
      <c r="D1175" s="4" t="s">
        <v>1594</v>
      </c>
      <c r="E1175" s="2">
        <v>17</v>
      </c>
      <c r="F1175" s="2">
        <v>29</v>
      </c>
      <c r="G1175" s="3">
        <v>1</v>
      </c>
      <c r="H1175">
        <v>37</v>
      </c>
      <c r="I1175" s="4" t="s">
        <v>132</v>
      </c>
      <c r="J1175" s="2">
        <f>Cocina[[#This Row],[Precio Unitario]]-Cocina[[#This Row],[Costo Unitario]]</f>
        <v>12</v>
      </c>
      <c r="K1175" s="2">
        <f>Cocina[[#This Row],[Precio Unitario]]</f>
        <v>29</v>
      </c>
      <c r="L1175" s="6">
        <f>Cocina[[#This Row],[Ganancia Neta]]/Cocina[[#This Row],[Ganancia Bruta]]</f>
        <v>0.41379310344827586</v>
      </c>
      <c r="M1175" s="2">
        <f>Cocina[[#This Row],[Precio Unitario]]*Cocina[[#This Row],[Cantidad Ordenada]]</f>
        <v>29</v>
      </c>
      <c r="O1175" s="2"/>
      <c r="Q1175"/>
    </row>
    <row r="1176" spans="1:17" x14ac:dyDescent="0.2">
      <c r="A1176" s="3">
        <v>474</v>
      </c>
      <c r="B1176" s="3">
        <v>2</v>
      </c>
      <c r="C1176" s="4" t="s">
        <v>50</v>
      </c>
      <c r="D1176" s="4" t="s">
        <v>1590</v>
      </c>
      <c r="E1176" s="2">
        <v>19</v>
      </c>
      <c r="F1176" s="2">
        <v>31</v>
      </c>
      <c r="G1176" s="3">
        <v>1</v>
      </c>
      <c r="H1176">
        <v>34</v>
      </c>
      <c r="I1176" s="4" t="s">
        <v>133</v>
      </c>
      <c r="J1176" s="2">
        <f>Cocina[[#This Row],[Precio Unitario]]-Cocina[[#This Row],[Costo Unitario]]</f>
        <v>12</v>
      </c>
      <c r="K1176" s="2">
        <f>Cocina[[#This Row],[Precio Unitario]]</f>
        <v>31</v>
      </c>
      <c r="L1176" s="6">
        <f>Cocina[[#This Row],[Ganancia Neta]]/Cocina[[#This Row],[Ganancia Bruta]]</f>
        <v>0.38709677419354838</v>
      </c>
      <c r="M1176" s="2">
        <f>Cocina[[#This Row],[Precio Unitario]]*Cocina[[#This Row],[Cantidad Ordenada]]</f>
        <v>31</v>
      </c>
      <c r="O1176" s="2"/>
      <c r="Q1176"/>
    </row>
    <row r="1177" spans="1:17" x14ac:dyDescent="0.2">
      <c r="A1177" s="3">
        <v>474</v>
      </c>
      <c r="B1177" s="3">
        <v>2</v>
      </c>
      <c r="C1177" s="4" t="s">
        <v>30</v>
      </c>
      <c r="D1177" s="4" t="s">
        <v>1596</v>
      </c>
      <c r="E1177" s="2">
        <v>16</v>
      </c>
      <c r="F1177" s="2">
        <v>28</v>
      </c>
      <c r="G1177" s="3">
        <v>3</v>
      </c>
      <c r="H1177">
        <v>35</v>
      </c>
      <c r="I1177" s="4" t="s">
        <v>132</v>
      </c>
      <c r="J1177" s="2">
        <f>Cocina[[#This Row],[Precio Unitario]]-Cocina[[#This Row],[Costo Unitario]]</f>
        <v>12</v>
      </c>
      <c r="K1177" s="2">
        <f>Cocina[[#This Row],[Precio Unitario]]</f>
        <v>28</v>
      </c>
      <c r="L1177" s="6">
        <f>Cocina[[#This Row],[Ganancia Neta]]/Cocina[[#This Row],[Ganancia Bruta]]</f>
        <v>0.42857142857142855</v>
      </c>
      <c r="M1177" s="2">
        <f>Cocina[[#This Row],[Precio Unitario]]*Cocina[[#This Row],[Cantidad Ordenada]]</f>
        <v>84</v>
      </c>
      <c r="O1177" s="2"/>
      <c r="Q1177"/>
    </row>
    <row r="1178" spans="1:17" x14ac:dyDescent="0.2">
      <c r="A1178" s="3">
        <v>475</v>
      </c>
      <c r="B1178" s="3">
        <v>18</v>
      </c>
      <c r="C1178" s="4" t="s">
        <v>60</v>
      </c>
      <c r="D1178" s="4" t="s">
        <v>1588</v>
      </c>
      <c r="E1178" s="2">
        <v>14</v>
      </c>
      <c r="F1178" s="2">
        <v>24</v>
      </c>
      <c r="G1178" s="3">
        <v>3</v>
      </c>
      <c r="H1178">
        <v>21</v>
      </c>
      <c r="I1178" s="4" t="s">
        <v>133</v>
      </c>
      <c r="J1178" s="2">
        <f>Cocina[[#This Row],[Precio Unitario]]-Cocina[[#This Row],[Costo Unitario]]</f>
        <v>10</v>
      </c>
      <c r="K1178" s="2">
        <f>Cocina[[#This Row],[Precio Unitario]]</f>
        <v>24</v>
      </c>
      <c r="L1178" s="6">
        <f>Cocina[[#This Row],[Ganancia Neta]]/Cocina[[#This Row],[Ganancia Bruta]]</f>
        <v>0.41666666666666669</v>
      </c>
      <c r="M1178" s="2">
        <f>Cocina[[#This Row],[Precio Unitario]]*Cocina[[#This Row],[Cantidad Ordenada]]</f>
        <v>72</v>
      </c>
      <c r="O1178" s="2"/>
      <c r="Q1178"/>
    </row>
    <row r="1179" spans="1:17" x14ac:dyDescent="0.2">
      <c r="A1179" s="3">
        <v>475</v>
      </c>
      <c r="B1179" s="3">
        <v>18</v>
      </c>
      <c r="C1179" s="4" t="s">
        <v>37</v>
      </c>
      <c r="D1179" s="4" t="s">
        <v>1601</v>
      </c>
      <c r="E1179" s="2">
        <v>20</v>
      </c>
      <c r="F1179" s="2">
        <v>34</v>
      </c>
      <c r="G1179" s="3">
        <v>3</v>
      </c>
      <c r="H1179">
        <v>14</v>
      </c>
      <c r="I1179" s="4" t="s">
        <v>133</v>
      </c>
      <c r="J1179" s="2">
        <f>Cocina[[#This Row],[Precio Unitario]]-Cocina[[#This Row],[Costo Unitario]]</f>
        <v>14</v>
      </c>
      <c r="K1179" s="2">
        <f>Cocina[[#This Row],[Precio Unitario]]</f>
        <v>34</v>
      </c>
      <c r="L1179" s="6">
        <f>Cocina[[#This Row],[Ganancia Neta]]/Cocina[[#This Row],[Ganancia Bruta]]</f>
        <v>0.41176470588235292</v>
      </c>
      <c r="M1179" s="2">
        <f>Cocina[[#This Row],[Precio Unitario]]*Cocina[[#This Row],[Cantidad Ordenada]]</f>
        <v>102</v>
      </c>
      <c r="O1179" s="2"/>
      <c r="Q1179"/>
    </row>
    <row r="1180" spans="1:17" x14ac:dyDescent="0.2">
      <c r="A1180" s="3">
        <v>476</v>
      </c>
      <c r="B1180" s="3">
        <v>13</v>
      </c>
      <c r="C1180" s="4" t="s">
        <v>60</v>
      </c>
      <c r="D1180" s="4" t="s">
        <v>1588</v>
      </c>
      <c r="E1180" s="2">
        <v>14</v>
      </c>
      <c r="F1180" s="2">
        <v>24</v>
      </c>
      <c r="G1180" s="3">
        <v>2</v>
      </c>
      <c r="H1180">
        <v>55</v>
      </c>
      <c r="I1180" s="4" t="s">
        <v>133</v>
      </c>
      <c r="J1180" s="2">
        <f>Cocina[[#This Row],[Precio Unitario]]-Cocina[[#This Row],[Costo Unitario]]</f>
        <v>10</v>
      </c>
      <c r="K1180" s="2">
        <f>Cocina[[#This Row],[Precio Unitario]]</f>
        <v>24</v>
      </c>
      <c r="L1180" s="6">
        <f>Cocina[[#This Row],[Ganancia Neta]]/Cocina[[#This Row],[Ganancia Bruta]]</f>
        <v>0.41666666666666669</v>
      </c>
      <c r="M1180" s="2">
        <f>Cocina[[#This Row],[Precio Unitario]]*Cocina[[#This Row],[Cantidad Ordenada]]</f>
        <v>48</v>
      </c>
      <c r="O1180" s="2"/>
      <c r="Q1180"/>
    </row>
    <row r="1181" spans="1:17" x14ac:dyDescent="0.2">
      <c r="A1181" s="3">
        <v>476</v>
      </c>
      <c r="B1181" s="3">
        <v>13</v>
      </c>
      <c r="C1181" s="4" t="s">
        <v>37</v>
      </c>
      <c r="D1181" s="4" t="s">
        <v>1601</v>
      </c>
      <c r="E1181" s="2">
        <v>20</v>
      </c>
      <c r="F1181" s="2">
        <v>34</v>
      </c>
      <c r="G1181" s="3">
        <v>1</v>
      </c>
      <c r="H1181">
        <v>34</v>
      </c>
      <c r="I1181" s="4" t="s">
        <v>132</v>
      </c>
      <c r="J1181" s="2">
        <f>Cocina[[#This Row],[Precio Unitario]]-Cocina[[#This Row],[Costo Unitario]]</f>
        <v>14</v>
      </c>
      <c r="K1181" s="2">
        <f>Cocina[[#This Row],[Precio Unitario]]</f>
        <v>34</v>
      </c>
      <c r="L1181" s="6">
        <f>Cocina[[#This Row],[Ganancia Neta]]/Cocina[[#This Row],[Ganancia Bruta]]</f>
        <v>0.41176470588235292</v>
      </c>
      <c r="M1181" s="2">
        <f>Cocina[[#This Row],[Precio Unitario]]*Cocina[[#This Row],[Cantidad Ordenada]]</f>
        <v>34</v>
      </c>
      <c r="O1181" s="2"/>
      <c r="Q1181"/>
    </row>
    <row r="1182" spans="1:17" x14ac:dyDescent="0.2">
      <c r="A1182" s="3">
        <v>476</v>
      </c>
      <c r="B1182" s="3">
        <v>13</v>
      </c>
      <c r="C1182" s="4" t="s">
        <v>70</v>
      </c>
      <c r="D1182" s="4" t="s">
        <v>1599</v>
      </c>
      <c r="E1182" s="2">
        <v>19</v>
      </c>
      <c r="F1182" s="2">
        <v>32</v>
      </c>
      <c r="G1182" s="3">
        <v>3</v>
      </c>
      <c r="H1182">
        <v>5</v>
      </c>
      <c r="I1182" s="4" t="s">
        <v>133</v>
      </c>
      <c r="J1182" s="2">
        <f>Cocina[[#This Row],[Precio Unitario]]-Cocina[[#This Row],[Costo Unitario]]</f>
        <v>13</v>
      </c>
      <c r="K1182" s="2">
        <f>Cocina[[#This Row],[Precio Unitario]]</f>
        <v>32</v>
      </c>
      <c r="L1182" s="6">
        <f>Cocina[[#This Row],[Ganancia Neta]]/Cocina[[#This Row],[Ganancia Bruta]]</f>
        <v>0.40625</v>
      </c>
      <c r="M1182" s="2">
        <f>Cocina[[#This Row],[Precio Unitario]]*Cocina[[#This Row],[Cantidad Ordenada]]</f>
        <v>96</v>
      </c>
      <c r="O1182" s="2"/>
      <c r="Q1182"/>
    </row>
    <row r="1183" spans="1:17" x14ac:dyDescent="0.2">
      <c r="A1183" s="3">
        <v>476</v>
      </c>
      <c r="B1183" s="3">
        <v>13</v>
      </c>
      <c r="C1183" s="4" t="s">
        <v>34</v>
      </c>
      <c r="D1183" s="4" t="s">
        <v>1592</v>
      </c>
      <c r="E1183" s="2">
        <v>25</v>
      </c>
      <c r="F1183" s="2">
        <v>40</v>
      </c>
      <c r="G1183" s="3">
        <v>1</v>
      </c>
      <c r="H1183">
        <v>21</v>
      </c>
      <c r="I1183" s="4" t="s">
        <v>132</v>
      </c>
      <c r="J1183" s="2">
        <f>Cocina[[#This Row],[Precio Unitario]]-Cocina[[#This Row],[Costo Unitario]]</f>
        <v>15</v>
      </c>
      <c r="K1183" s="2">
        <f>Cocina[[#This Row],[Precio Unitario]]</f>
        <v>40</v>
      </c>
      <c r="L1183" s="6">
        <f>Cocina[[#This Row],[Ganancia Neta]]/Cocina[[#This Row],[Ganancia Bruta]]</f>
        <v>0.375</v>
      </c>
      <c r="M1183" s="2">
        <f>Cocina[[#This Row],[Precio Unitario]]*Cocina[[#This Row],[Cantidad Ordenada]]</f>
        <v>40</v>
      </c>
      <c r="O1183" s="2"/>
      <c r="Q1183"/>
    </row>
    <row r="1184" spans="1:17" x14ac:dyDescent="0.2">
      <c r="A1184" s="3">
        <v>477</v>
      </c>
      <c r="B1184" s="3">
        <v>8</v>
      </c>
      <c r="C1184" s="4" t="s">
        <v>37</v>
      </c>
      <c r="D1184" s="4" t="s">
        <v>1601</v>
      </c>
      <c r="E1184" s="2">
        <v>20</v>
      </c>
      <c r="F1184" s="2">
        <v>34</v>
      </c>
      <c r="G1184" s="3">
        <v>2</v>
      </c>
      <c r="H1184">
        <v>34</v>
      </c>
      <c r="I1184" s="4" t="s">
        <v>133</v>
      </c>
      <c r="J1184" s="2">
        <f>Cocina[[#This Row],[Precio Unitario]]-Cocina[[#This Row],[Costo Unitario]]</f>
        <v>14</v>
      </c>
      <c r="K1184" s="2">
        <f>Cocina[[#This Row],[Precio Unitario]]</f>
        <v>34</v>
      </c>
      <c r="L1184" s="6">
        <f>Cocina[[#This Row],[Ganancia Neta]]/Cocina[[#This Row],[Ganancia Bruta]]</f>
        <v>0.41176470588235292</v>
      </c>
      <c r="M1184" s="2">
        <f>Cocina[[#This Row],[Precio Unitario]]*Cocina[[#This Row],[Cantidad Ordenada]]</f>
        <v>68</v>
      </c>
      <c r="O1184" s="2"/>
      <c r="Q1184"/>
    </row>
    <row r="1185" spans="1:17" x14ac:dyDescent="0.2">
      <c r="A1185" s="3">
        <v>477</v>
      </c>
      <c r="B1185" s="3">
        <v>8</v>
      </c>
      <c r="C1185" s="4" t="s">
        <v>63</v>
      </c>
      <c r="D1185" s="4" t="s">
        <v>1603</v>
      </c>
      <c r="E1185" s="2">
        <v>14</v>
      </c>
      <c r="F1185" s="2">
        <v>23</v>
      </c>
      <c r="G1185" s="3">
        <v>2</v>
      </c>
      <c r="H1185">
        <v>13</v>
      </c>
      <c r="I1185" s="4" t="s">
        <v>133</v>
      </c>
      <c r="J1185" s="2">
        <f>Cocina[[#This Row],[Precio Unitario]]-Cocina[[#This Row],[Costo Unitario]]</f>
        <v>9</v>
      </c>
      <c r="K1185" s="2">
        <f>Cocina[[#This Row],[Precio Unitario]]</f>
        <v>23</v>
      </c>
      <c r="L1185" s="6">
        <f>Cocina[[#This Row],[Ganancia Neta]]/Cocina[[#This Row],[Ganancia Bruta]]</f>
        <v>0.39130434782608697</v>
      </c>
      <c r="M1185" s="2">
        <f>Cocina[[#This Row],[Precio Unitario]]*Cocina[[#This Row],[Cantidad Ordenada]]</f>
        <v>46</v>
      </c>
      <c r="O1185" s="2"/>
      <c r="Q1185"/>
    </row>
    <row r="1186" spans="1:17" x14ac:dyDescent="0.2">
      <c r="A1186" s="3">
        <v>477</v>
      </c>
      <c r="B1186" s="3">
        <v>8</v>
      </c>
      <c r="C1186" s="4" t="s">
        <v>60</v>
      </c>
      <c r="D1186" s="4" t="s">
        <v>1588</v>
      </c>
      <c r="E1186" s="2">
        <v>14</v>
      </c>
      <c r="F1186" s="2">
        <v>24</v>
      </c>
      <c r="G1186" s="3">
        <v>2</v>
      </c>
      <c r="H1186">
        <v>47</v>
      </c>
      <c r="I1186" s="4" t="s">
        <v>133</v>
      </c>
      <c r="J1186" s="2">
        <f>Cocina[[#This Row],[Precio Unitario]]-Cocina[[#This Row],[Costo Unitario]]</f>
        <v>10</v>
      </c>
      <c r="K1186" s="2">
        <f>Cocina[[#This Row],[Precio Unitario]]</f>
        <v>24</v>
      </c>
      <c r="L1186" s="6">
        <f>Cocina[[#This Row],[Ganancia Neta]]/Cocina[[#This Row],[Ganancia Bruta]]</f>
        <v>0.41666666666666669</v>
      </c>
      <c r="M1186" s="2">
        <f>Cocina[[#This Row],[Precio Unitario]]*Cocina[[#This Row],[Cantidad Ordenada]]</f>
        <v>48</v>
      </c>
      <c r="O1186" s="2"/>
      <c r="Q1186"/>
    </row>
    <row r="1187" spans="1:17" x14ac:dyDescent="0.2">
      <c r="A1187" s="3">
        <v>477</v>
      </c>
      <c r="B1187" s="3">
        <v>8</v>
      </c>
      <c r="C1187" s="4" t="s">
        <v>41</v>
      </c>
      <c r="D1187" s="4" t="s">
        <v>1604</v>
      </c>
      <c r="E1187" s="2">
        <v>13</v>
      </c>
      <c r="F1187" s="2">
        <v>21</v>
      </c>
      <c r="G1187" s="3">
        <v>2</v>
      </c>
      <c r="H1187">
        <v>21</v>
      </c>
      <c r="I1187" s="4" t="s">
        <v>132</v>
      </c>
      <c r="J1187" s="2">
        <f>Cocina[[#This Row],[Precio Unitario]]-Cocina[[#This Row],[Costo Unitario]]</f>
        <v>8</v>
      </c>
      <c r="K1187" s="2">
        <f>Cocina[[#This Row],[Precio Unitario]]</f>
        <v>21</v>
      </c>
      <c r="L1187" s="6">
        <f>Cocina[[#This Row],[Ganancia Neta]]/Cocina[[#This Row],[Ganancia Bruta]]</f>
        <v>0.38095238095238093</v>
      </c>
      <c r="M1187" s="2">
        <f>Cocina[[#This Row],[Precio Unitario]]*Cocina[[#This Row],[Cantidad Ordenada]]</f>
        <v>42</v>
      </c>
      <c r="O1187" s="2"/>
      <c r="Q1187"/>
    </row>
    <row r="1188" spans="1:17" x14ac:dyDescent="0.2">
      <c r="A1188" s="3">
        <v>478</v>
      </c>
      <c r="B1188" s="3">
        <v>7</v>
      </c>
      <c r="C1188" s="4" t="s">
        <v>39</v>
      </c>
      <c r="D1188" s="4" t="s">
        <v>1589</v>
      </c>
      <c r="E1188" s="2">
        <v>18</v>
      </c>
      <c r="F1188" s="2">
        <v>30</v>
      </c>
      <c r="G1188" s="3">
        <v>2</v>
      </c>
      <c r="H1188">
        <v>54</v>
      </c>
      <c r="I1188" s="4" t="s">
        <v>133</v>
      </c>
      <c r="J1188" s="2">
        <f>Cocina[[#This Row],[Precio Unitario]]-Cocina[[#This Row],[Costo Unitario]]</f>
        <v>12</v>
      </c>
      <c r="K1188" s="2">
        <f>Cocina[[#This Row],[Precio Unitario]]</f>
        <v>30</v>
      </c>
      <c r="L1188" s="6">
        <f>Cocina[[#This Row],[Ganancia Neta]]/Cocina[[#This Row],[Ganancia Bruta]]</f>
        <v>0.4</v>
      </c>
      <c r="M1188" s="2">
        <f>Cocina[[#This Row],[Precio Unitario]]*Cocina[[#This Row],[Cantidad Ordenada]]</f>
        <v>60</v>
      </c>
      <c r="O1188" s="2"/>
      <c r="Q1188"/>
    </row>
    <row r="1189" spans="1:17" x14ac:dyDescent="0.2">
      <c r="A1189" s="3">
        <v>478</v>
      </c>
      <c r="B1189" s="3">
        <v>7</v>
      </c>
      <c r="C1189" s="4" t="s">
        <v>26</v>
      </c>
      <c r="D1189" s="4" t="s">
        <v>1594</v>
      </c>
      <c r="E1189" s="2">
        <v>17</v>
      </c>
      <c r="F1189" s="2">
        <v>29</v>
      </c>
      <c r="G1189" s="3">
        <v>2</v>
      </c>
      <c r="H1189">
        <v>36</v>
      </c>
      <c r="I1189" s="4" t="s">
        <v>133</v>
      </c>
      <c r="J1189" s="2">
        <f>Cocina[[#This Row],[Precio Unitario]]-Cocina[[#This Row],[Costo Unitario]]</f>
        <v>12</v>
      </c>
      <c r="K1189" s="2">
        <f>Cocina[[#This Row],[Precio Unitario]]</f>
        <v>29</v>
      </c>
      <c r="L1189" s="6">
        <f>Cocina[[#This Row],[Ganancia Neta]]/Cocina[[#This Row],[Ganancia Bruta]]</f>
        <v>0.41379310344827586</v>
      </c>
      <c r="M1189" s="2">
        <f>Cocina[[#This Row],[Precio Unitario]]*Cocina[[#This Row],[Cantidad Ordenada]]</f>
        <v>58</v>
      </c>
      <c r="O1189" s="2"/>
      <c r="Q1189"/>
    </row>
    <row r="1190" spans="1:17" x14ac:dyDescent="0.2">
      <c r="A1190" s="3">
        <v>479</v>
      </c>
      <c r="B1190" s="3">
        <v>1</v>
      </c>
      <c r="C1190" s="4" t="s">
        <v>43</v>
      </c>
      <c r="D1190" s="4" t="s">
        <v>1605</v>
      </c>
      <c r="E1190" s="2">
        <v>10</v>
      </c>
      <c r="F1190" s="2">
        <v>18</v>
      </c>
      <c r="G1190" s="3">
        <v>1</v>
      </c>
      <c r="H1190">
        <v>45</v>
      </c>
      <c r="I1190" s="4" t="s">
        <v>132</v>
      </c>
      <c r="J1190" s="2">
        <f>Cocina[[#This Row],[Precio Unitario]]-Cocina[[#This Row],[Costo Unitario]]</f>
        <v>8</v>
      </c>
      <c r="K1190" s="2">
        <f>Cocina[[#This Row],[Precio Unitario]]</f>
        <v>18</v>
      </c>
      <c r="L1190" s="6">
        <f>Cocina[[#This Row],[Ganancia Neta]]/Cocina[[#This Row],[Ganancia Bruta]]</f>
        <v>0.44444444444444442</v>
      </c>
      <c r="M1190" s="2">
        <f>Cocina[[#This Row],[Precio Unitario]]*Cocina[[#This Row],[Cantidad Ordenada]]</f>
        <v>18</v>
      </c>
      <c r="O1190" s="2"/>
      <c r="Q1190"/>
    </row>
    <row r="1191" spans="1:17" x14ac:dyDescent="0.2">
      <c r="A1191" s="3">
        <v>479</v>
      </c>
      <c r="B1191" s="3">
        <v>1</v>
      </c>
      <c r="C1191" s="4" t="s">
        <v>37</v>
      </c>
      <c r="D1191" s="4" t="s">
        <v>1601</v>
      </c>
      <c r="E1191" s="2">
        <v>20</v>
      </c>
      <c r="F1191" s="2">
        <v>34</v>
      </c>
      <c r="G1191" s="3">
        <v>1</v>
      </c>
      <c r="H1191">
        <v>38</v>
      </c>
      <c r="I1191" s="4" t="s">
        <v>133</v>
      </c>
      <c r="J1191" s="2">
        <f>Cocina[[#This Row],[Precio Unitario]]-Cocina[[#This Row],[Costo Unitario]]</f>
        <v>14</v>
      </c>
      <c r="K1191" s="2">
        <f>Cocina[[#This Row],[Precio Unitario]]</f>
        <v>34</v>
      </c>
      <c r="L1191" s="6">
        <f>Cocina[[#This Row],[Ganancia Neta]]/Cocina[[#This Row],[Ganancia Bruta]]</f>
        <v>0.41176470588235292</v>
      </c>
      <c r="M1191" s="2">
        <f>Cocina[[#This Row],[Precio Unitario]]*Cocina[[#This Row],[Cantidad Ordenada]]</f>
        <v>34</v>
      </c>
      <c r="O1191" s="2"/>
      <c r="Q1191"/>
    </row>
    <row r="1192" spans="1:17" x14ac:dyDescent="0.2">
      <c r="A1192" s="3">
        <v>480</v>
      </c>
      <c r="B1192" s="3">
        <v>1</v>
      </c>
      <c r="C1192" s="4" t="s">
        <v>19</v>
      </c>
      <c r="D1192" s="4" t="s">
        <v>1598</v>
      </c>
      <c r="E1192" s="2">
        <v>21</v>
      </c>
      <c r="F1192" s="2">
        <v>35</v>
      </c>
      <c r="G1192" s="3">
        <v>3</v>
      </c>
      <c r="H1192">
        <v>57</v>
      </c>
      <c r="I1192" s="4" t="s">
        <v>133</v>
      </c>
      <c r="J1192" s="2">
        <f>Cocina[[#This Row],[Precio Unitario]]-Cocina[[#This Row],[Costo Unitario]]</f>
        <v>14</v>
      </c>
      <c r="K1192" s="2">
        <f>Cocina[[#This Row],[Precio Unitario]]</f>
        <v>35</v>
      </c>
      <c r="L1192" s="6">
        <f>Cocina[[#This Row],[Ganancia Neta]]/Cocina[[#This Row],[Ganancia Bruta]]</f>
        <v>0.4</v>
      </c>
      <c r="M1192" s="2">
        <f>Cocina[[#This Row],[Precio Unitario]]*Cocina[[#This Row],[Cantidad Ordenada]]</f>
        <v>105</v>
      </c>
      <c r="O1192" s="2"/>
      <c r="Q1192"/>
    </row>
    <row r="1193" spans="1:17" x14ac:dyDescent="0.2">
      <c r="A1193" s="3">
        <v>480</v>
      </c>
      <c r="B1193" s="3">
        <v>1</v>
      </c>
      <c r="C1193" s="4" t="s">
        <v>46</v>
      </c>
      <c r="D1193" s="4" t="s">
        <v>1591</v>
      </c>
      <c r="E1193" s="2">
        <v>16</v>
      </c>
      <c r="F1193" s="2">
        <v>27</v>
      </c>
      <c r="G1193" s="3">
        <v>2</v>
      </c>
      <c r="H1193">
        <v>8</v>
      </c>
      <c r="I1193" s="4" t="s">
        <v>132</v>
      </c>
      <c r="J1193" s="2">
        <f>Cocina[[#This Row],[Precio Unitario]]-Cocina[[#This Row],[Costo Unitario]]</f>
        <v>11</v>
      </c>
      <c r="K1193" s="2">
        <f>Cocina[[#This Row],[Precio Unitario]]</f>
        <v>27</v>
      </c>
      <c r="L1193" s="6">
        <f>Cocina[[#This Row],[Ganancia Neta]]/Cocina[[#This Row],[Ganancia Bruta]]</f>
        <v>0.40740740740740738</v>
      </c>
      <c r="M1193" s="2">
        <f>Cocina[[#This Row],[Precio Unitario]]*Cocina[[#This Row],[Cantidad Ordenada]]</f>
        <v>54</v>
      </c>
      <c r="O1193" s="2"/>
      <c r="Q1193"/>
    </row>
    <row r="1194" spans="1:17" x14ac:dyDescent="0.2">
      <c r="A1194" s="3">
        <v>481</v>
      </c>
      <c r="B1194" s="3">
        <v>9</v>
      </c>
      <c r="C1194" s="4" t="s">
        <v>57</v>
      </c>
      <c r="D1194" s="4" t="s">
        <v>1606</v>
      </c>
      <c r="E1194" s="2">
        <v>15</v>
      </c>
      <c r="F1194" s="2">
        <v>26</v>
      </c>
      <c r="G1194" s="3">
        <v>2</v>
      </c>
      <c r="H1194">
        <v>58</v>
      </c>
      <c r="I1194" s="4" t="s">
        <v>133</v>
      </c>
      <c r="J1194" s="2">
        <f>Cocina[[#This Row],[Precio Unitario]]-Cocina[[#This Row],[Costo Unitario]]</f>
        <v>11</v>
      </c>
      <c r="K1194" s="2">
        <f>Cocina[[#This Row],[Precio Unitario]]</f>
        <v>26</v>
      </c>
      <c r="L1194" s="6">
        <f>Cocina[[#This Row],[Ganancia Neta]]/Cocina[[#This Row],[Ganancia Bruta]]</f>
        <v>0.42307692307692307</v>
      </c>
      <c r="M1194" s="2">
        <f>Cocina[[#This Row],[Precio Unitario]]*Cocina[[#This Row],[Cantidad Ordenada]]</f>
        <v>52</v>
      </c>
      <c r="O1194" s="2"/>
      <c r="Q1194"/>
    </row>
    <row r="1195" spans="1:17" x14ac:dyDescent="0.2">
      <c r="A1195" s="3">
        <v>482</v>
      </c>
      <c r="B1195" s="3">
        <v>9</v>
      </c>
      <c r="C1195" s="4" t="s">
        <v>41</v>
      </c>
      <c r="D1195" s="4" t="s">
        <v>1604</v>
      </c>
      <c r="E1195" s="2">
        <v>13</v>
      </c>
      <c r="F1195" s="2">
        <v>21</v>
      </c>
      <c r="G1195" s="3">
        <v>3</v>
      </c>
      <c r="H1195">
        <v>21</v>
      </c>
      <c r="I1195" s="4" t="s">
        <v>133</v>
      </c>
      <c r="J1195" s="2">
        <f>Cocina[[#This Row],[Precio Unitario]]-Cocina[[#This Row],[Costo Unitario]]</f>
        <v>8</v>
      </c>
      <c r="K1195" s="2">
        <f>Cocina[[#This Row],[Precio Unitario]]</f>
        <v>21</v>
      </c>
      <c r="L1195" s="6">
        <f>Cocina[[#This Row],[Ganancia Neta]]/Cocina[[#This Row],[Ganancia Bruta]]</f>
        <v>0.38095238095238093</v>
      </c>
      <c r="M1195" s="2">
        <f>Cocina[[#This Row],[Precio Unitario]]*Cocina[[#This Row],[Cantidad Ordenada]]</f>
        <v>63</v>
      </c>
      <c r="O1195" s="2"/>
      <c r="Q1195"/>
    </row>
    <row r="1196" spans="1:17" x14ac:dyDescent="0.2">
      <c r="A1196" s="3">
        <v>483</v>
      </c>
      <c r="B1196" s="3">
        <v>2</v>
      </c>
      <c r="C1196" s="4" t="s">
        <v>46</v>
      </c>
      <c r="D1196" s="4" t="s">
        <v>1591</v>
      </c>
      <c r="E1196" s="2">
        <v>16</v>
      </c>
      <c r="F1196" s="2">
        <v>27</v>
      </c>
      <c r="G1196" s="3">
        <v>3</v>
      </c>
      <c r="H1196">
        <v>53</v>
      </c>
      <c r="I1196" s="4" t="s">
        <v>132</v>
      </c>
      <c r="J1196" s="2">
        <f>Cocina[[#This Row],[Precio Unitario]]-Cocina[[#This Row],[Costo Unitario]]</f>
        <v>11</v>
      </c>
      <c r="K1196" s="2">
        <f>Cocina[[#This Row],[Precio Unitario]]</f>
        <v>27</v>
      </c>
      <c r="L1196" s="6">
        <f>Cocina[[#This Row],[Ganancia Neta]]/Cocina[[#This Row],[Ganancia Bruta]]</f>
        <v>0.40740740740740738</v>
      </c>
      <c r="M1196" s="2">
        <f>Cocina[[#This Row],[Precio Unitario]]*Cocina[[#This Row],[Cantidad Ordenada]]</f>
        <v>81</v>
      </c>
      <c r="O1196" s="2"/>
      <c r="Q1196"/>
    </row>
    <row r="1197" spans="1:17" x14ac:dyDescent="0.2">
      <c r="A1197" s="3">
        <v>484</v>
      </c>
      <c r="B1197" s="3">
        <v>18</v>
      </c>
      <c r="C1197" s="4" t="s">
        <v>52</v>
      </c>
      <c r="D1197" s="4" t="s">
        <v>1607</v>
      </c>
      <c r="E1197" s="2">
        <v>15</v>
      </c>
      <c r="F1197" s="2">
        <v>25</v>
      </c>
      <c r="G1197" s="3">
        <v>3</v>
      </c>
      <c r="H1197">
        <v>34</v>
      </c>
      <c r="I1197" s="4" t="s">
        <v>133</v>
      </c>
      <c r="J1197" s="2">
        <f>Cocina[[#This Row],[Precio Unitario]]-Cocina[[#This Row],[Costo Unitario]]</f>
        <v>10</v>
      </c>
      <c r="K1197" s="2">
        <f>Cocina[[#This Row],[Precio Unitario]]</f>
        <v>25</v>
      </c>
      <c r="L1197" s="6">
        <f>Cocina[[#This Row],[Ganancia Neta]]/Cocina[[#This Row],[Ganancia Bruta]]</f>
        <v>0.4</v>
      </c>
      <c r="M1197" s="2">
        <f>Cocina[[#This Row],[Precio Unitario]]*Cocina[[#This Row],[Cantidad Ordenada]]</f>
        <v>75</v>
      </c>
      <c r="O1197" s="2"/>
      <c r="Q1197"/>
    </row>
    <row r="1198" spans="1:17" x14ac:dyDescent="0.2">
      <c r="A1198" s="3">
        <v>485</v>
      </c>
      <c r="B1198" s="3">
        <v>6</v>
      </c>
      <c r="C1198" s="4" t="s">
        <v>60</v>
      </c>
      <c r="D1198" s="4" t="s">
        <v>1588</v>
      </c>
      <c r="E1198" s="2">
        <v>14</v>
      </c>
      <c r="F1198" s="2">
        <v>24</v>
      </c>
      <c r="G1198" s="3">
        <v>3</v>
      </c>
      <c r="H1198">
        <v>23</v>
      </c>
      <c r="I1198" s="4" t="s">
        <v>132</v>
      </c>
      <c r="J1198" s="2">
        <f>Cocina[[#This Row],[Precio Unitario]]-Cocina[[#This Row],[Costo Unitario]]</f>
        <v>10</v>
      </c>
      <c r="K1198" s="2">
        <f>Cocina[[#This Row],[Precio Unitario]]</f>
        <v>24</v>
      </c>
      <c r="L1198" s="6">
        <f>Cocina[[#This Row],[Ganancia Neta]]/Cocina[[#This Row],[Ganancia Bruta]]</f>
        <v>0.41666666666666669</v>
      </c>
      <c r="M1198" s="2">
        <f>Cocina[[#This Row],[Precio Unitario]]*Cocina[[#This Row],[Cantidad Ordenada]]</f>
        <v>72</v>
      </c>
      <c r="O1198" s="2"/>
      <c r="Q1198"/>
    </row>
    <row r="1199" spans="1:17" x14ac:dyDescent="0.2">
      <c r="A1199" s="3">
        <v>485</v>
      </c>
      <c r="B1199" s="3">
        <v>6</v>
      </c>
      <c r="C1199" s="4" t="s">
        <v>42</v>
      </c>
      <c r="D1199" s="4" t="s">
        <v>1593</v>
      </c>
      <c r="E1199" s="2">
        <v>22</v>
      </c>
      <c r="F1199" s="2">
        <v>36</v>
      </c>
      <c r="G1199" s="3">
        <v>2</v>
      </c>
      <c r="H1199">
        <v>56</v>
      </c>
      <c r="I1199" s="4" t="s">
        <v>132</v>
      </c>
      <c r="J1199" s="2">
        <f>Cocina[[#This Row],[Precio Unitario]]-Cocina[[#This Row],[Costo Unitario]]</f>
        <v>14</v>
      </c>
      <c r="K1199" s="2">
        <f>Cocina[[#This Row],[Precio Unitario]]</f>
        <v>36</v>
      </c>
      <c r="L1199" s="6">
        <f>Cocina[[#This Row],[Ganancia Neta]]/Cocina[[#This Row],[Ganancia Bruta]]</f>
        <v>0.3888888888888889</v>
      </c>
      <c r="M1199" s="2">
        <f>Cocina[[#This Row],[Precio Unitario]]*Cocina[[#This Row],[Cantidad Ordenada]]</f>
        <v>72</v>
      </c>
      <c r="O1199" s="2"/>
      <c r="Q1199"/>
    </row>
    <row r="1200" spans="1:17" x14ac:dyDescent="0.2">
      <c r="A1200" s="3">
        <v>486</v>
      </c>
      <c r="B1200" s="3">
        <v>15</v>
      </c>
      <c r="C1200" s="4" t="s">
        <v>42</v>
      </c>
      <c r="D1200" s="4" t="s">
        <v>1593</v>
      </c>
      <c r="E1200" s="2">
        <v>22</v>
      </c>
      <c r="F1200" s="2">
        <v>36</v>
      </c>
      <c r="G1200" s="3">
        <v>2</v>
      </c>
      <c r="H1200">
        <v>7</v>
      </c>
      <c r="I1200" s="4" t="s">
        <v>132</v>
      </c>
      <c r="J1200" s="2">
        <f>Cocina[[#This Row],[Precio Unitario]]-Cocina[[#This Row],[Costo Unitario]]</f>
        <v>14</v>
      </c>
      <c r="K1200" s="2">
        <f>Cocina[[#This Row],[Precio Unitario]]</f>
        <v>36</v>
      </c>
      <c r="L1200" s="6">
        <f>Cocina[[#This Row],[Ganancia Neta]]/Cocina[[#This Row],[Ganancia Bruta]]</f>
        <v>0.3888888888888889</v>
      </c>
      <c r="M1200" s="2">
        <f>Cocina[[#This Row],[Precio Unitario]]*Cocina[[#This Row],[Cantidad Ordenada]]</f>
        <v>72</v>
      </c>
      <c r="O1200" s="2"/>
      <c r="Q1200"/>
    </row>
    <row r="1201" spans="1:17" x14ac:dyDescent="0.2">
      <c r="A1201" s="3">
        <v>486</v>
      </c>
      <c r="B1201" s="3">
        <v>15</v>
      </c>
      <c r="C1201" s="4" t="s">
        <v>55</v>
      </c>
      <c r="D1201" s="4" t="s">
        <v>1602</v>
      </c>
      <c r="E1201" s="2">
        <v>12</v>
      </c>
      <c r="F1201" s="2">
        <v>20</v>
      </c>
      <c r="G1201" s="3">
        <v>1</v>
      </c>
      <c r="H1201">
        <v>19</v>
      </c>
      <c r="I1201" s="4" t="s">
        <v>132</v>
      </c>
      <c r="J1201" s="2">
        <f>Cocina[[#This Row],[Precio Unitario]]-Cocina[[#This Row],[Costo Unitario]]</f>
        <v>8</v>
      </c>
      <c r="K1201" s="2">
        <f>Cocina[[#This Row],[Precio Unitario]]</f>
        <v>20</v>
      </c>
      <c r="L1201" s="6">
        <f>Cocina[[#This Row],[Ganancia Neta]]/Cocina[[#This Row],[Ganancia Bruta]]</f>
        <v>0.4</v>
      </c>
      <c r="M1201" s="2">
        <f>Cocina[[#This Row],[Precio Unitario]]*Cocina[[#This Row],[Cantidad Ordenada]]</f>
        <v>20</v>
      </c>
      <c r="O1201" s="2"/>
      <c r="Q1201"/>
    </row>
    <row r="1202" spans="1:17" x14ac:dyDescent="0.2">
      <c r="A1202" s="3">
        <v>486</v>
      </c>
      <c r="B1202" s="3">
        <v>15</v>
      </c>
      <c r="C1202" s="4" t="s">
        <v>37</v>
      </c>
      <c r="D1202" s="4" t="s">
        <v>1601</v>
      </c>
      <c r="E1202" s="2">
        <v>20</v>
      </c>
      <c r="F1202" s="2">
        <v>34</v>
      </c>
      <c r="G1202" s="3">
        <v>1</v>
      </c>
      <c r="H1202">
        <v>9</v>
      </c>
      <c r="I1202" s="4" t="s">
        <v>132</v>
      </c>
      <c r="J1202" s="2">
        <f>Cocina[[#This Row],[Precio Unitario]]-Cocina[[#This Row],[Costo Unitario]]</f>
        <v>14</v>
      </c>
      <c r="K1202" s="2">
        <f>Cocina[[#This Row],[Precio Unitario]]</f>
        <v>34</v>
      </c>
      <c r="L1202" s="6">
        <f>Cocina[[#This Row],[Ganancia Neta]]/Cocina[[#This Row],[Ganancia Bruta]]</f>
        <v>0.41176470588235292</v>
      </c>
      <c r="M1202" s="2">
        <f>Cocina[[#This Row],[Precio Unitario]]*Cocina[[#This Row],[Cantidad Ordenada]]</f>
        <v>34</v>
      </c>
      <c r="O1202" s="2"/>
      <c r="Q1202"/>
    </row>
    <row r="1203" spans="1:17" x14ac:dyDescent="0.2">
      <c r="A1203" s="3">
        <v>486</v>
      </c>
      <c r="B1203" s="3">
        <v>15</v>
      </c>
      <c r="C1203" s="4" t="s">
        <v>60</v>
      </c>
      <c r="D1203" s="4" t="s">
        <v>1588</v>
      </c>
      <c r="E1203" s="2">
        <v>14</v>
      </c>
      <c r="F1203" s="2">
        <v>24</v>
      </c>
      <c r="G1203" s="3">
        <v>1</v>
      </c>
      <c r="H1203">
        <v>24</v>
      </c>
      <c r="I1203" s="4" t="s">
        <v>132</v>
      </c>
      <c r="J1203" s="2">
        <f>Cocina[[#This Row],[Precio Unitario]]-Cocina[[#This Row],[Costo Unitario]]</f>
        <v>10</v>
      </c>
      <c r="K1203" s="2">
        <f>Cocina[[#This Row],[Precio Unitario]]</f>
        <v>24</v>
      </c>
      <c r="L1203" s="6">
        <f>Cocina[[#This Row],[Ganancia Neta]]/Cocina[[#This Row],[Ganancia Bruta]]</f>
        <v>0.41666666666666669</v>
      </c>
      <c r="M1203" s="2">
        <f>Cocina[[#This Row],[Precio Unitario]]*Cocina[[#This Row],[Cantidad Ordenada]]</f>
        <v>24</v>
      </c>
      <c r="O1203" s="2"/>
      <c r="Q1203"/>
    </row>
    <row r="1204" spans="1:17" x14ac:dyDescent="0.2">
      <c r="A1204" s="3">
        <v>487</v>
      </c>
      <c r="B1204" s="3">
        <v>17</v>
      </c>
      <c r="C1204" s="4" t="s">
        <v>37</v>
      </c>
      <c r="D1204" s="4" t="s">
        <v>1601</v>
      </c>
      <c r="E1204" s="2">
        <v>20</v>
      </c>
      <c r="F1204" s="2">
        <v>34</v>
      </c>
      <c r="G1204" s="3">
        <v>2</v>
      </c>
      <c r="H1204">
        <v>58</v>
      </c>
      <c r="I1204" s="4" t="s">
        <v>133</v>
      </c>
      <c r="J1204" s="2">
        <f>Cocina[[#This Row],[Precio Unitario]]-Cocina[[#This Row],[Costo Unitario]]</f>
        <v>14</v>
      </c>
      <c r="K1204" s="2">
        <f>Cocina[[#This Row],[Precio Unitario]]</f>
        <v>34</v>
      </c>
      <c r="L1204" s="6">
        <f>Cocina[[#This Row],[Ganancia Neta]]/Cocina[[#This Row],[Ganancia Bruta]]</f>
        <v>0.41176470588235292</v>
      </c>
      <c r="M1204" s="2">
        <f>Cocina[[#This Row],[Precio Unitario]]*Cocina[[#This Row],[Cantidad Ordenada]]</f>
        <v>68</v>
      </c>
      <c r="O1204" s="2"/>
      <c r="Q1204"/>
    </row>
    <row r="1205" spans="1:17" x14ac:dyDescent="0.2">
      <c r="A1205" s="3">
        <v>487</v>
      </c>
      <c r="B1205" s="3">
        <v>17</v>
      </c>
      <c r="C1205" s="4" t="s">
        <v>50</v>
      </c>
      <c r="D1205" s="4" t="s">
        <v>1590</v>
      </c>
      <c r="E1205" s="2">
        <v>19</v>
      </c>
      <c r="F1205" s="2">
        <v>31</v>
      </c>
      <c r="G1205" s="3">
        <v>2</v>
      </c>
      <c r="H1205">
        <v>29</v>
      </c>
      <c r="I1205" s="4" t="s">
        <v>133</v>
      </c>
      <c r="J1205" s="2">
        <f>Cocina[[#This Row],[Precio Unitario]]-Cocina[[#This Row],[Costo Unitario]]</f>
        <v>12</v>
      </c>
      <c r="K1205" s="2">
        <f>Cocina[[#This Row],[Precio Unitario]]</f>
        <v>31</v>
      </c>
      <c r="L1205" s="6">
        <f>Cocina[[#This Row],[Ganancia Neta]]/Cocina[[#This Row],[Ganancia Bruta]]</f>
        <v>0.38709677419354838</v>
      </c>
      <c r="M1205" s="2">
        <f>Cocina[[#This Row],[Precio Unitario]]*Cocina[[#This Row],[Cantidad Ordenada]]</f>
        <v>62</v>
      </c>
      <c r="O1205" s="2"/>
      <c r="Q1205"/>
    </row>
    <row r="1206" spans="1:17" x14ac:dyDescent="0.2">
      <c r="A1206" s="3">
        <v>487</v>
      </c>
      <c r="B1206" s="3">
        <v>17</v>
      </c>
      <c r="C1206" s="4" t="s">
        <v>65</v>
      </c>
      <c r="D1206" s="4" t="s">
        <v>1600</v>
      </c>
      <c r="E1206" s="2">
        <v>13</v>
      </c>
      <c r="F1206" s="2">
        <v>22</v>
      </c>
      <c r="G1206" s="3">
        <v>1</v>
      </c>
      <c r="H1206">
        <v>5</v>
      </c>
      <c r="I1206" s="4" t="s">
        <v>133</v>
      </c>
      <c r="J1206" s="2">
        <f>Cocina[[#This Row],[Precio Unitario]]-Cocina[[#This Row],[Costo Unitario]]</f>
        <v>9</v>
      </c>
      <c r="K1206" s="2">
        <f>Cocina[[#This Row],[Precio Unitario]]</f>
        <v>22</v>
      </c>
      <c r="L1206" s="6">
        <f>Cocina[[#This Row],[Ganancia Neta]]/Cocina[[#This Row],[Ganancia Bruta]]</f>
        <v>0.40909090909090912</v>
      </c>
      <c r="M1206" s="2">
        <f>Cocina[[#This Row],[Precio Unitario]]*Cocina[[#This Row],[Cantidad Ordenada]]</f>
        <v>22</v>
      </c>
      <c r="O1206" s="2"/>
      <c r="Q1206"/>
    </row>
    <row r="1207" spans="1:17" x14ac:dyDescent="0.2">
      <c r="A1207" s="3">
        <v>488</v>
      </c>
      <c r="B1207" s="3">
        <v>10</v>
      </c>
      <c r="C1207" s="4" t="s">
        <v>43</v>
      </c>
      <c r="D1207" s="4" t="s">
        <v>1605</v>
      </c>
      <c r="E1207" s="2">
        <v>10</v>
      </c>
      <c r="F1207" s="2">
        <v>18</v>
      </c>
      <c r="G1207" s="3">
        <v>3</v>
      </c>
      <c r="H1207">
        <v>54</v>
      </c>
      <c r="I1207" s="4" t="s">
        <v>132</v>
      </c>
      <c r="J1207" s="2">
        <f>Cocina[[#This Row],[Precio Unitario]]-Cocina[[#This Row],[Costo Unitario]]</f>
        <v>8</v>
      </c>
      <c r="K1207" s="2">
        <f>Cocina[[#This Row],[Precio Unitario]]</f>
        <v>18</v>
      </c>
      <c r="L1207" s="6">
        <f>Cocina[[#This Row],[Ganancia Neta]]/Cocina[[#This Row],[Ganancia Bruta]]</f>
        <v>0.44444444444444442</v>
      </c>
      <c r="M1207" s="2">
        <f>Cocina[[#This Row],[Precio Unitario]]*Cocina[[#This Row],[Cantidad Ordenada]]</f>
        <v>54</v>
      </c>
      <c r="O1207" s="2"/>
      <c r="Q1207"/>
    </row>
    <row r="1208" spans="1:17" x14ac:dyDescent="0.2">
      <c r="A1208" s="3">
        <v>488</v>
      </c>
      <c r="B1208" s="3">
        <v>10</v>
      </c>
      <c r="C1208" s="4" t="s">
        <v>63</v>
      </c>
      <c r="D1208" s="4" t="s">
        <v>1603</v>
      </c>
      <c r="E1208" s="2">
        <v>14</v>
      </c>
      <c r="F1208" s="2">
        <v>23</v>
      </c>
      <c r="G1208" s="3">
        <v>3</v>
      </c>
      <c r="H1208">
        <v>52</v>
      </c>
      <c r="I1208" s="4" t="s">
        <v>132</v>
      </c>
      <c r="J1208" s="2">
        <f>Cocina[[#This Row],[Precio Unitario]]-Cocina[[#This Row],[Costo Unitario]]</f>
        <v>9</v>
      </c>
      <c r="K1208" s="2">
        <f>Cocina[[#This Row],[Precio Unitario]]</f>
        <v>23</v>
      </c>
      <c r="L1208" s="6">
        <f>Cocina[[#This Row],[Ganancia Neta]]/Cocina[[#This Row],[Ganancia Bruta]]</f>
        <v>0.39130434782608697</v>
      </c>
      <c r="M1208" s="2">
        <f>Cocina[[#This Row],[Precio Unitario]]*Cocina[[#This Row],[Cantidad Ordenada]]</f>
        <v>69</v>
      </c>
      <c r="O1208" s="2"/>
      <c r="Q1208"/>
    </row>
    <row r="1209" spans="1:17" x14ac:dyDescent="0.2">
      <c r="A1209" s="3">
        <v>488</v>
      </c>
      <c r="B1209" s="3">
        <v>10</v>
      </c>
      <c r="C1209" s="4" t="s">
        <v>50</v>
      </c>
      <c r="D1209" s="4" t="s">
        <v>1590</v>
      </c>
      <c r="E1209" s="2">
        <v>19</v>
      </c>
      <c r="F1209" s="2">
        <v>31</v>
      </c>
      <c r="G1209" s="3">
        <v>2</v>
      </c>
      <c r="H1209">
        <v>18</v>
      </c>
      <c r="I1209" s="4" t="s">
        <v>133</v>
      </c>
      <c r="J1209" s="2">
        <f>Cocina[[#This Row],[Precio Unitario]]-Cocina[[#This Row],[Costo Unitario]]</f>
        <v>12</v>
      </c>
      <c r="K1209" s="2">
        <f>Cocina[[#This Row],[Precio Unitario]]</f>
        <v>31</v>
      </c>
      <c r="L1209" s="6">
        <f>Cocina[[#This Row],[Ganancia Neta]]/Cocina[[#This Row],[Ganancia Bruta]]</f>
        <v>0.38709677419354838</v>
      </c>
      <c r="M1209" s="2">
        <f>Cocina[[#This Row],[Precio Unitario]]*Cocina[[#This Row],[Cantidad Ordenada]]</f>
        <v>62</v>
      </c>
      <c r="O1209" s="2"/>
      <c r="Q1209"/>
    </row>
    <row r="1210" spans="1:17" x14ac:dyDescent="0.2">
      <c r="A1210" s="3">
        <v>489</v>
      </c>
      <c r="B1210" s="3">
        <v>3</v>
      </c>
      <c r="C1210" s="4" t="s">
        <v>34</v>
      </c>
      <c r="D1210" s="4" t="s">
        <v>1592</v>
      </c>
      <c r="E1210" s="2">
        <v>25</v>
      </c>
      <c r="F1210" s="2">
        <v>40</v>
      </c>
      <c r="G1210" s="3">
        <v>2</v>
      </c>
      <c r="H1210">
        <v>28</v>
      </c>
      <c r="I1210" s="4" t="s">
        <v>133</v>
      </c>
      <c r="J1210" s="2">
        <f>Cocina[[#This Row],[Precio Unitario]]-Cocina[[#This Row],[Costo Unitario]]</f>
        <v>15</v>
      </c>
      <c r="K1210" s="2">
        <f>Cocina[[#This Row],[Precio Unitario]]</f>
        <v>40</v>
      </c>
      <c r="L1210" s="6">
        <f>Cocina[[#This Row],[Ganancia Neta]]/Cocina[[#This Row],[Ganancia Bruta]]</f>
        <v>0.375</v>
      </c>
      <c r="M1210" s="2">
        <f>Cocina[[#This Row],[Precio Unitario]]*Cocina[[#This Row],[Cantidad Ordenada]]</f>
        <v>80</v>
      </c>
      <c r="O1210" s="2"/>
      <c r="Q1210"/>
    </row>
    <row r="1211" spans="1:17" x14ac:dyDescent="0.2">
      <c r="A1211" s="3">
        <v>489</v>
      </c>
      <c r="B1211" s="3">
        <v>3</v>
      </c>
      <c r="C1211" s="4" t="s">
        <v>63</v>
      </c>
      <c r="D1211" s="4" t="s">
        <v>1603</v>
      </c>
      <c r="E1211" s="2">
        <v>14</v>
      </c>
      <c r="F1211" s="2">
        <v>23</v>
      </c>
      <c r="G1211" s="3">
        <v>3</v>
      </c>
      <c r="H1211">
        <v>6</v>
      </c>
      <c r="I1211" s="4" t="s">
        <v>133</v>
      </c>
      <c r="J1211" s="2">
        <f>Cocina[[#This Row],[Precio Unitario]]-Cocina[[#This Row],[Costo Unitario]]</f>
        <v>9</v>
      </c>
      <c r="K1211" s="2">
        <f>Cocina[[#This Row],[Precio Unitario]]</f>
        <v>23</v>
      </c>
      <c r="L1211" s="6">
        <f>Cocina[[#This Row],[Ganancia Neta]]/Cocina[[#This Row],[Ganancia Bruta]]</f>
        <v>0.39130434782608697</v>
      </c>
      <c r="M1211" s="2">
        <f>Cocina[[#This Row],[Precio Unitario]]*Cocina[[#This Row],[Cantidad Ordenada]]</f>
        <v>69</v>
      </c>
      <c r="O1211" s="2"/>
      <c r="Q1211"/>
    </row>
    <row r="1212" spans="1:17" x14ac:dyDescent="0.2">
      <c r="A1212" s="3">
        <v>490</v>
      </c>
      <c r="B1212" s="3">
        <v>1</v>
      </c>
      <c r="C1212" s="4" t="s">
        <v>57</v>
      </c>
      <c r="D1212" s="4" t="s">
        <v>1606</v>
      </c>
      <c r="E1212" s="2">
        <v>15</v>
      </c>
      <c r="F1212" s="2">
        <v>26</v>
      </c>
      <c r="G1212" s="3">
        <v>3</v>
      </c>
      <c r="H1212">
        <v>34</v>
      </c>
      <c r="I1212" s="4" t="s">
        <v>132</v>
      </c>
      <c r="J1212" s="2">
        <f>Cocina[[#This Row],[Precio Unitario]]-Cocina[[#This Row],[Costo Unitario]]</f>
        <v>11</v>
      </c>
      <c r="K1212" s="2">
        <f>Cocina[[#This Row],[Precio Unitario]]</f>
        <v>26</v>
      </c>
      <c r="L1212" s="6">
        <f>Cocina[[#This Row],[Ganancia Neta]]/Cocina[[#This Row],[Ganancia Bruta]]</f>
        <v>0.42307692307692307</v>
      </c>
      <c r="M1212" s="2">
        <f>Cocina[[#This Row],[Precio Unitario]]*Cocina[[#This Row],[Cantidad Ordenada]]</f>
        <v>78</v>
      </c>
      <c r="O1212" s="2"/>
      <c r="Q1212"/>
    </row>
    <row r="1213" spans="1:17" x14ac:dyDescent="0.2">
      <c r="A1213" s="3">
        <v>490</v>
      </c>
      <c r="B1213" s="3">
        <v>1</v>
      </c>
      <c r="C1213" s="4" t="s">
        <v>70</v>
      </c>
      <c r="D1213" s="4" t="s">
        <v>1599</v>
      </c>
      <c r="E1213" s="2">
        <v>19</v>
      </c>
      <c r="F1213" s="2">
        <v>32</v>
      </c>
      <c r="G1213" s="3">
        <v>1</v>
      </c>
      <c r="H1213">
        <v>55</v>
      </c>
      <c r="I1213" s="4" t="s">
        <v>132</v>
      </c>
      <c r="J1213" s="2">
        <f>Cocina[[#This Row],[Precio Unitario]]-Cocina[[#This Row],[Costo Unitario]]</f>
        <v>13</v>
      </c>
      <c r="K1213" s="2">
        <f>Cocina[[#This Row],[Precio Unitario]]</f>
        <v>32</v>
      </c>
      <c r="L1213" s="6">
        <f>Cocina[[#This Row],[Ganancia Neta]]/Cocina[[#This Row],[Ganancia Bruta]]</f>
        <v>0.40625</v>
      </c>
      <c r="M1213" s="2">
        <f>Cocina[[#This Row],[Precio Unitario]]*Cocina[[#This Row],[Cantidad Ordenada]]</f>
        <v>32</v>
      </c>
      <c r="O1213" s="2"/>
      <c r="Q1213"/>
    </row>
    <row r="1214" spans="1:17" x14ac:dyDescent="0.2">
      <c r="A1214" s="3">
        <v>490</v>
      </c>
      <c r="B1214" s="3">
        <v>1</v>
      </c>
      <c r="C1214" s="4" t="s">
        <v>37</v>
      </c>
      <c r="D1214" s="4" t="s">
        <v>1601</v>
      </c>
      <c r="E1214" s="2">
        <v>20</v>
      </c>
      <c r="F1214" s="2">
        <v>34</v>
      </c>
      <c r="G1214" s="3">
        <v>3</v>
      </c>
      <c r="H1214">
        <v>42</v>
      </c>
      <c r="I1214" s="4" t="s">
        <v>132</v>
      </c>
      <c r="J1214" s="2">
        <f>Cocina[[#This Row],[Precio Unitario]]-Cocina[[#This Row],[Costo Unitario]]</f>
        <v>14</v>
      </c>
      <c r="K1214" s="2">
        <f>Cocina[[#This Row],[Precio Unitario]]</f>
        <v>34</v>
      </c>
      <c r="L1214" s="6">
        <f>Cocina[[#This Row],[Ganancia Neta]]/Cocina[[#This Row],[Ganancia Bruta]]</f>
        <v>0.41176470588235292</v>
      </c>
      <c r="M1214" s="2">
        <f>Cocina[[#This Row],[Precio Unitario]]*Cocina[[#This Row],[Cantidad Ordenada]]</f>
        <v>102</v>
      </c>
      <c r="O1214" s="2"/>
      <c r="Q1214"/>
    </row>
    <row r="1215" spans="1:17" x14ac:dyDescent="0.2">
      <c r="A1215" s="3">
        <v>491</v>
      </c>
      <c r="B1215" s="3">
        <v>7</v>
      </c>
      <c r="C1215" s="4" t="s">
        <v>26</v>
      </c>
      <c r="D1215" s="4" t="s">
        <v>1594</v>
      </c>
      <c r="E1215" s="2">
        <v>17</v>
      </c>
      <c r="F1215" s="2">
        <v>29</v>
      </c>
      <c r="G1215" s="3">
        <v>2</v>
      </c>
      <c r="H1215">
        <v>30</v>
      </c>
      <c r="I1215" s="4" t="s">
        <v>132</v>
      </c>
      <c r="J1215" s="2">
        <f>Cocina[[#This Row],[Precio Unitario]]-Cocina[[#This Row],[Costo Unitario]]</f>
        <v>12</v>
      </c>
      <c r="K1215" s="2">
        <f>Cocina[[#This Row],[Precio Unitario]]</f>
        <v>29</v>
      </c>
      <c r="L1215" s="6">
        <f>Cocina[[#This Row],[Ganancia Neta]]/Cocina[[#This Row],[Ganancia Bruta]]</f>
        <v>0.41379310344827586</v>
      </c>
      <c r="M1215" s="2">
        <f>Cocina[[#This Row],[Precio Unitario]]*Cocina[[#This Row],[Cantidad Ordenada]]</f>
        <v>58</v>
      </c>
      <c r="O1215" s="2"/>
      <c r="Q1215"/>
    </row>
    <row r="1216" spans="1:17" x14ac:dyDescent="0.2">
      <c r="A1216" s="3">
        <v>491</v>
      </c>
      <c r="B1216" s="3">
        <v>7</v>
      </c>
      <c r="C1216" s="4" t="s">
        <v>39</v>
      </c>
      <c r="D1216" s="4" t="s">
        <v>1589</v>
      </c>
      <c r="E1216" s="2">
        <v>18</v>
      </c>
      <c r="F1216" s="2">
        <v>30</v>
      </c>
      <c r="G1216" s="3">
        <v>2</v>
      </c>
      <c r="H1216">
        <v>11</v>
      </c>
      <c r="I1216" s="4" t="s">
        <v>132</v>
      </c>
      <c r="J1216" s="2">
        <f>Cocina[[#This Row],[Precio Unitario]]-Cocina[[#This Row],[Costo Unitario]]</f>
        <v>12</v>
      </c>
      <c r="K1216" s="2">
        <f>Cocina[[#This Row],[Precio Unitario]]</f>
        <v>30</v>
      </c>
      <c r="L1216" s="6">
        <f>Cocina[[#This Row],[Ganancia Neta]]/Cocina[[#This Row],[Ganancia Bruta]]</f>
        <v>0.4</v>
      </c>
      <c r="M1216" s="2">
        <f>Cocina[[#This Row],[Precio Unitario]]*Cocina[[#This Row],[Cantidad Ordenada]]</f>
        <v>60</v>
      </c>
      <c r="O1216" s="2"/>
      <c r="Q1216"/>
    </row>
    <row r="1217" spans="1:17" x14ac:dyDescent="0.2">
      <c r="A1217" s="3">
        <v>492</v>
      </c>
      <c r="B1217" s="3">
        <v>4</v>
      </c>
      <c r="C1217" s="4" t="s">
        <v>74</v>
      </c>
      <c r="D1217" s="4" t="s">
        <v>1595</v>
      </c>
      <c r="E1217" s="2">
        <v>20</v>
      </c>
      <c r="F1217" s="2">
        <v>33</v>
      </c>
      <c r="G1217" s="3">
        <v>3</v>
      </c>
      <c r="H1217">
        <v>15</v>
      </c>
      <c r="I1217" s="4" t="s">
        <v>132</v>
      </c>
      <c r="J1217" s="2">
        <f>Cocina[[#This Row],[Precio Unitario]]-Cocina[[#This Row],[Costo Unitario]]</f>
        <v>13</v>
      </c>
      <c r="K1217" s="2">
        <f>Cocina[[#This Row],[Precio Unitario]]</f>
        <v>33</v>
      </c>
      <c r="L1217" s="6">
        <f>Cocina[[#This Row],[Ganancia Neta]]/Cocina[[#This Row],[Ganancia Bruta]]</f>
        <v>0.39393939393939392</v>
      </c>
      <c r="M1217" s="2">
        <f>Cocina[[#This Row],[Precio Unitario]]*Cocina[[#This Row],[Cantidad Ordenada]]</f>
        <v>99</v>
      </c>
      <c r="O1217" s="2"/>
      <c r="Q1217"/>
    </row>
    <row r="1218" spans="1:17" x14ac:dyDescent="0.2">
      <c r="A1218" s="3">
        <v>492</v>
      </c>
      <c r="B1218" s="3">
        <v>4</v>
      </c>
      <c r="C1218" s="4" t="s">
        <v>41</v>
      </c>
      <c r="D1218" s="4" t="s">
        <v>1604</v>
      </c>
      <c r="E1218" s="2">
        <v>13</v>
      </c>
      <c r="F1218" s="2">
        <v>21</v>
      </c>
      <c r="G1218" s="3">
        <v>3</v>
      </c>
      <c r="H1218">
        <v>8</v>
      </c>
      <c r="I1218" s="4" t="s">
        <v>132</v>
      </c>
      <c r="J1218" s="2">
        <f>Cocina[[#This Row],[Precio Unitario]]-Cocina[[#This Row],[Costo Unitario]]</f>
        <v>8</v>
      </c>
      <c r="K1218" s="2">
        <f>Cocina[[#This Row],[Precio Unitario]]</f>
        <v>21</v>
      </c>
      <c r="L1218" s="6">
        <f>Cocina[[#This Row],[Ganancia Neta]]/Cocina[[#This Row],[Ganancia Bruta]]</f>
        <v>0.38095238095238093</v>
      </c>
      <c r="M1218" s="2">
        <f>Cocina[[#This Row],[Precio Unitario]]*Cocina[[#This Row],[Cantidad Ordenada]]</f>
        <v>63</v>
      </c>
      <c r="O1218" s="2"/>
      <c r="Q1218"/>
    </row>
    <row r="1219" spans="1:17" x14ac:dyDescent="0.2">
      <c r="A1219" s="3">
        <v>492</v>
      </c>
      <c r="B1219" s="3">
        <v>4</v>
      </c>
      <c r="C1219" s="4" t="s">
        <v>60</v>
      </c>
      <c r="D1219" s="4" t="s">
        <v>1588</v>
      </c>
      <c r="E1219" s="2">
        <v>14</v>
      </c>
      <c r="F1219" s="2">
        <v>24</v>
      </c>
      <c r="G1219" s="3">
        <v>2</v>
      </c>
      <c r="H1219">
        <v>26</v>
      </c>
      <c r="I1219" s="4" t="s">
        <v>132</v>
      </c>
      <c r="J1219" s="2">
        <f>Cocina[[#This Row],[Precio Unitario]]-Cocina[[#This Row],[Costo Unitario]]</f>
        <v>10</v>
      </c>
      <c r="K1219" s="2">
        <f>Cocina[[#This Row],[Precio Unitario]]</f>
        <v>24</v>
      </c>
      <c r="L1219" s="6">
        <f>Cocina[[#This Row],[Ganancia Neta]]/Cocina[[#This Row],[Ganancia Bruta]]</f>
        <v>0.41666666666666669</v>
      </c>
      <c r="M1219" s="2">
        <f>Cocina[[#This Row],[Precio Unitario]]*Cocina[[#This Row],[Cantidad Ordenada]]</f>
        <v>48</v>
      </c>
      <c r="O1219" s="2"/>
      <c r="Q1219"/>
    </row>
    <row r="1220" spans="1:17" x14ac:dyDescent="0.2">
      <c r="A1220" s="3">
        <v>493</v>
      </c>
      <c r="B1220" s="3">
        <v>2</v>
      </c>
      <c r="C1220" s="4" t="s">
        <v>43</v>
      </c>
      <c r="D1220" s="4" t="s">
        <v>1605</v>
      </c>
      <c r="E1220" s="2">
        <v>10</v>
      </c>
      <c r="F1220" s="2">
        <v>18</v>
      </c>
      <c r="G1220" s="3">
        <v>3</v>
      </c>
      <c r="H1220">
        <v>8</v>
      </c>
      <c r="I1220" s="4" t="s">
        <v>133</v>
      </c>
      <c r="J1220" s="2">
        <f>Cocina[[#This Row],[Precio Unitario]]-Cocina[[#This Row],[Costo Unitario]]</f>
        <v>8</v>
      </c>
      <c r="K1220" s="2">
        <f>Cocina[[#This Row],[Precio Unitario]]</f>
        <v>18</v>
      </c>
      <c r="L1220" s="6">
        <f>Cocina[[#This Row],[Ganancia Neta]]/Cocina[[#This Row],[Ganancia Bruta]]</f>
        <v>0.44444444444444442</v>
      </c>
      <c r="M1220" s="2">
        <f>Cocina[[#This Row],[Precio Unitario]]*Cocina[[#This Row],[Cantidad Ordenada]]</f>
        <v>54</v>
      </c>
      <c r="O1220" s="2"/>
      <c r="Q1220"/>
    </row>
    <row r="1221" spans="1:17" x14ac:dyDescent="0.2">
      <c r="A1221" s="3">
        <v>494</v>
      </c>
      <c r="B1221" s="3">
        <v>20</v>
      </c>
      <c r="C1221" s="4" t="s">
        <v>70</v>
      </c>
      <c r="D1221" s="4" t="s">
        <v>1599</v>
      </c>
      <c r="E1221" s="2">
        <v>19</v>
      </c>
      <c r="F1221" s="2">
        <v>32</v>
      </c>
      <c r="G1221" s="3">
        <v>2</v>
      </c>
      <c r="H1221">
        <v>9</v>
      </c>
      <c r="I1221" s="4" t="s">
        <v>132</v>
      </c>
      <c r="J1221" s="2">
        <f>Cocina[[#This Row],[Precio Unitario]]-Cocina[[#This Row],[Costo Unitario]]</f>
        <v>13</v>
      </c>
      <c r="K1221" s="2">
        <f>Cocina[[#This Row],[Precio Unitario]]</f>
        <v>32</v>
      </c>
      <c r="L1221" s="6">
        <f>Cocina[[#This Row],[Ganancia Neta]]/Cocina[[#This Row],[Ganancia Bruta]]</f>
        <v>0.40625</v>
      </c>
      <c r="M1221" s="2">
        <f>Cocina[[#This Row],[Precio Unitario]]*Cocina[[#This Row],[Cantidad Ordenada]]</f>
        <v>64</v>
      </c>
      <c r="O1221" s="2"/>
      <c r="Q1221"/>
    </row>
    <row r="1222" spans="1:17" x14ac:dyDescent="0.2">
      <c r="A1222" s="3">
        <v>494</v>
      </c>
      <c r="B1222" s="3">
        <v>20</v>
      </c>
      <c r="C1222" s="4" t="s">
        <v>42</v>
      </c>
      <c r="D1222" s="4" t="s">
        <v>1593</v>
      </c>
      <c r="E1222" s="2">
        <v>22</v>
      </c>
      <c r="F1222" s="2">
        <v>36</v>
      </c>
      <c r="G1222" s="3">
        <v>3</v>
      </c>
      <c r="H1222">
        <v>22</v>
      </c>
      <c r="I1222" s="4" t="s">
        <v>132</v>
      </c>
      <c r="J1222" s="2">
        <f>Cocina[[#This Row],[Precio Unitario]]-Cocina[[#This Row],[Costo Unitario]]</f>
        <v>14</v>
      </c>
      <c r="K1222" s="2">
        <f>Cocina[[#This Row],[Precio Unitario]]</f>
        <v>36</v>
      </c>
      <c r="L1222" s="6">
        <f>Cocina[[#This Row],[Ganancia Neta]]/Cocina[[#This Row],[Ganancia Bruta]]</f>
        <v>0.3888888888888889</v>
      </c>
      <c r="M1222" s="2">
        <f>Cocina[[#This Row],[Precio Unitario]]*Cocina[[#This Row],[Cantidad Ordenada]]</f>
        <v>108</v>
      </c>
      <c r="O1222" s="2"/>
      <c r="Q1222"/>
    </row>
    <row r="1223" spans="1:17" x14ac:dyDescent="0.2">
      <c r="A1223" s="3">
        <v>495</v>
      </c>
      <c r="B1223" s="3">
        <v>11</v>
      </c>
      <c r="C1223" s="4" t="s">
        <v>34</v>
      </c>
      <c r="D1223" s="4" t="s">
        <v>1592</v>
      </c>
      <c r="E1223" s="2">
        <v>25</v>
      </c>
      <c r="F1223" s="2">
        <v>40</v>
      </c>
      <c r="G1223" s="3">
        <v>3</v>
      </c>
      <c r="H1223">
        <v>13</v>
      </c>
      <c r="I1223" s="4" t="s">
        <v>133</v>
      </c>
      <c r="J1223" s="2">
        <f>Cocina[[#This Row],[Precio Unitario]]-Cocina[[#This Row],[Costo Unitario]]</f>
        <v>15</v>
      </c>
      <c r="K1223" s="2">
        <f>Cocina[[#This Row],[Precio Unitario]]</f>
        <v>40</v>
      </c>
      <c r="L1223" s="6">
        <f>Cocina[[#This Row],[Ganancia Neta]]/Cocina[[#This Row],[Ganancia Bruta]]</f>
        <v>0.375</v>
      </c>
      <c r="M1223" s="2">
        <f>Cocina[[#This Row],[Precio Unitario]]*Cocina[[#This Row],[Cantidad Ordenada]]</f>
        <v>120</v>
      </c>
      <c r="O1223" s="2"/>
      <c r="Q1223"/>
    </row>
    <row r="1224" spans="1:17" x14ac:dyDescent="0.2">
      <c r="A1224" s="3">
        <v>495</v>
      </c>
      <c r="B1224" s="3">
        <v>11</v>
      </c>
      <c r="C1224" s="4" t="s">
        <v>46</v>
      </c>
      <c r="D1224" s="4" t="s">
        <v>1591</v>
      </c>
      <c r="E1224" s="2">
        <v>16</v>
      </c>
      <c r="F1224" s="2">
        <v>27</v>
      </c>
      <c r="G1224" s="3">
        <v>2</v>
      </c>
      <c r="H1224">
        <v>9</v>
      </c>
      <c r="I1224" s="4" t="s">
        <v>133</v>
      </c>
      <c r="J1224" s="2">
        <f>Cocina[[#This Row],[Precio Unitario]]-Cocina[[#This Row],[Costo Unitario]]</f>
        <v>11</v>
      </c>
      <c r="K1224" s="2">
        <f>Cocina[[#This Row],[Precio Unitario]]</f>
        <v>27</v>
      </c>
      <c r="L1224" s="6">
        <f>Cocina[[#This Row],[Ganancia Neta]]/Cocina[[#This Row],[Ganancia Bruta]]</f>
        <v>0.40740740740740738</v>
      </c>
      <c r="M1224" s="2">
        <f>Cocina[[#This Row],[Precio Unitario]]*Cocina[[#This Row],[Cantidad Ordenada]]</f>
        <v>54</v>
      </c>
      <c r="O1224" s="2"/>
      <c r="Q1224"/>
    </row>
    <row r="1225" spans="1:17" x14ac:dyDescent="0.2">
      <c r="A1225" s="3">
        <v>495</v>
      </c>
      <c r="B1225" s="3">
        <v>11</v>
      </c>
      <c r="C1225" s="4" t="s">
        <v>30</v>
      </c>
      <c r="D1225" s="4" t="s">
        <v>1596</v>
      </c>
      <c r="E1225" s="2">
        <v>16</v>
      </c>
      <c r="F1225" s="2">
        <v>28</v>
      </c>
      <c r="G1225" s="3">
        <v>2</v>
      </c>
      <c r="H1225">
        <v>44</v>
      </c>
      <c r="I1225" s="4" t="s">
        <v>132</v>
      </c>
      <c r="J1225" s="2">
        <f>Cocina[[#This Row],[Precio Unitario]]-Cocina[[#This Row],[Costo Unitario]]</f>
        <v>12</v>
      </c>
      <c r="K1225" s="2">
        <f>Cocina[[#This Row],[Precio Unitario]]</f>
        <v>28</v>
      </c>
      <c r="L1225" s="6">
        <f>Cocina[[#This Row],[Ganancia Neta]]/Cocina[[#This Row],[Ganancia Bruta]]</f>
        <v>0.42857142857142855</v>
      </c>
      <c r="M1225" s="2">
        <f>Cocina[[#This Row],[Precio Unitario]]*Cocina[[#This Row],[Cantidad Ordenada]]</f>
        <v>56</v>
      </c>
      <c r="O1225" s="2"/>
      <c r="Q1225"/>
    </row>
    <row r="1226" spans="1:17" x14ac:dyDescent="0.2">
      <c r="A1226" s="3">
        <v>495</v>
      </c>
      <c r="B1226" s="3">
        <v>11</v>
      </c>
      <c r="C1226" s="4" t="s">
        <v>74</v>
      </c>
      <c r="D1226" s="4" t="s">
        <v>1595</v>
      </c>
      <c r="E1226" s="2">
        <v>20</v>
      </c>
      <c r="F1226" s="2">
        <v>33</v>
      </c>
      <c r="G1226" s="3">
        <v>1</v>
      </c>
      <c r="H1226">
        <v>36</v>
      </c>
      <c r="I1226" s="4" t="s">
        <v>133</v>
      </c>
      <c r="J1226" s="2">
        <f>Cocina[[#This Row],[Precio Unitario]]-Cocina[[#This Row],[Costo Unitario]]</f>
        <v>13</v>
      </c>
      <c r="K1226" s="2">
        <f>Cocina[[#This Row],[Precio Unitario]]</f>
        <v>33</v>
      </c>
      <c r="L1226" s="6">
        <f>Cocina[[#This Row],[Ganancia Neta]]/Cocina[[#This Row],[Ganancia Bruta]]</f>
        <v>0.39393939393939392</v>
      </c>
      <c r="M1226" s="2">
        <f>Cocina[[#This Row],[Precio Unitario]]*Cocina[[#This Row],[Cantidad Ordenada]]</f>
        <v>33</v>
      </c>
      <c r="O1226" s="2"/>
      <c r="Q1226"/>
    </row>
    <row r="1227" spans="1:17" x14ac:dyDescent="0.2">
      <c r="A1227" s="3">
        <v>496</v>
      </c>
      <c r="B1227" s="3">
        <v>1</v>
      </c>
      <c r="C1227" s="4" t="s">
        <v>74</v>
      </c>
      <c r="D1227" s="4" t="s">
        <v>1595</v>
      </c>
      <c r="E1227" s="2">
        <v>20</v>
      </c>
      <c r="F1227" s="2">
        <v>33</v>
      </c>
      <c r="G1227" s="3">
        <v>1</v>
      </c>
      <c r="H1227">
        <v>28</v>
      </c>
      <c r="I1227" s="4" t="s">
        <v>132</v>
      </c>
      <c r="J1227" s="2">
        <f>Cocina[[#This Row],[Precio Unitario]]-Cocina[[#This Row],[Costo Unitario]]</f>
        <v>13</v>
      </c>
      <c r="K1227" s="2">
        <f>Cocina[[#This Row],[Precio Unitario]]</f>
        <v>33</v>
      </c>
      <c r="L1227" s="6">
        <f>Cocina[[#This Row],[Ganancia Neta]]/Cocina[[#This Row],[Ganancia Bruta]]</f>
        <v>0.39393939393939392</v>
      </c>
      <c r="M1227" s="2">
        <f>Cocina[[#This Row],[Precio Unitario]]*Cocina[[#This Row],[Cantidad Ordenada]]</f>
        <v>33</v>
      </c>
      <c r="O1227" s="2"/>
      <c r="Q1227"/>
    </row>
    <row r="1228" spans="1:17" x14ac:dyDescent="0.2">
      <c r="A1228" s="3">
        <v>496</v>
      </c>
      <c r="B1228" s="3">
        <v>1</v>
      </c>
      <c r="C1228" s="4" t="s">
        <v>37</v>
      </c>
      <c r="D1228" s="4" t="s">
        <v>1601</v>
      </c>
      <c r="E1228" s="2">
        <v>20</v>
      </c>
      <c r="F1228" s="2">
        <v>34</v>
      </c>
      <c r="G1228" s="3">
        <v>3</v>
      </c>
      <c r="H1228">
        <v>23</v>
      </c>
      <c r="I1228" s="4" t="s">
        <v>132</v>
      </c>
      <c r="J1228" s="2">
        <f>Cocina[[#This Row],[Precio Unitario]]-Cocina[[#This Row],[Costo Unitario]]</f>
        <v>14</v>
      </c>
      <c r="K1228" s="2">
        <f>Cocina[[#This Row],[Precio Unitario]]</f>
        <v>34</v>
      </c>
      <c r="L1228" s="6">
        <f>Cocina[[#This Row],[Ganancia Neta]]/Cocina[[#This Row],[Ganancia Bruta]]</f>
        <v>0.41176470588235292</v>
      </c>
      <c r="M1228" s="2">
        <f>Cocina[[#This Row],[Precio Unitario]]*Cocina[[#This Row],[Cantidad Ordenada]]</f>
        <v>102</v>
      </c>
      <c r="O1228" s="2"/>
      <c r="Q1228"/>
    </row>
    <row r="1229" spans="1:17" x14ac:dyDescent="0.2">
      <c r="A1229" s="3">
        <v>496</v>
      </c>
      <c r="B1229" s="3">
        <v>1</v>
      </c>
      <c r="C1229" s="4" t="s">
        <v>48</v>
      </c>
      <c r="D1229" s="4" t="s">
        <v>1597</v>
      </c>
      <c r="E1229" s="2">
        <v>11</v>
      </c>
      <c r="F1229" s="2">
        <v>19</v>
      </c>
      <c r="G1229" s="3">
        <v>3</v>
      </c>
      <c r="H1229">
        <v>41</v>
      </c>
      <c r="I1229" s="4" t="s">
        <v>133</v>
      </c>
      <c r="J1229" s="2">
        <f>Cocina[[#This Row],[Precio Unitario]]-Cocina[[#This Row],[Costo Unitario]]</f>
        <v>8</v>
      </c>
      <c r="K1229" s="2">
        <f>Cocina[[#This Row],[Precio Unitario]]</f>
        <v>19</v>
      </c>
      <c r="L1229" s="6">
        <f>Cocina[[#This Row],[Ganancia Neta]]/Cocina[[#This Row],[Ganancia Bruta]]</f>
        <v>0.42105263157894735</v>
      </c>
      <c r="M1229" s="2">
        <f>Cocina[[#This Row],[Precio Unitario]]*Cocina[[#This Row],[Cantidad Ordenada]]</f>
        <v>57</v>
      </c>
      <c r="O1229" s="2"/>
      <c r="Q1229"/>
    </row>
    <row r="1230" spans="1:17" x14ac:dyDescent="0.2">
      <c r="A1230" s="3">
        <v>496</v>
      </c>
      <c r="B1230" s="3">
        <v>1</v>
      </c>
      <c r="C1230" s="4" t="s">
        <v>50</v>
      </c>
      <c r="D1230" s="4" t="s">
        <v>1590</v>
      </c>
      <c r="E1230" s="2">
        <v>19</v>
      </c>
      <c r="F1230" s="2">
        <v>31</v>
      </c>
      <c r="G1230" s="3">
        <v>1</v>
      </c>
      <c r="H1230">
        <v>41</v>
      </c>
      <c r="I1230" s="4" t="s">
        <v>133</v>
      </c>
      <c r="J1230" s="2">
        <f>Cocina[[#This Row],[Precio Unitario]]-Cocina[[#This Row],[Costo Unitario]]</f>
        <v>12</v>
      </c>
      <c r="K1230" s="2">
        <f>Cocina[[#This Row],[Precio Unitario]]</f>
        <v>31</v>
      </c>
      <c r="L1230" s="6">
        <f>Cocina[[#This Row],[Ganancia Neta]]/Cocina[[#This Row],[Ganancia Bruta]]</f>
        <v>0.38709677419354838</v>
      </c>
      <c r="M1230" s="2">
        <f>Cocina[[#This Row],[Precio Unitario]]*Cocina[[#This Row],[Cantidad Ordenada]]</f>
        <v>31</v>
      </c>
      <c r="O1230" s="2"/>
      <c r="Q1230"/>
    </row>
    <row r="1231" spans="1:17" x14ac:dyDescent="0.2">
      <c r="A1231" s="3">
        <v>497</v>
      </c>
      <c r="B1231" s="3">
        <v>13</v>
      </c>
      <c r="C1231" s="4" t="s">
        <v>39</v>
      </c>
      <c r="D1231" s="4" t="s">
        <v>1589</v>
      </c>
      <c r="E1231" s="2">
        <v>18</v>
      </c>
      <c r="F1231" s="2">
        <v>30</v>
      </c>
      <c r="G1231" s="3">
        <v>1</v>
      </c>
      <c r="H1231">
        <v>6</v>
      </c>
      <c r="I1231" s="4" t="s">
        <v>133</v>
      </c>
      <c r="J1231" s="2">
        <f>Cocina[[#This Row],[Precio Unitario]]-Cocina[[#This Row],[Costo Unitario]]</f>
        <v>12</v>
      </c>
      <c r="K1231" s="2">
        <f>Cocina[[#This Row],[Precio Unitario]]</f>
        <v>30</v>
      </c>
      <c r="L1231" s="6">
        <f>Cocina[[#This Row],[Ganancia Neta]]/Cocina[[#This Row],[Ganancia Bruta]]</f>
        <v>0.4</v>
      </c>
      <c r="M1231" s="2">
        <f>Cocina[[#This Row],[Precio Unitario]]*Cocina[[#This Row],[Cantidad Ordenada]]</f>
        <v>30</v>
      </c>
      <c r="O1231" s="2"/>
      <c r="Q1231"/>
    </row>
    <row r="1232" spans="1:17" x14ac:dyDescent="0.2">
      <c r="A1232" s="3">
        <v>497</v>
      </c>
      <c r="B1232" s="3">
        <v>13</v>
      </c>
      <c r="C1232" s="4" t="s">
        <v>34</v>
      </c>
      <c r="D1232" s="4" t="s">
        <v>1592</v>
      </c>
      <c r="E1232" s="2">
        <v>25</v>
      </c>
      <c r="F1232" s="2">
        <v>40</v>
      </c>
      <c r="G1232" s="3">
        <v>3</v>
      </c>
      <c r="H1232">
        <v>32</v>
      </c>
      <c r="I1232" s="4" t="s">
        <v>133</v>
      </c>
      <c r="J1232" s="2">
        <f>Cocina[[#This Row],[Precio Unitario]]-Cocina[[#This Row],[Costo Unitario]]</f>
        <v>15</v>
      </c>
      <c r="K1232" s="2">
        <f>Cocina[[#This Row],[Precio Unitario]]</f>
        <v>40</v>
      </c>
      <c r="L1232" s="6">
        <f>Cocina[[#This Row],[Ganancia Neta]]/Cocina[[#This Row],[Ganancia Bruta]]</f>
        <v>0.375</v>
      </c>
      <c r="M1232" s="2">
        <f>Cocina[[#This Row],[Precio Unitario]]*Cocina[[#This Row],[Cantidad Ordenada]]</f>
        <v>120</v>
      </c>
      <c r="O1232" s="2"/>
      <c r="Q1232"/>
    </row>
    <row r="1233" spans="1:17" x14ac:dyDescent="0.2">
      <c r="A1233" s="3">
        <v>498</v>
      </c>
      <c r="B1233" s="3">
        <v>20</v>
      </c>
      <c r="C1233" s="4" t="s">
        <v>48</v>
      </c>
      <c r="D1233" s="4" t="s">
        <v>1597</v>
      </c>
      <c r="E1233" s="2">
        <v>11</v>
      </c>
      <c r="F1233" s="2">
        <v>19</v>
      </c>
      <c r="G1233" s="3">
        <v>1</v>
      </c>
      <c r="H1233">
        <v>32</v>
      </c>
      <c r="I1233" s="4" t="s">
        <v>132</v>
      </c>
      <c r="J1233" s="2">
        <f>Cocina[[#This Row],[Precio Unitario]]-Cocina[[#This Row],[Costo Unitario]]</f>
        <v>8</v>
      </c>
      <c r="K1233" s="2">
        <f>Cocina[[#This Row],[Precio Unitario]]</f>
        <v>19</v>
      </c>
      <c r="L1233" s="6">
        <f>Cocina[[#This Row],[Ganancia Neta]]/Cocina[[#This Row],[Ganancia Bruta]]</f>
        <v>0.42105263157894735</v>
      </c>
      <c r="M1233" s="2">
        <f>Cocina[[#This Row],[Precio Unitario]]*Cocina[[#This Row],[Cantidad Ordenada]]</f>
        <v>19</v>
      </c>
      <c r="O1233" s="2"/>
      <c r="Q1233"/>
    </row>
    <row r="1234" spans="1:17" x14ac:dyDescent="0.2">
      <c r="A1234" s="3">
        <v>499</v>
      </c>
      <c r="B1234" s="3">
        <v>5</v>
      </c>
      <c r="C1234" s="4" t="s">
        <v>57</v>
      </c>
      <c r="D1234" s="4" t="s">
        <v>1606</v>
      </c>
      <c r="E1234" s="2">
        <v>15</v>
      </c>
      <c r="F1234" s="2">
        <v>26</v>
      </c>
      <c r="G1234" s="3">
        <v>3</v>
      </c>
      <c r="H1234">
        <v>52</v>
      </c>
      <c r="I1234" s="4" t="s">
        <v>132</v>
      </c>
      <c r="J1234" s="2">
        <f>Cocina[[#This Row],[Precio Unitario]]-Cocina[[#This Row],[Costo Unitario]]</f>
        <v>11</v>
      </c>
      <c r="K1234" s="2">
        <f>Cocina[[#This Row],[Precio Unitario]]</f>
        <v>26</v>
      </c>
      <c r="L1234" s="6">
        <f>Cocina[[#This Row],[Ganancia Neta]]/Cocina[[#This Row],[Ganancia Bruta]]</f>
        <v>0.42307692307692307</v>
      </c>
      <c r="M1234" s="2">
        <f>Cocina[[#This Row],[Precio Unitario]]*Cocina[[#This Row],[Cantidad Ordenada]]</f>
        <v>78</v>
      </c>
      <c r="O1234" s="2"/>
      <c r="Q1234"/>
    </row>
    <row r="1235" spans="1:17" x14ac:dyDescent="0.2">
      <c r="A1235" s="3">
        <v>499</v>
      </c>
      <c r="B1235" s="3">
        <v>5</v>
      </c>
      <c r="C1235" s="4" t="s">
        <v>39</v>
      </c>
      <c r="D1235" s="4" t="s">
        <v>1589</v>
      </c>
      <c r="E1235" s="2">
        <v>18</v>
      </c>
      <c r="F1235" s="2">
        <v>30</v>
      </c>
      <c r="G1235" s="3">
        <v>1</v>
      </c>
      <c r="H1235">
        <v>36</v>
      </c>
      <c r="I1235" s="4" t="s">
        <v>133</v>
      </c>
      <c r="J1235" s="2">
        <f>Cocina[[#This Row],[Precio Unitario]]-Cocina[[#This Row],[Costo Unitario]]</f>
        <v>12</v>
      </c>
      <c r="K1235" s="2">
        <f>Cocina[[#This Row],[Precio Unitario]]</f>
        <v>30</v>
      </c>
      <c r="L1235" s="6">
        <f>Cocina[[#This Row],[Ganancia Neta]]/Cocina[[#This Row],[Ganancia Bruta]]</f>
        <v>0.4</v>
      </c>
      <c r="M1235" s="2">
        <f>Cocina[[#This Row],[Precio Unitario]]*Cocina[[#This Row],[Cantidad Ordenada]]</f>
        <v>30</v>
      </c>
      <c r="O1235" s="2"/>
      <c r="Q1235"/>
    </row>
    <row r="1236" spans="1:17" x14ac:dyDescent="0.2">
      <c r="A1236" s="3">
        <v>499</v>
      </c>
      <c r="B1236" s="3">
        <v>5</v>
      </c>
      <c r="C1236" s="4" t="s">
        <v>52</v>
      </c>
      <c r="D1236" s="4" t="s">
        <v>1607</v>
      </c>
      <c r="E1236" s="2">
        <v>15</v>
      </c>
      <c r="F1236" s="2">
        <v>25</v>
      </c>
      <c r="G1236" s="3">
        <v>2</v>
      </c>
      <c r="H1236">
        <v>42</v>
      </c>
      <c r="I1236" s="4" t="s">
        <v>133</v>
      </c>
      <c r="J1236" s="2">
        <f>Cocina[[#This Row],[Precio Unitario]]-Cocina[[#This Row],[Costo Unitario]]</f>
        <v>10</v>
      </c>
      <c r="K1236" s="2">
        <f>Cocina[[#This Row],[Precio Unitario]]</f>
        <v>25</v>
      </c>
      <c r="L1236" s="6">
        <f>Cocina[[#This Row],[Ganancia Neta]]/Cocina[[#This Row],[Ganancia Bruta]]</f>
        <v>0.4</v>
      </c>
      <c r="M1236" s="2">
        <f>Cocina[[#This Row],[Precio Unitario]]*Cocina[[#This Row],[Cantidad Ordenada]]</f>
        <v>50</v>
      </c>
      <c r="O1236" s="2"/>
      <c r="Q1236"/>
    </row>
    <row r="1237" spans="1:17" x14ac:dyDescent="0.2">
      <c r="A1237" s="3">
        <v>500</v>
      </c>
      <c r="B1237" s="3">
        <v>4</v>
      </c>
      <c r="C1237" s="4" t="s">
        <v>46</v>
      </c>
      <c r="D1237" s="4" t="s">
        <v>1591</v>
      </c>
      <c r="E1237" s="2">
        <v>16</v>
      </c>
      <c r="F1237" s="2">
        <v>27</v>
      </c>
      <c r="G1237" s="3">
        <v>1</v>
      </c>
      <c r="H1237">
        <v>22</v>
      </c>
      <c r="I1237" s="4" t="s">
        <v>133</v>
      </c>
      <c r="J1237" s="2">
        <f>Cocina[[#This Row],[Precio Unitario]]-Cocina[[#This Row],[Costo Unitario]]</f>
        <v>11</v>
      </c>
      <c r="K1237" s="2">
        <f>Cocina[[#This Row],[Precio Unitario]]</f>
        <v>27</v>
      </c>
      <c r="L1237" s="6">
        <f>Cocina[[#This Row],[Ganancia Neta]]/Cocina[[#This Row],[Ganancia Bruta]]</f>
        <v>0.40740740740740738</v>
      </c>
      <c r="M1237" s="2">
        <f>Cocina[[#This Row],[Precio Unitario]]*Cocina[[#This Row],[Cantidad Ordenada]]</f>
        <v>27</v>
      </c>
      <c r="O1237" s="2"/>
      <c r="Q1237"/>
    </row>
    <row r="1238" spans="1:17" x14ac:dyDescent="0.2">
      <c r="A1238" s="3">
        <v>500</v>
      </c>
      <c r="B1238" s="3">
        <v>4</v>
      </c>
      <c r="C1238" s="4" t="s">
        <v>65</v>
      </c>
      <c r="D1238" s="4" t="s">
        <v>1600</v>
      </c>
      <c r="E1238" s="2">
        <v>13</v>
      </c>
      <c r="F1238" s="2">
        <v>22</v>
      </c>
      <c r="G1238" s="3">
        <v>3</v>
      </c>
      <c r="H1238">
        <v>20</v>
      </c>
      <c r="I1238" s="4" t="s">
        <v>132</v>
      </c>
      <c r="J1238" s="2">
        <f>Cocina[[#This Row],[Precio Unitario]]-Cocina[[#This Row],[Costo Unitario]]</f>
        <v>9</v>
      </c>
      <c r="K1238" s="2">
        <f>Cocina[[#This Row],[Precio Unitario]]</f>
        <v>22</v>
      </c>
      <c r="L1238" s="6">
        <f>Cocina[[#This Row],[Ganancia Neta]]/Cocina[[#This Row],[Ganancia Bruta]]</f>
        <v>0.40909090909090912</v>
      </c>
      <c r="M1238" s="2">
        <f>Cocina[[#This Row],[Precio Unitario]]*Cocina[[#This Row],[Cantidad Ordenada]]</f>
        <v>66</v>
      </c>
      <c r="O1238" s="2"/>
      <c r="Q1238"/>
    </row>
    <row r="1239" spans="1:17" x14ac:dyDescent="0.2">
      <c r="A1239" s="3">
        <v>501</v>
      </c>
      <c r="B1239" s="3">
        <v>7</v>
      </c>
      <c r="C1239" s="4" t="s">
        <v>34</v>
      </c>
      <c r="D1239" s="4" t="s">
        <v>1592</v>
      </c>
      <c r="E1239" s="2">
        <v>25</v>
      </c>
      <c r="F1239" s="2">
        <v>40</v>
      </c>
      <c r="G1239" s="3">
        <v>1</v>
      </c>
      <c r="H1239">
        <v>18</v>
      </c>
      <c r="I1239" s="4" t="s">
        <v>133</v>
      </c>
      <c r="J1239" s="2">
        <f>Cocina[[#This Row],[Precio Unitario]]-Cocina[[#This Row],[Costo Unitario]]</f>
        <v>15</v>
      </c>
      <c r="K1239" s="2">
        <f>Cocina[[#This Row],[Precio Unitario]]</f>
        <v>40</v>
      </c>
      <c r="L1239" s="6">
        <f>Cocina[[#This Row],[Ganancia Neta]]/Cocina[[#This Row],[Ganancia Bruta]]</f>
        <v>0.375</v>
      </c>
      <c r="M1239" s="2">
        <f>Cocina[[#This Row],[Precio Unitario]]*Cocina[[#This Row],[Cantidad Ordenada]]</f>
        <v>40</v>
      </c>
      <c r="O1239" s="2"/>
      <c r="Q1239"/>
    </row>
    <row r="1240" spans="1:17" x14ac:dyDescent="0.2">
      <c r="A1240" s="3">
        <v>501</v>
      </c>
      <c r="B1240" s="3">
        <v>7</v>
      </c>
      <c r="C1240" s="4" t="s">
        <v>41</v>
      </c>
      <c r="D1240" s="4" t="s">
        <v>1604</v>
      </c>
      <c r="E1240" s="2">
        <v>13</v>
      </c>
      <c r="F1240" s="2">
        <v>21</v>
      </c>
      <c r="G1240" s="3">
        <v>2</v>
      </c>
      <c r="H1240">
        <v>15</v>
      </c>
      <c r="I1240" s="4" t="s">
        <v>133</v>
      </c>
      <c r="J1240" s="2">
        <f>Cocina[[#This Row],[Precio Unitario]]-Cocina[[#This Row],[Costo Unitario]]</f>
        <v>8</v>
      </c>
      <c r="K1240" s="2">
        <f>Cocina[[#This Row],[Precio Unitario]]</f>
        <v>21</v>
      </c>
      <c r="L1240" s="6">
        <f>Cocina[[#This Row],[Ganancia Neta]]/Cocina[[#This Row],[Ganancia Bruta]]</f>
        <v>0.38095238095238093</v>
      </c>
      <c r="M1240" s="2">
        <f>Cocina[[#This Row],[Precio Unitario]]*Cocina[[#This Row],[Cantidad Ordenada]]</f>
        <v>42</v>
      </c>
      <c r="O1240" s="2"/>
      <c r="Q1240"/>
    </row>
    <row r="1241" spans="1:17" x14ac:dyDescent="0.2">
      <c r="A1241" s="3">
        <v>501</v>
      </c>
      <c r="B1241" s="3">
        <v>7</v>
      </c>
      <c r="C1241" s="4" t="s">
        <v>30</v>
      </c>
      <c r="D1241" s="4" t="s">
        <v>1596</v>
      </c>
      <c r="E1241" s="2">
        <v>16</v>
      </c>
      <c r="F1241" s="2">
        <v>28</v>
      </c>
      <c r="G1241" s="3">
        <v>2</v>
      </c>
      <c r="H1241">
        <v>6</v>
      </c>
      <c r="I1241" s="4" t="s">
        <v>132</v>
      </c>
      <c r="J1241" s="2">
        <f>Cocina[[#This Row],[Precio Unitario]]-Cocina[[#This Row],[Costo Unitario]]</f>
        <v>12</v>
      </c>
      <c r="K1241" s="2">
        <f>Cocina[[#This Row],[Precio Unitario]]</f>
        <v>28</v>
      </c>
      <c r="L1241" s="6">
        <f>Cocina[[#This Row],[Ganancia Neta]]/Cocina[[#This Row],[Ganancia Bruta]]</f>
        <v>0.42857142857142855</v>
      </c>
      <c r="M1241" s="2">
        <f>Cocina[[#This Row],[Precio Unitario]]*Cocina[[#This Row],[Cantidad Ordenada]]</f>
        <v>56</v>
      </c>
      <c r="O1241" s="2"/>
      <c r="Q1241"/>
    </row>
    <row r="1242" spans="1:17" x14ac:dyDescent="0.2">
      <c r="A1242" s="3">
        <v>502</v>
      </c>
      <c r="B1242" s="3">
        <v>5</v>
      </c>
      <c r="C1242" s="4" t="s">
        <v>65</v>
      </c>
      <c r="D1242" s="4" t="s">
        <v>1600</v>
      </c>
      <c r="E1242" s="2">
        <v>13</v>
      </c>
      <c r="F1242" s="2">
        <v>22</v>
      </c>
      <c r="G1242" s="3">
        <v>1</v>
      </c>
      <c r="H1242">
        <v>33</v>
      </c>
      <c r="I1242" s="4" t="s">
        <v>132</v>
      </c>
      <c r="J1242" s="2">
        <f>Cocina[[#This Row],[Precio Unitario]]-Cocina[[#This Row],[Costo Unitario]]</f>
        <v>9</v>
      </c>
      <c r="K1242" s="2">
        <f>Cocina[[#This Row],[Precio Unitario]]</f>
        <v>22</v>
      </c>
      <c r="L1242" s="6">
        <f>Cocina[[#This Row],[Ganancia Neta]]/Cocina[[#This Row],[Ganancia Bruta]]</f>
        <v>0.40909090909090912</v>
      </c>
      <c r="M1242" s="2">
        <f>Cocina[[#This Row],[Precio Unitario]]*Cocina[[#This Row],[Cantidad Ordenada]]</f>
        <v>22</v>
      </c>
      <c r="O1242" s="2"/>
      <c r="Q1242"/>
    </row>
    <row r="1243" spans="1:17" x14ac:dyDescent="0.2">
      <c r="A1243" s="3">
        <v>502</v>
      </c>
      <c r="B1243" s="3">
        <v>5</v>
      </c>
      <c r="C1243" s="4" t="s">
        <v>43</v>
      </c>
      <c r="D1243" s="4" t="s">
        <v>1605</v>
      </c>
      <c r="E1243" s="2">
        <v>10</v>
      </c>
      <c r="F1243" s="2">
        <v>18</v>
      </c>
      <c r="G1243" s="3">
        <v>1</v>
      </c>
      <c r="H1243">
        <v>5</v>
      </c>
      <c r="I1243" s="4" t="s">
        <v>132</v>
      </c>
      <c r="J1243" s="2">
        <f>Cocina[[#This Row],[Precio Unitario]]-Cocina[[#This Row],[Costo Unitario]]</f>
        <v>8</v>
      </c>
      <c r="K1243" s="2">
        <f>Cocina[[#This Row],[Precio Unitario]]</f>
        <v>18</v>
      </c>
      <c r="L1243" s="6">
        <f>Cocina[[#This Row],[Ganancia Neta]]/Cocina[[#This Row],[Ganancia Bruta]]</f>
        <v>0.44444444444444442</v>
      </c>
      <c r="M1243" s="2">
        <f>Cocina[[#This Row],[Precio Unitario]]*Cocina[[#This Row],[Cantidad Ordenada]]</f>
        <v>18</v>
      </c>
      <c r="O1243" s="2"/>
      <c r="Q1243"/>
    </row>
    <row r="1244" spans="1:17" x14ac:dyDescent="0.2">
      <c r="A1244" s="3">
        <v>502</v>
      </c>
      <c r="B1244" s="3">
        <v>5</v>
      </c>
      <c r="C1244" s="4" t="s">
        <v>74</v>
      </c>
      <c r="D1244" s="4" t="s">
        <v>1595</v>
      </c>
      <c r="E1244" s="2">
        <v>20</v>
      </c>
      <c r="F1244" s="2">
        <v>33</v>
      </c>
      <c r="G1244" s="3">
        <v>3</v>
      </c>
      <c r="H1244">
        <v>35</v>
      </c>
      <c r="I1244" s="4" t="s">
        <v>133</v>
      </c>
      <c r="J1244" s="2">
        <f>Cocina[[#This Row],[Precio Unitario]]-Cocina[[#This Row],[Costo Unitario]]</f>
        <v>13</v>
      </c>
      <c r="K1244" s="2">
        <f>Cocina[[#This Row],[Precio Unitario]]</f>
        <v>33</v>
      </c>
      <c r="L1244" s="6">
        <f>Cocina[[#This Row],[Ganancia Neta]]/Cocina[[#This Row],[Ganancia Bruta]]</f>
        <v>0.39393939393939392</v>
      </c>
      <c r="M1244" s="2">
        <f>Cocina[[#This Row],[Precio Unitario]]*Cocina[[#This Row],[Cantidad Ordenada]]</f>
        <v>99</v>
      </c>
      <c r="O1244" s="2"/>
      <c r="Q1244"/>
    </row>
    <row r="1245" spans="1:17" x14ac:dyDescent="0.2">
      <c r="A1245" s="3">
        <v>503</v>
      </c>
      <c r="B1245" s="3">
        <v>3</v>
      </c>
      <c r="C1245" s="4" t="s">
        <v>34</v>
      </c>
      <c r="D1245" s="4" t="s">
        <v>1592</v>
      </c>
      <c r="E1245" s="2">
        <v>25</v>
      </c>
      <c r="F1245" s="2">
        <v>40</v>
      </c>
      <c r="G1245" s="3">
        <v>2</v>
      </c>
      <c r="H1245">
        <v>52</v>
      </c>
      <c r="I1245" s="4" t="s">
        <v>132</v>
      </c>
      <c r="J1245" s="2">
        <f>Cocina[[#This Row],[Precio Unitario]]-Cocina[[#This Row],[Costo Unitario]]</f>
        <v>15</v>
      </c>
      <c r="K1245" s="2">
        <f>Cocina[[#This Row],[Precio Unitario]]</f>
        <v>40</v>
      </c>
      <c r="L1245" s="6">
        <f>Cocina[[#This Row],[Ganancia Neta]]/Cocina[[#This Row],[Ganancia Bruta]]</f>
        <v>0.375</v>
      </c>
      <c r="M1245" s="2">
        <f>Cocina[[#This Row],[Precio Unitario]]*Cocina[[#This Row],[Cantidad Ordenada]]</f>
        <v>80</v>
      </c>
      <c r="O1245" s="2"/>
      <c r="Q1245"/>
    </row>
    <row r="1246" spans="1:17" x14ac:dyDescent="0.2">
      <c r="A1246" s="3">
        <v>503</v>
      </c>
      <c r="B1246" s="3">
        <v>3</v>
      </c>
      <c r="C1246" s="4" t="s">
        <v>48</v>
      </c>
      <c r="D1246" s="4" t="s">
        <v>1597</v>
      </c>
      <c r="E1246" s="2">
        <v>11</v>
      </c>
      <c r="F1246" s="2">
        <v>19</v>
      </c>
      <c r="G1246" s="3">
        <v>3</v>
      </c>
      <c r="H1246">
        <v>33</v>
      </c>
      <c r="I1246" s="4" t="s">
        <v>133</v>
      </c>
      <c r="J1246" s="2">
        <f>Cocina[[#This Row],[Precio Unitario]]-Cocina[[#This Row],[Costo Unitario]]</f>
        <v>8</v>
      </c>
      <c r="K1246" s="2">
        <f>Cocina[[#This Row],[Precio Unitario]]</f>
        <v>19</v>
      </c>
      <c r="L1246" s="6">
        <f>Cocina[[#This Row],[Ganancia Neta]]/Cocina[[#This Row],[Ganancia Bruta]]</f>
        <v>0.42105263157894735</v>
      </c>
      <c r="M1246" s="2">
        <f>Cocina[[#This Row],[Precio Unitario]]*Cocina[[#This Row],[Cantidad Ordenada]]</f>
        <v>57</v>
      </c>
      <c r="O1246" s="2"/>
      <c r="Q1246"/>
    </row>
    <row r="1247" spans="1:17" x14ac:dyDescent="0.2">
      <c r="A1247" s="3">
        <v>504</v>
      </c>
      <c r="B1247" s="3">
        <v>2</v>
      </c>
      <c r="C1247" s="4" t="s">
        <v>46</v>
      </c>
      <c r="D1247" s="4" t="s">
        <v>1591</v>
      </c>
      <c r="E1247" s="2">
        <v>16</v>
      </c>
      <c r="F1247" s="2">
        <v>27</v>
      </c>
      <c r="G1247" s="3">
        <v>2</v>
      </c>
      <c r="H1247">
        <v>19</v>
      </c>
      <c r="I1247" s="4" t="s">
        <v>132</v>
      </c>
      <c r="J1247" s="2">
        <f>Cocina[[#This Row],[Precio Unitario]]-Cocina[[#This Row],[Costo Unitario]]</f>
        <v>11</v>
      </c>
      <c r="K1247" s="2">
        <f>Cocina[[#This Row],[Precio Unitario]]</f>
        <v>27</v>
      </c>
      <c r="L1247" s="6">
        <f>Cocina[[#This Row],[Ganancia Neta]]/Cocina[[#This Row],[Ganancia Bruta]]</f>
        <v>0.40740740740740738</v>
      </c>
      <c r="M1247" s="2">
        <f>Cocina[[#This Row],[Precio Unitario]]*Cocina[[#This Row],[Cantidad Ordenada]]</f>
        <v>54</v>
      </c>
      <c r="O1247" s="2"/>
      <c r="Q1247"/>
    </row>
    <row r="1248" spans="1:17" x14ac:dyDescent="0.2">
      <c r="A1248" s="3">
        <v>505</v>
      </c>
      <c r="B1248" s="3">
        <v>5</v>
      </c>
      <c r="C1248" s="4" t="s">
        <v>34</v>
      </c>
      <c r="D1248" s="4" t="s">
        <v>1592</v>
      </c>
      <c r="E1248" s="2">
        <v>25</v>
      </c>
      <c r="F1248" s="2">
        <v>40</v>
      </c>
      <c r="G1248" s="3">
        <v>2</v>
      </c>
      <c r="H1248">
        <v>56</v>
      </c>
      <c r="I1248" s="4" t="s">
        <v>132</v>
      </c>
      <c r="J1248" s="2">
        <f>Cocina[[#This Row],[Precio Unitario]]-Cocina[[#This Row],[Costo Unitario]]</f>
        <v>15</v>
      </c>
      <c r="K1248" s="2">
        <f>Cocina[[#This Row],[Precio Unitario]]</f>
        <v>40</v>
      </c>
      <c r="L1248" s="6">
        <f>Cocina[[#This Row],[Ganancia Neta]]/Cocina[[#This Row],[Ganancia Bruta]]</f>
        <v>0.375</v>
      </c>
      <c r="M1248" s="2">
        <f>Cocina[[#This Row],[Precio Unitario]]*Cocina[[#This Row],[Cantidad Ordenada]]</f>
        <v>80</v>
      </c>
      <c r="O1248" s="2"/>
      <c r="Q1248"/>
    </row>
    <row r="1249" spans="1:17" x14ac:dyDescent="0.2">
      <c r="A1249" s="3">
        <v>505</v>
      </c>
      <c r="B1249" s="3">
        <v>5</v>
      </c>
      <c r="C1249" s="4" t="s">
        <v>52</v>
      </c>
      <c r="D1249" s="4" t="s">
        <v>1607</v>
      </c>
      <c r="E1249" s="2">
        <v>15</v>
      </c>
      <c r="F1249" s="2">
        <v>25</v>
      </c>
      <c r="G1249" s="3">
        <v>3</v>
      </c>
      <c r="H1249">
        <v>59</v>
      </c>
      <c r="I1249" s="4" t="s">
        <v>132</v>
      </c>
      <c r="J1249" s="2">
        <f>Cocina[[#This Row],[Precio Unitario]]-Cocina[[#This Row],[Costo Unitario]]</f>
        <v>10</v>
      </c>
      <c r="K1249" s="2">
        <f>Cocina[[#This Row],[Precio Unitario]]</f>
        <v>25</v>
      </c>
      <c r="L1249" s="6">
        <f>Cocina[[#This Row],[Ganancia Neta]]/Cocina[[#This Row],[Ganancia Bruta]]</f>
        <v>0.4</v>
      </c>
      <c r="M1249" s="2">
        <f>Cocina[[#This Row],[Precio Unitario]]*Cocina[[#This Row],[Cantidad Ordenada]]</f>
        <v>75</v>
      </c>
      <c r="O1249" s="2"/>
      <c r="Q1249"/>
    </row>
    <row r="1250" spans="1:17" x14ac:dyDescent="0.2">
      <c r="A1250" s="3">
        <v>506</v>
      </c>
      <c r="B1250" s="3">
        <v>18</v>
      </c>
      <c r="C1250" s="4" t="s">
        <v>19</v>
      </c>
      <c r="D1250" s="4" t="s">
        <v>1598</v>
      </c>
      <c r="E1250" s="2">
        <v>21</v>
      </c>
      <c r="F1250" s="2">
        <v>35</v>
      </c>
      <c r="G1250" s="3">
        <v>2</v>
      </c>
      <c r="H1250">
        <v>5</v>
      </c>
      <c r="I1250" s="4" t="s">
        <v>133</v>
      </c>
      <c r="J1250" s="2">
        <f>Cocina[[#This Row],[Precio Unitario]]-Cocina[[#This Row],[Costo Unitario]]</f>
        <v>14</v>
      </c>
      <c r="K1250" s="2">
        <f>Cocina[[#This Row],[Precio Unitario]]</f>
        <v>35</v>
      </c>
      <c r="L1250" s="6">
        <f>Cocina[[#This Row],[Ganancia Neta]]/Cocina[[#This Row],[Ganancia Bruta]]</f>
        <v>0.4</v>
      </c>
      <c r="M1250" s="2">
        <f>Cocina[[#This Row],[Precio Unitario]]*Cocina[[#This Row],[Cantidad Ordenada]]</f>
        <v>70</v>
      </c>
      <c r="O1250" s="2"/>
      <c r="Q1250"/>
    </row>
    <row r="1251" spans="1:17" x14ac:dyDescent="0.2">
      <c r="A1251" s="3">
        <v>507</v>
      </c>
      <c r="B1251" s="3">
        <v>18</v>
      </c>
      <c r="C1251" s="4" t="s">
        <v>37</v>
      </c>
      <c r="D1251" s="4" t="s">
        <v>1601</v>
      </c>
      <c r="E1251" s="2">
        <v>20</v>
      </c>
      <c r="F1251" s="2">
        <v>34</v>
      </c>
      <c r="G1251" s="3">
        <v>3</v>
      </c>
      <c r="H1251">
        <v>53</v>
      </c>
      <c r="I1251" s="4" t="s">
        <v>132</v>
      </c>
      <c r="J1251" s="2">
        <f>Cocina[[#This Row],[Precio Unitario]]-Cocina[[#This Row],[Costo Unitario]]</f>
        <v>14</v>
      </c>
      <c r="K1251" s="2">
        <f>Cocina[[#This Row],[Precio Unitario]]</f>
        <v>34</v>
      </c>
      <c r="L1251" s="6">
        <f>Cocina[[#This Row],[Ganancia Neta]]/Cocina[[#This Row],[Ganancia Bruta]]</f>
        <v>0.41176470588235292</v>
      </c>
      <c r="M1251" s="2">
        <f>Cocina[[#This Row],[Precio Unitario]]*Cocina[[#This Row],[Cantidad Ordenada]]</f>
        <v>102</v>
      </c>
      <c r="O1251" s="2"/>
      <c r="Q1251"/>
    </row>
    <row r="1252" spans="1:17" x14ac:dyDescent="0.2">
      <c r="A1252" s="3">
        <v>507</v>
      </c>
      <c r="B1252" s="3">
        <v>18</v>
      </c>
      <c r="C1252" s="4" t="s">
        <v>42</v>
      </c>
      <c r="D1252" s="4" t="s">
        <v>1593</v>
      </c>
      <c r="E1252" s="2">
        <v>22</v>
      </c>
      <c r="F1252" s="2">
        <v>36</v>
      </c>
      <c r="G1252" s="3">
        <v>3</v>
      </c>
      <c r="H1252">
        <v>16</v>
      </c>
      <c r="I1252" s="4" t="s">
        <v>133</v>
      </c>
      <c r="J1252" s="2">
        <f>Cocina[[#This Row],[Precio Unitario]]-Cocina[[#This Row],[Costo Unitario]]</f>
        <v>14</v>
      </c>
      <c r="K1252" s="2">
        <f>Cocina[[#This Row],[Precio Unitario]]</f>
        <v>36</v>
      </c>
      <c r="L1252" s="6">
        <f>Cocina[[#This Row],[Ganancia Neta]]/Cocina[[#This Row],[Ganancia Bruta]]</f>
        <v>0.3888888888888889</v>
      </c>
      <c r="M1252" s="2">
        <f>Cocina[[#This Row],[Precio Unitario]]*Cocina[[#This Row],[Cantidad Ordenada]]</f>
        <v>108</v>
      </c>
      <c r="O1252" s="2"/>
      <c r="Q1252"/>
    </row>
    <row r="1253" spans="1:17" x14ac:dyDescent="0.2">
      <c r="A1253" s="3">
        <v>508</v>
      </c>
      <c r="B1253" s="3">
        <v>6</v>
      </c>
      <c r="C1253" s="4" t="s">
        <v>70</v>
      </c>
      <c r="D1253" s="4" t="s">
        <v>1599</v>
      </c>
      <c r="E1253" s="2">
        <v>19</v>
      </c>
      <c r="F1253" s="2">
        <v>32</v>
      </c>
      <c r="G1253" s="3">
        <v>1</v>
      </c>
      <c r="H1253">
        <v>34</v>
      </c>
      <c r="I1253" s="4" t="s">
        <v>133</v>
      </c>
      <c r="J1253" s="2">
        <f>Cocina[[#This Row],[Precio Unitario]]-Cocina[[#This Row],[Costo Unitario]]</f>
        <v>13</v>
      </c>
      <c r="K1253" s="2">
        <f>Cocina[[#This Row],[Precio Unitario]]</f>
        <v>32</v>
      </c>
      <c r="L1253" s="6">
        <f>Cocina[[#This Row],[Ganancia Neta]]/Cocina[[#This Row],[Ganancia Bruta]]</f>
        <v>0.40625</v>
      </c>
      <c r="M1253" s="2">
        <f>Cocina[[#This Row],[Precio Unitario]]*Cocina[[#This Row],[Cantidad Ordenada]]</f>
        <v>32</v>
      </c>
      <c r="O1253" s="2"/>
      <c r="Q1253"/>
    </row>
    <row r="1254" spans="1:17" x14ac:dyDescent="0.2">
      <c r="A1254" s="3">
        <v>509</v>
      </c>
      <c r="B1254" s="3">
        <v>5</v>
      </c>
      <c r="C1254" s="4" t="s">
        <v>34</v>
      </c>
      <c r="D1254" s="4" t="s">
        <v>1592</v>
      </c>
      <c r="E1254" s="2">
        <v>25</v>
      </c>
      <c r="F1254" s="2">
        <v>40</v>
      </c>
      <c r="G1254" s="3">
        <v>2</v>
      </c>
      <c r="H1254">
        <v>47</v>
      </c>
      <c r="I1254" s="4" t="s">
        <v>132</v>
      </c>
      <c r="J1254" s="2">
        <f>Cocina[[#This Row],[Precio Unitario]]-Cocina[[#This Row],[Costo Unitario]]</f>
        <v>15</v>
      </c>
      <c r="K1254" s="2">
        <f>Cocina[[#This Row],[Precio Unitario]]</f>
        <v>40</v>
      </c>
      <c r="L1254" s="6">
        <f>Cocina[[#This Row],[Ganancia Neta]]/Cocina[[#This Row],[Ganancia Bruta]]</f>
        <v>0.375</v>
      </c>
      <c r="M1254" s="2">
        <f>Cocina[[#This Row],[Precio Unitario]]*Cocina[[#This Row],[Cantidad Ordenada]]</f>
        <v>80</v>
      </c>
      <c r="O1254" s="2"/>
      <c r="Q1254"/>
    </row>
    <row r="1255" spans="1:17" x14ac:dyDescent="0.2">
      <c r="A1255" s="3">
        <v>510</v>
      </c>
      <c r="B1255" s="3">
        <v>6</v>
      </c>
      <c r="C1255" s="4" t="s">
        <v>42</v>
      </c>
      <c r="D1255" s="4" t="s">
        <v>1593</v>
      </c>
      <c r="E1255" s="2">
        <v>22</v>
      </c>
      <c r="F1255" s="2">
        <v>36</v>
      </c>
      <c r="G1255" s="3">
        <v>1</v>
      </c>
      <c r="H1255">
        <v>48</v>
      </c>
      <c r="I1255" s="4" t="s">
        <v>132</v>
      </c>
      <c r="J1255" s="2">
        <f>Cocina[[#This Row],[Precio Unitario]]-Cocina[[#This Row],[Costo Unitario]]</f>
        <v>14</v>
      </c>
      <c r="K1255" s="2">
        <f>Cocina[[#This Row],[Precio Unitario]]</f>
        <v>36</v>
      </c>
      <c r="L1255" s="6">
        <f>Cocina[[#This Row],[Ganancia Neta]]/Cocina[[#This Row],[Ganancia Bruta]]</f>
        <v>0.3888888888888889</v>
      </c>
      <c r="M1255" s="2">
        <f>Cocina[[#This Row],[Precio Unitario]]*Cocina[[#This Row],[Cantidad Ordenada]]</f>
        <v>36</v>
      </c>
      <c r="O1255" s="2"/>
      <c r="Q1255"/>
    </row>
    <row r="1256" spans="1:17" x14ac:dyDescent="0.2">
      <c r="A1256" s="3">
        <v>511</v>
      </c>
      <c r="B1256" s="3">
        <v>2</v>
      </c>
      <c r="C1256" s="4" t="s">
        <v>63</v>
      </c>
      <c r="D1256" s="4" t="s">
        <v>1603</v>
      </c>
      <c r="E1256" s="2">
        <v>14</v>
      </c>
      <c r="F1256" s="2">
        <v>23</v>
      </c>
      <c r="G1256" s="3">
        <v>3</v>
      </c>
      <c r="H1256">
        <v>14</v>
      </c>
      <c r="I1256" s="4" t="s">
        <v>132</v>
      </c>
      <c r="J1256" s="2">
        <f>Cocina[[#This Row],[Precio Unitario]]-Cocina[[#This Row],[Costo Unitario]]</f>
        <v>9</v>
      </c>
      <c r="K1256" s="2">
        <f>Cocina[[#This Row],[Precio Unitario]]</f>
        <v>23</v>
      </c>
      <c r="L1256" s="6">
        <f>Cocina[[#This Row],[Ganancia Neta]]/Cocina[[#This Row],[Ganancia Bruta]]</f>
        <v>0.39130434782608697</v>
      </c>
      <c r="M1256" s="2">
        <f>Cocina[[#This Row],[Precio Unitario]]*Cocina[[#This Row],[Cantidad Ordenada]]</f>
        <v>69</v>
      </c>
      <c r="O1256" s="2"/>
      <c r="Q1256"/>
    </row>
    <row r="1257" spans="1:17" x14ac:dyDescent="0.2">
      <c r="A1257" s="3">
        <v>511</v>
      </c>
      <c r="B1257" s="3">
        <v>2</v>
      </c>
      <c r="C1257" s="4" t="s">
        <v>37</v>
      </c>
      <c r="D1257" s="4" t="s">
        <v>1601</v>
      </c>
      <c r="E1257" s="2">
        <v>20</v>
      </c>
      <c r="F1257" s="2">
        <v>34</v>
      </c>
      <c r="G1257" s="3">
        <v>2</v>
      </c>
      <c r="H1257">
        <v>24</v>
      </c>
      <c r="I1257" s="4" t="s">
        <v>132</v>
      </c>
      <c r="J1257" s="2">
        <f>Cocina[[#This Row],[Precio Unitario]]-Cocina[[#This Row],[Costo Unitario]]</f>
        <v>14</v>
      </c>
      <c r="K1257" s="2">
        <f>Cocina[[#This Row],[Precio Unitario]]</f>
        <v>34</v>
      </c>
      <c r="L1257" s="6">
        <f>Cocina[[#This Row],[Ganancia Neta]]/Cocina[[#This Row],[Ganancia Bruta]]</f>
        <v>0.41176470588235292</v>
      </c>
      <c r="M1257" s="2">
        <f>Cocina[[#This Row],[Precio Unitario]]*Cocina[[#This Row],[Cantidad Ordenada]]</f>
        <v>68</v>
      </c>
      <c r="O1257" s="2"/>
      <c r="Q1257"/>
    </row>
    <row r="1258" spans="1:17" x14ac:dyDescent="0.2">
      <c r="A1258" s="3">
        <v>512</v>
      </c>
      <c r="B1258" s="3">
        <v>2</v>
      </c>
      <c r="C1258" s="4" t="s">
        <v>55</v>
      </c>
      <c r="D1258" s="4" t="s">
        <v>1602</v>
      </c>
      <c r="E1258" s="2">
        <v>12</v>
      </c>
      <c r="F1258" s="2">
        <v>20</v>
      </c>
      <c r="G1258" s="3">
        <v>1</v>
      </c>
      <c r="H1258">
        <v>6</v>
      </c>
      <c r="I1258" s="4" t="s">
        <v>133</v>
      </c>
      <c r="J1258" s="2">
        <f>Cocina[[#This Row],[Precio Unitario]]-Cocina[[#This Row],[Costo Unitario]]</f>
        <v>8</v>
      </c>
      <c r="K1258" s="2">
        <f>Cocina[[#This Row],[Precio Unitario]]</f>
        <v>20</v>
      </c>
      <c r="L1258" s="6">
        <f>Cocina[[#This Row],[Ganancia Neta]]/Cocina[[#This Row],[Ganancia Bruta]]</f>
        <v>0.4</v>
      </c>
      <c r="M1258" s="2">
        <f>Cocina[[#This Row],[Precio Unitario]]*Cocina[[#This Row],[Cantidad Ordenada]]</f>
        <v>20</v>
      </c>
      <c r="O1258" s="2"/>
      <c r="Q1258"/>
    </row>
    <row r="1259" spans="1:17" x14ac:dyDescent="0.2">
      <c r="A1259" s="3">
        <v>512</v>
      </c>
      <c r="B1259" s="3">
        <v>2</v>
      </c>
      <c r="C1259" s="4" t="s">
        <v>42</v>
      </c>
      <c r="D1259" s="4" t="s">
        <v>1593</v>
      </c>
      <c r="E1259" s="2">
        <v>22</v>
      </c>
      <c r="F1259" s="2">
        <v>36</v>
      </c>
      <c r="G1259" s="3">
        <v>3</v>
      </c>
      <c r="H1259">
        <v>53</v>
      </c>
      <c r="I1259" s="4" t="s">
        <v>133</v>
      </c>
      <c r="J1259" s="2">
        <f>Cocina[[#This Row],[Precio Unitario]]-Cocina[[#This Row],[Costo Unitario]]</f>
        <v>14</v>
      </c>
      <c r="K1259" s="2">
        <f>Cocina[[#This Row],[Precio Unitario]]</f>
        <v>36</v>
      </c>
      <c r="L1259" s="6">
        <f>Cocina[[#This Row],[Ganancia Neta]]/Cocina[[#This Row],[Ganancia Bruta]]</f>
        <v>0.3888888888888889</v>
      </c>
      <c r="M1259" s="2">
        <f>Cocina[[#This Row],[Precio Unitario]]*Cocina[[#This Row],[Cantidad Ordenada]]</f>
        <v>108</v>
      </c>
      <c r="O1259" s="2"/>
      <c r="Q1259"/>
    </row>
    <row r="1260" spans="1:17" x14ac:dyDescent="0.2">
      <c r="A1260" s="3">
        <v>513</v>
      </c>
      <c r="B1260" s="3">
        <v>8</v>
      </c>
      <c r="C1260" s="4" t="s">
        <v>43</v>
      </c>
      <c r="D1260" s="4" t="s">
        <v>1605</v>
      </c>
      <c r="E1260" s="2">
        <v>10</v>
      </c>
      <c r="F1260" s="2">
        <v>18</v>
      </c>
      <c r="G1260" s="3">
        <v>3</v>
      </c>
      <c r="H1260">
        <v>56</v>
      </c>
      <c r="I1260" s="4" t="s">
        <v>133</v>
      </c>
      <c r="J1260" s="2">
        <f>Cocina[[#This Row],[Precio Unitario]]-Cocina[[#This Row],[Costo Unitario]]</f>
        <v>8</v>
      </c>
      <c r="K1260" s="2">
        <f>Cocina[[#This Row],[Precio Unitario]]</f>
        <v>18</v>
      </c>
      <c r="L1260" s="6">
        <f>Cocina[[#This Row],[Ganancia Neta]]/Cocina[[#This Row],[Ganancia Bruta]]</f>
        <v>0.44444444444444442</v>
      </c>
      <c r="M1260" s="2">
        <f>Cocina[[#This Row],[Precio Unitario]]*Cocina[[#This Row],[Cantidad Ordenada]]</f>
        <v>54</v>
      </c>
      <c r="O1260" s="2"/>
      <c r="Q1260"/>
    </row>
    <row r="1261" spans="1:17" x14ac:dyDescent="0.2">
      <c r="A1261" s="3">
        <v>514</v>
      </c>
      <c r="B1261" s="3">
        <v>18</v>
      </c>
      <c r="C1261" s="4" t="s">
        <v>57</v>
      </c>
      <c r="D1261" s="4" t="s">
        <v>1606</v>
      </c>
      <c r="E1261" s="2">
        <v>15</v>
      </c>
      <c r="F1261" s="2">
        <v>26</v>
      </c>
      <c r="G1261" s="3">
        <v>2</v>
      </c>
      <c r="H1261">
        <v>21</v>
      </c>
      <c r="I1261" s="4" t="s">
        <v>132</v>
      </c>
      <c r="J1261" s="2">
        <f>Cocina[[#This Row],[Precio Unitario]]-Cocina[[#This Row],[Costo Unitario]]</f>
        <v>11</v>
      </c>
      <c r="K1261" s="2">
        <f>Cocina[[#This Row],[Precio Unitario]]</f>
        <v>26</v>
      </c>
      <c r="L1261" s="6">
        <f>Cocina[[#This Row],[Ganancia Neta]]/Cocina[[#This Row],[Ganancia Bruta]]</f>
        <v>0.42307692307692307</v>
      </c>
      <c r="M1261" s="2">
        <f>Cocina[[#This Row],[Precio Unitario]]*Cocina[[#This Row],[Cantidad Ordenada]]</f>
        <v>52</v>
      </c>
      <c r="O1261" s="2"/>
      <c r="Q1261"/>
    </row>
    <row r="1262" spans="1:17" x14ac:dyDescent="0.2">
      <c r="A1262" s="3">
        <v>514</v>
      </c>
      <c r="B1262" s="3">
        <v>18</v>
      </c>
      <c r="C1262" s="4" t="s">
        <v>48</v>
      </c>
      <c r="D1262" s="4" t="s">
        <v>1597</v>
      </c>
      <c r="E1262" s="2">
        <v>11</v>
      </c>
      <c r="F1262" s="2">
        <v>19</v>
      </c>
      <c r="G1262" s="3">
        <v>2</v>
      </c>
      <c r="H1262">
        <v>56</v>
      </c>
      <c r="I1262" s="4" t="s">
        <v>133</v>
      </c>
      <c r="J1262" s="2">
        <f>Cocina[[#This Row],[Precio Unitario]]-Cocina[[#This Row],[Costo Unitario]]</f>
        <v>8</v>
      </c>
      <c r="K1262" s="2">
        <f>Cocina[[#This Row],[Precio Unitario]]</f>
        <v>19</v>
      </c>
      <c r="L1262" s="6">
        <f>Cocina[[#This Row],[Ganancia Neta]]/Cocina[[#This Row],[Ganancia Bruta]]</f>
        <v>0.42105263157894735</v>
      </c>
      <c r="M1262" s="2">
        <f>Cocina[[#This Row],[Precio Unitario]]*Cocina[[#This Row],[Cantidad Ordenada]]</f>
        <v>38</v>
      </c>
      <c r="O1262" s="2"/>
      <c r="Q1262"/>
    </row>
    <row r="1263" spans="1:17" x14ac:dyDescent="0.2">
      <c r="A1263" s="3">
        <v>514</v>
      </c>
      <c r="B1263" s="3">
        <v>18</v>
      </c>
      <c r="C1263" s="4" t="s">
        <v>55</v>
      </c>
      <c r="D1263" s="4" t="s">
        <v>1602</v>
      </c>
      <c r="E1263" s="2">
        <v>12</v>
      </c>
      <c r="F1263" s="2">
        <v>20</v>
      </c>
      <c r="G1263" s="3">
        <v>1</v>
      </c>
      <c r="H1263">
        <v>25</v>
      </c>
      <c r="I1263" s="4" t="s">
        <v>133</v>
      </c>
      <c r="J1263" s="2">
        <f>Cocina[[#This Row],[Precio Unitario]]-Cocina[[#This Row],[Costo Unitario]]</f>
        <v>8</v>
      </c>
      <c r="K1263" s="2">
        <f>Cocina[[#This Row],[Precio Unitario]]</f>
        <v>20</v>
      </c>
      <c r="L1263" s="6">
        <f>Cocina[[#This Row],[Ganancia Neta]]/Cocina[[#This Row],[Ganancia Bruta]]</f>
        <v>0.4</v>
      </c>
      <c r="M1263" s="2">
        <f>Cocina[[#This Row],[Precio Unitario]]*Cocina[[#This Row],[Cantidad Ordenada]]</f>
        <v>20</v>
      </c>
      <c r="O1263" s="2"/>
      <c r="Q1263"/>
    </row>
    <row r="1264" spans="1:17" x14ac:dyDescent="0.2">
      <c r="A1264" s="3">
        <v>514</v>
      </c>
      <c r="B1264" s="3">
        <v>18</v>
      </c>
      <c r="C1264" s="4" t="s">
        <v>70</v>
      </c>
      <c r="D1264" s="4" t="s">
        <v>1599</v>
      </c>
      <c r="E1264" s="2">
        <v>19</v>
      </c>
      <c r="F1264" s="2">
        <v>32</v>
      </c>
      <c r="G1264" s="3">
        <v>2</v>
      </c>
      <c r="H1264">
        <v>10</v>
      </c>
      <c r="I1264" s="4" t="s">
        <v>132</v>
      </c>
      <c r="J1264" s="2">
        <f>Cocina[[#This Row],[Precio Unitario]]-Cocina[[#This Row],[Costo Unitario]]</f>
        <v>13</v>
      </c>
      <c r="K1264" s="2">
        <f>Cocina[[#This Row],[Precio Unitario]]</f>
        <v>32</v>
      </c>
      <c r="L1264" s="6">
        <f>Cocina[[#This Row],[Ganancia Neta]]/Cocina[[#This Row],[Ganancia Bruta]]</f>
        <v>0.40625</v>
      </c>
      <c r="M1264" s="2">
        <f>Cocina[[#This Row],[Precio Unitario]]*Cocina[[#This Row],[Cantidad Ordenada]]</f>
        <v>64</v>
      </c>
      <c r="O1264" s="2"/>
      <c r="Q1264"/>
    </row>
    <row r="1265" spans="1:17" x14ac:dyDescent="0.2">
      <c r="A1265" s="3">
        <v>515</v>
      </c>
      <c r="B1265" s="3">
        <v>19</v>
      </c>
      <c r="C1265" s="4" t="s">
        <v>43</v>
      </c>
      <c r="D1265" s="4" t="s">
        <v>1605</v>
      </c>
      <c r="E1265" s="2">
        <v>10</v>
      </c>
      <c r="F1265" s="2">
        <v>18</v>
      </c>
      <c r="G1265" s="3">
        <v>1</v>
      </c>
      <c r="H1265">
        <v>13</v>
      </c>
      <c r="I1265" s="4" t="s">
        <v>133</v>
      </c>
      <c r="J1265" s="2">
        <f>Cocina[[#This Row],[Precio Unitario]]-Cocina[[#This Row],[Costo Unitario]]</f>
        <v>8</v>
      </c>
      <c r="K1265" s="2">
        <f>Cocina[[#This Row],[Precio Unitario]]</f>
        <v>18</v>
      </c>
      <c r="L1265" s="6">
        <f>Cocina[[#This Row],[Ganancia Neta]]/Cocina[[#This Row],[Ganancia Bruta]]</f>
        <v>0.44444444444444442</v>
      </c>
      <c r="M1265" s="2">
        <f>Cocina[[#This Row],[Precio Unitario]]*Cocina[[#This Row],[Cantidad Ordenada]]</f>
        <v>18</v>
      </c>
      <c r="O1265" s="2"/>
      <c r="Q1265"/>
    </row>
    <row r="1266" spans="1:17" x14ac:dyDescent="0.2">
      <c r="A1266" s="3">
        <v>516</v>
      </c>
      <c r="B1266" s="3">
        <v>7</v>
      </c>
      <c r="C1266" s="4" t="s">
        <v>48</v>
      </c>
      <c r="D1266" s="4" t="s">
        <v>1597</v>
      </c>
      <c r="E1266" s="2">
        <v>11</v>
      </c>
      <c r="F1266" s="2">
        <v>19</v>
      </c>
      <c r="G1266" s="3">
        <v>3</v>
      </c>
      <c r="H1266">
        <v>43</v>
      </c>
      <c r="I1266" s="4" t="s">
        <v>132</v>
      </c>
      <c r="J1266" s="2">
        <f>Cocina[[#This Row],[Precio Unitario]]-Cocina[[#This Row],[Costo Unitario]]</f>
        <v>8</v>
      </c>
      <c r="K1266" s="2">
        <f>Cocina[[#This Row],[Precio Unitario]]</f>
        <v>19</v>
      </c>
      <c r="L1266" s="6">
        <f>Cocina[[#This Row],[Ganancia Neta]]/Cocina[[#This Row],[Ganancia Bruta]]</f>
        <v>0.42105263157894735</v>
      </c>
      <c r="M1266" s="2">
        <f>Cocina[[#This Row],[Precio Unitario]]*Cocina[[#This Row],[Cantidad Ordenada]]</f>
        <v>57</v>
      </c>
      <c r="O1266" s="2"/>
      <c r="Q1266"/>
    </row>
    <row r="1267" spans="1:17" x14ac:dyDescent="0.2">
      <c r="A1267" s="3">
        <v>516</v>
      </c>
      <c r="B1267" s="3">
        <v>7</v>
      </c>
      <c r="C1267" s="4" t="s">
        <v>63</v>
      </c>
      <c r="D1267" s="4" t="s">
        <v>1603</v>
      </c>
      <c r="E1267" s="2">
        <v>14</v>
      </c>
      <c r="F1267" s="2">
        <v>23</v>
      </c>
      <c r="G1267" s="3">
        <v>3</v>
      </c>
      <c r="H1267">
        <v>40</v>
      </c>
      <c r="I1267" s="4" t="s">
        <v>132</v>
      </c>
      <c r="J1267" s="2">
        <f>Cocina[[#This Row],[Precio Unitario]]-Cocina[[#This Row],[Costo Unitario]]</f>
        <v>9</v>
      </c>
      <c r="K1267" s="2">
        <f>Cocina[[#This Row],[Precio Unitario]]</f>
        <v>23</v>
      </c>
      <c r="L1267" s="6">
        <f>Cocina[[#This Row],[Ganancia Neta]]/Cocina[[#This Row],[Ganancia Bruta]]</f>
        <v>0.39130434782608697</v>
      </c>
      <c r="M1267" s="2">
        <f>Cocina[[#This Row],[Precio Unitario]]*Cocina[[#This Row],[Cantidad Ordenada]]</f>
        <v>69</v>
      </c>
      <c r="O1267" s="2"/>
      <c r="Q1267"/>
    </row>
    <row r="1268" spans="1:17" x14ac:dyDescent="0.2">
      <c r="A1268" s="3">
        <v>516</v>
      </c>
      <c r="B1268" s="3">
        <v>7</v>
      </c>
      <c r="C1268" s="4" t="s">
        <v>55</v>
      </c>
      <c r="D1268" s="4" t="s">
        <v>1602</v>
      </c>
      <c r="E1268" s="2">
        <v>12</v>
      </c>
      <c r="F1268" s="2">
        <v>20</v>
      </c>
      <c r="G1268" s="3">
        <v>1</v>
      </c>
      <c r="H1268">
        <v>14</v>
      </c>
      <c r="I1268" s="4" t="s">
        <v>132</v>
      </c>
      <c r="J1268" s="2">
        <f>Cocina[[#This Row],[Precio Unitario]]-Cocina[[#This Row],[Costo Unitario]]</f>
        <v>8</v>
      </c>
      <c r="K1268" s="2">
        <f>Cocina[[#This Row],[Precio Unitario]]</f>
        <v>20</v>
      </c>
      <c r="L1268" s="6">
        <f>Cocina[[#This Row],[Ganancia Neta]]/Cocina[[#This Row],[Ganancia Bruta]]</f>
        <v>0.4</v>
      </c>
      <c r="M1268" s="2">
        <f>Cocina[[#This Row],[Precio Unitario]]*Cocina[[#This Row],[Cantidad Ordenada]]</f>
        <v>20</v>
      </c>
      <c r="O1268" s="2"/>
      <c r="Q1268"/>
    </row>
    <row r="1269" spans="1:17" x14ac:dyDescent="0.2">
      <c r="A1269" s="3">
        <v>517</v>
      </c>
      <c r="B1269" s="3">
        <v>4</v>
      </c>
      <c r="C1269" s="4" t="s">
        <v>60</v>
      </c>
      <c r="D1269" s="4" t="s">
        <v>1588</v>
      </c>
      <c r="E1269" s="2">
        <v>14</v>
      </c>
      <c r="F1269" s="2">
        <v>24</v>
      </c>
      <c r="G1269" s="3">
        <v>1</v>
      </c>
      <c r="H1269">
        <v>6</v>
      </c>
      <c r="I1269" s="4" t="s">
        <v>132</v>
      </c>
      <c r="J1269" s="2">
        <f>Cocina[[#This Row],[Precio Unitario]]-Cocina[[#This Row],[Costo Unitario]]</f>
        <v>10</v>
      </c>
      <c r="K1269" s="2">
        <f>Cocina[[#This Row],[Precio Unitario]]</f>
        <v>24</v>
      </c>
      <c r="L1269" s="6">
        <f>Cocina[[#This Row],[Ganancia Neta]]/Cocina[[#This Row],[Ganancia Bruta]]</f>
        <v>0.41666666666666669</v>
      </c>
      <c r="M1269" s="2">
        <f>Cocina[[#This Row],[Precio Unitario]]*Cocina[[#This Row],[Cantidad Ordenada]]</f>
        <v>24</v>
      </c>
      <c r="O1269" s="2"/>
      <c r="Q1269"/>
    </row>
    <row r="1270" spans="1:17" x14ac:dyDescent="0.2">
      <c r="A1270" s="3">
        <v>517</v>
      </c>
      <c r="B1270" s="3">
        <v>4</v>
      </c>
      <c r="C1270" s="4" t="s">
        <v>48</v>
      </c>
      <c r="D1270" s="4" t="s">
        <v>1597</v>
      </c>
      <c r="E1270" s="2">
        <v>11</v>
      </c>
      <c r="F1270" s="2">
        <v>19</v>
      </c>
      <c r="G1270" s="3">
        <v>3</v>
      </c>
      <c r="H1270">
        <v>44</v>
      </c>
      <c r="I1270" s="4" t="s">
        <v>132</v>
      </c>
      <c r="J1270" s="2">
        <f>Cocina[[#This Row],[Precio Unitario]]-Cocina[[#This Row],[Costo Unitario]]</f>
        <v>8</v>
      </c>
      <c r="K1270" s="2">
        <f>Cocina[[#This Row],[Precio Unitario]]</f>
        <v>19</v>
      </c>
      <c r="L1270" s="6">
        <f>Cocina[[#This Row],[Ganancia Neta]]/Cocina[[#This Row],[Ganancia Bruta]]</f>
        <v>0.42105263157894735</v>
      </c>
      <c r="M1270" s="2">
        <f>Cocina[[#This Row],[Precio Unitario]]*Cocina[[#This Row],[Cantidad Ordenada]]</f>
        <v>57</v>
      </c>
      <c r="O1270" s="2"/>
      <c r="Q1270"/>
    </row>
    <row r="1271" spans="1:17" x14ac:dyDescent="0.2">
      <c r="A1271" s="3">
        <v>517</v>
      </c>
      <c r="B1271" s="3">
        <v>4</v>
      </c>
      <c r="C1271" s="4" t="s">
        <v>65</v>
      </c>
      <c r="D1271" s="4" t="s">
        <v>1600</v>
      </c>
      <c r="E1271" s="2">
        <v>13</v>
      </c>
      <c r="F1271" s="2">
        <v>22</v>
      </c>
      <c r="G1271" s="3">
        <v>1</v>
      </c>
      <c r="H1271">
        <v>15</v>
      </c>
      <c r="I1271" s="4" t="s">
        <v>133</v>
      </c>
      <c r="J1271" s="2">
        <f>Cocina[[#This Row],[Precio Unitario]]-Cocina[[#This Row],[Costo Unitario]]</f>
        <v>9</v>
      </c>
      <c r="K1271" s="2">
        <f>Cocina[[#This Row],[Precio Unitario]]</f>
        <v>22</v>
      </c>
      <c r="L1271" s="6">
        <f>Cocina[[#This Row],[Ganancia Neta]]/Cocina[[#This Row],[Ganancia Bruta]]</f>
        <v>0.40909090909090912</v>
      </c>
      <c r="M1271" s="2">
        <f>Cocina[[#This Row],[Precio Unitario]]*Cocina[[#This Row],[Cantidad Ordenada]]</f>
        <v>22</v>
      </c>
      <c r="O1271" s="2"/>
      <c r="Q1271"/>
    </row>
    <row r="1272" spans="1:17" x14ac:dyDescent="0.2">
      <c r="A1272" s="3">
        <v>518</v>
      </c>
      <c r="B1272" s="3">
        <v>5</v>
      </c>
      <c r="C1272" s="4" t="s">
        <v>74</v>
      </c>
      <c r="D1272" s="4" t="s">
        <v>1595</v>
      </c>
      <c r="E1272" s="2">
        <v>20</v>
      </c>
      <c r="F1272" s="2">
        <v>33</v>
      </c>
      <c r="G1272" s="3">
        <v>1</v>
      </c>
      <c r="H1272">
        <v>48</v>
      </c>
      <c r="I1272" s="4" t="s">
        <v>132</v>
      </c>
      <c r="J1272" s="2">
        <f>Cocina[[#This Row],[Precio Unitario]]-Cocina[[#This Row],[Costo Unitario]]</f>
        <v>13</v>
      </c>
      <c r="K1272" s="2">
        <f>Cocina[[#This Row],[Precio Unitario]]</f>
        <v>33</v>
      </c>
      <c r="L1272" s="6">
        <f>Cocina[[#This Row],[Ganancia Neta]]/Cocina[[#This Row],[Ganancia Bruta]]</f>
        <v>0.39393939393939392</v>
      </c>
      <c r="M1272" s="2">
        <f>Cocina[[#This Row],[Precio Unitario]]*Cocina[[#This Row],[Cantidad Ordenada]]</f>
        <v>33</v>
      </c>
      <c r="O1272" s="2"/>
      <c r="Q1272"/>
    </row>
    <row r="1273" spans="1:17" x14ac:dyDescent="0.2">
      <c r="A1273" s="3">
        <v>518</v>
      </c>
      <c r="B1273" s="3">
        <v>5</v>
      </c>
      <c r="C1273" s="4" t="s">
        <v>65</v>
      </c>
      <c r="D1273" s="4" t="s">
        <v>1600</v>
      </c>
      <c r="E1273" s="2">
        <v>13</v>
      </c>
      <c r="F1273" s="2">
        <v>22</v>
      </c>
      <c r="G1273" s="3">
        <v>2</v>
      </c>
      <c r="H1273">
        <v>5</v>
      </c>
      <c r="I1273" s="4" t="s">
        <v>133</v>
      </c>
      <c r="J1273" s="2">
        <f>Cocina[[#This Row],[Precio Unitario]]-Cocina[[#This Row],[Costo Unitario]]</f>
        <v>9</v>
      </c>
      <c r="K1273" s="2">
        <f>Cocina[[#This Row],[Precio Unitario]]</f>
        <v>22</v>
      </c>
      <c r="L1273" s="6">
        <f>Cocina[[#This Row],[Ganancia Neta]]/Cocina[[#This Row],[Ganancia Bruta]]</f>
        <v>0.40909090909090912</v>
      </c>
      <c r="M1273" s="2">
        <f>Cocina[[#This Row],[Precio Unitario]]*Cocina[[#This Row],[Cantidad Ordenada]]</f>
        <v>44</v>
      </c>
      <c r="O1273" s="2"/>
      <c r="Q1273"/>
    </row>
    <row r="1274" spans="1:17" x14ac:dyDescent="0.2">
      <c r="A1274" s="3">
        <v>519</v>
      </c>
      <c r="B1274" s="3">
        <v>6</v>
      </c>
      <c r="C1274" s="4" t="s">
        <v>46</v>
      </c>
      <c r="D1274" s="4" t="s">
        <v>1591</v>
      </c>
      <c r="E1274" s="2">
        <v>16</v>
      </c>
      <c r="F1274" s="2">
        <v>27</v>
      </c>
      <c r="G1274" s="3">
        <v>3</v>
      </c>
      <c r="H1274">
        <v>49</v>
      </c>
      <c r="I1274" s="4" t="s">
        <v>132</v>
      </c>
      <c r="J1274" s="2">
        <f>Cocina[[#This Row],[Precio Unitario]]-Cocina[[#This Row],[Costo Unitario]]</f>
        <v>11</v>
      </c>
      <c r="K1274" s="2">
        <f>Cocina[[#This Row],[Precio Unitario]]</f>
        <v>27</v>
      </c>
      <c r="L1274" s="6">
        <f>Cocina[[#This Row],[Ganancia Neta]]/Cocina[[#This Row],[Ganancia Bruta]]</f>
        <v>0.40740740740740738</v>
      </c>
      <c r="M1274" s="2">
        <f>Cocina[[#This Row],[Precio Unitario]]*Cocina[[#This Row],[Cantidad Ordenada]]</f>
        <v>81</v>
      </c>
      <c r="O1274" s="2"/>
      <c r="Q1274"/>
    </row>
    <row r="1275" spans="1:17" x14ac:dyDescent="0.2">
      <c r="A1275" s="3">
        <v>519</v>
      </c>
      <c r="B1275" s="3">
        <v>6</v>
      </c>
      <c r="C1275" s="4" t="s">
        <v>34</v>
      </c>
      <c r="D1275" s="4" t="s">
        <v>1592</v>
      </c>
      <c r="E1275" s="2">
        <v>25</v>
      </c>
      <c r="F1275" s="2">
        <v>40</v>
      </c>
      <c r="G1275" s="3">
        <v>3</v>
      </c>
      <c r="H1275">
        <v>51</v>
      </c>
      <c r="I1275" s="4" t="s">
        <v>133</v>
      </c>
      <c r="J1275" s="2">
        <f>Cocina[[#This Row],[Precio Unitario]]-Cocina[[#This Row],[Costo Unitario]]</f>
        <v>15</v>
      </c>
      <c r="K1275" s="2">
        <f>Cocina[[#This Row],[Precio Unitario]]</f>
        <v>40</v>
      </c>
      <c r="L1275" s="6">
        <f>Cocina[[#This Row],[Ganancia Neta]]/Cocina[[#This Row],[Ganancia Bruta]]</f>
        <v>0.375</v>
      </c>
      <c r="M1275" s="2">
        <f>Cocina[[#This Row],[Precio Unitario]]*Cocina[[#This Row],[Cantidad Ordenada]]</f>
        <v>120</v>
      </c>
      <c r="O1275" s="2"/>
      <c r="Q1275"/>
    </row>
    <row r="1276" spans="1:17" x14ac:dyDescent="0.2">
      <c r="A1276" s="3">
        <v>519</v>
      </c>
      <c r="B1276" s="3">
        <v>6</v>
      </c>
      <c r="C1276" s="4" t="s">
        <v>65</v>
      </c>
      <c r="D1276" s="4" t="s">
        <v>1600</v>
      </c>
      <c r="E1276" s="2">
        <v>13</v>
      </c>
      <c r="F1276" s="2">
        <v>22</v>
      </c>
      <c r="G1276" s="3">
        <v>2</v>
      </c>
      <c r="H1276">
        <v>56</v>
      </c>
      <c r="I1276" s="4" t="s">
        <v>132</v>
      </c>
      <c r="J1276" s="2">
        <f>Cocina[[#This Row],[Precio Unitario]]-Cocina[[#This Row],[Costo Unitario]]</f>
        <v>9</v>
      </c>
      <c r="K1276" s="2">
        <f>Cocina[[#This Row],[Precio Unitario]]</f>
        <v>22</v>
      </c>
      <c r="L1276" s="6">
        <f>Cocina[[#This Row],[Ganancia Neta]]/Cocina[[#This Row],[Ganancia Bruta]]</f>
        <v>0.40909090909090912</v>
      </c>
      <c r="M1276" s="2">
        <f>Cocina[[#This Row],[Precio Unitario]]*Cocina[[#This Row],[Cantidad Ordenada]]</f>
        <v>44</v>
      </c>
      <c r="O1276" s="2"/>
      <c r="Q1276"/>
    </row>
    <row r="1277" spans="1:17" x14ac:dyDescent="0.2">
      <c r="A1277" s="3">
        <v>520</v>
      </c>
      <c r="B1277" s="3">
        <v>4</v>
      </c>
      <c r="C1277" s="4" t="s">
        <v>26</v>
      </c>
      <c r="D1277" s="4" t="s">
        <v>1594</v>
      </c>
      <c r="E1277" s="2">
        <v>17</v>
      </c>
      <c r="F1277" s="2">
        <v>29</v>
      </c>
      <c r="G1277" s="3">
        <v>1</v>
      </c>
      <c r="H1277">
        <v>46</v>
      </c>
      <c r="I1277" s="4" t="s">
        <v>132</v>
      </c>
      <c r="J1277" s="2">
        <f>Cocina[[#This Row],[Precio Unitario]]-Cocina[[#This Row],[Costo Unitario]]</f>
        <v>12</v>
      </c>
      <c r="K1277" s="2">
        <f>Cocina[[#This Row],[Precio Unitario]]</f>
        <v>29</v>
      </c>
      <c r="L1277" s="6">
        <f>Cocina[[#This Row],[Ganancia Neta]]/Cocina[[#This Row],[Ganancia Bruta]]</f>
        <v>0.41379310344827586</v>
      </c>
      <c r="M1277" s="2">
        <f>Cocina[[#This Row],[Precio Unitario]]*Cocina[[#This Row],[Cantidad Ordenada]]</f>
        <v>29</v>
      </c>
      <c r="O1277" s="2"/>
      <c r="Q1277"/>
    </row>
    <row r="1278" spans="1:17" x14ac:dyDescent="0.2">
      <c r="A1278" s="3">
        <v>520</v>
      </c>
      <c r="B1278" s="3">
        <v>4</v>
      </c>
      <c r="C1278" s="4" t="s">
        <v>37</v>
      </c>
      <c r="D1278" s="4" t="s">
        <v>1601</v>
      </c>
      <c r="E1278" s="2">
        <v>20</v>
      </c>
      <c r="F1278" s="2">
        <v>34</v>
      </c>
      <c r="G1278" s="3">
        <v>2</v>
      </c>
      <c r="H1278">
        <v>21</v>
      </c>
      <c r="I1278" s="4" t="s">
        <v>132</v>
      </c>
      <c r="J1278" s="2">
        <f>Cocina[[#This Row],[Precio Unitario]]-Cocina[[#This Row],[Costo Unitario]]</f>
        <v>14</v>
      </c>
      <c r="K1278" s="2">
        <f>Cocina[[#This Row],[Precio Unitario]]</f>
        <v>34</v>
      </c>
      <c r="L1278" s="6">
        <f>Cocina[[#This Row],[Ganancia Neta]]/Cocina[[#This Row],[Ganancia Bruta]]</f>
        <v>0.41176470588235292</v>
      </c>
      <c r="M1278" s="2">
        <f>Cocina[[#This Row],[Precio Unitario]]*Cocina[[#This Row],[Cantidad Ordenada]]</f>
        <v>68</v>
      </c>
      <c r="O1278" s="2"/>
      <c r="Q1278"/>
    </row>
    <row r="1279" spans="1:17" x14ac:dyDescent="0.2">
      <c r="A1279" s="3">
        <v>520</v>
      </c>
      <c r="B1279" s="3">
        <v>4</v>
      </c>
      <c r="C1279" s="4" t="s">
        <v>50</v>
      </c>
      <c r="D1279" s="4" t="s">
        <v>1590</v>
      </c>
      <c r="E1279" s="2">
        <v>19</v>
      </c>
      <c r="F1279" s="2">
        <v>31</v>
      </c>
      <c r="G1279" s="3">
        <v>3</v>
      </c>
      <c r="H1279">
        <v>22</v>
      </c>
      <c r="I1279" s="4" t="s">
        <v>133</v>
      </c>
      <c r="J1279" s="2">
        <f>Cocina[[#This Row],[Precio Unitario]]-Cocina[[#This Row],[Costo Unitario]]</f>
        <v>12</v>
      </c>
      <c r="K1279" s="2">
        <f>Cocina[[#This Row],[Precio Unitario]]</f>
        <v>31</v>
      </c>
      <c r="L1279" s="6">
        <f>Cocina[[#This Row],[Ganancia Neta]]/Cocina[[#This Row],[Ganancia Bruta]]</f>
        <v>0.38709677419354838</v>
      </c>
      <c r="M1279" s="2">
        <f>Cocina[[#This Row],[Precio Unitario]]*Cocina[[#This Row],[Cantidad Ordenada]]</f>
        <v>93</v>
      </c>
      <c r="O1279" s="2"/>
      <c r="Q1279"/>
    </row>
    <row r="1280" spans="1:17" x14ac:dyDescent="0.2">
      <c r="A1280" s="3">
        <v>520</v>
      </c>
      <c r="B1280" s="3">
        <v>4</v>
      </c>
      <c r="C1280" s="4" t="s">
        <v>39</v>
      </c>
      <c r="D1280" s="4" t="s">
        <v>1589</v>
      </c>
      <c r="E1280" s="2">
        <v>18</v>
      </c>
      <c r="F1280" s="2">
        <v>30</v>
      </c>
      <c r="G1280" s="3">
        <v>3</v>
      </c>
      <c r="H1280">
        <v>32</v>
      </c>
      <c r="I1280" s="4" t="s">
        <v>132</v>
      </c>
      <c r="J1280" s="2">
        <f>Cocina[[#This Row],[Precio Unitario]]-Cocina[[#This Row],[Costo Unitario]]</f>
        <v>12</v>
      </c>
      <c r="K1280" s="2">
        <f>Cocina[[#This Row],[Precio Unitario]]</f>
        <v>30</v>
      </c>
      <c r="L1280" s="6">
        <f>Cocina[[#This Row],[Ganancia Neta]]/Cocina[[#This Row],[Ganancia Bruta]]</f>
        <v>0.4</v>
      </c>
      <c r="M1280" s="2">
        <f>Cocina[[#This Row],[Precio Unitario]]*Cocina[[#This Row],[Cantidad Ordenada]]</f>
        <v>90</v>
      </c>
      <c r="O1280" s="2"/>
      <c r="Q1280"/>
    </row>
    <row r="1281" spans="1:17" x14ac:dyDescent="0.2">
      <c r="A1281" s="3">
        <v>521</v>
      </c>
      <c r="B1281" s="3">
        <v>18</v>
      </c>
      <c r="C1281" s="4" t="s">
        <v>52</v>
      </c>
      <c r="D1281" s="4" t="s">
        <v>1607</v>
      </c>
      <c r="E1281" s="2">
        <v>15</v>
      </c>
      <c r="F1281" s="2">
        <v>25</v>
      </c>
      <c r="G1281" s="3">
        <v>2</v>
      </c>
      <c r="H1281">
        <v>52</v>
      </c>
      <c r="I1281" s="4" t="s">
        <v>133</v>
      </c>
      <c r="J1281" s="2">
        <f>Cocina[[#This Row],[Precio Unitario]]-Cocina[[#This Row],[Costo Unitario]]</f>
        <v>10</v>
      </c>
      <c r="K1281" s="2">
        <f>Cocina[[#This Row],[Precio Unitario]]</f>
        <v>25</v>
      </c>
      <c r="L1281" s="6">
        <f>Cocina[[#This Row],[Ganancia Neta]]/Cocina[[#This Row],[Ganancia Bruta]]</f>
        <v>0.4</v>
      </c>
      <c r="M1281" s="2">
        <f>Cocina[[#This Row],[Precio Unitario]]*Cocina[[#This Row],[Cantidad Ordenada]]</f>
        <v>50</v>
      </c>
      <c r="O1281" s="2"/>
      <c r="Q1281"/>
    </row>
    <row r="1282" spans="1:17" x14ac:dyDescent="0.2">
      <c r="A1282" s="3">
        <v>521</v>
      </c>
      <c r="B1282" s="3">
        <v>18</v>
      </c>
      <c r="C1282" s="4" t="s">
        <v>26</v>
      </c>
      <c r="D1282" s="4" t="s">
        <v>1594</v>
      </c>
      <c r="E1282" s="2">
        <v>17</v>
      </c>
      <c r="F1282" s="2">
        <v>29</v>
      </c>
      <c r="G1282" s="3">
        <v>2</v>
      </c>
      <c r="H1282">
        <v>18</v>
      </c>
      <c r="I1282" s="4" t="s">
        <v>132</v>
      </c>
      <c r="J1282" s="2">
        <f>Cocina[[#This Row],[Precio Unitario]]-Cocina[[#This Row],[Costo Unitario]]</f>
        <v>12</v>
      </c>
      <c r="K1282" s="2">
        <f>Cocina[[#This Row],[Precio Unitario]]</f>
        <v>29</v>
      </c>
      <c r="L1282" s="6">
        <f>Cocina[[#This Row],[Ganancia Neta]]/Cocina[[#This Row],[Ganancia Bruta]]</f>
        <v>0.41379310344827586</v>
      </c>
      <c r="M1282" s="2">
        <f>Cocina[[#This Row],[Precio Unitario]]*Cocina[[#This Row],[Cantidad Ordenada]]</f>
        <v>58</v>
      </c>
      <c r="O1282" s="2"/>
      <c r="Q1282"/>
    </row>
    <row r="1283" spans="1:17" x14ac:dyDescent="0.2">
      <c r="A1283" s="3">
        <v>521</v>
      </c>
      <c r="B1283" s="3">
        <v>18</v>
      </c>
      <c r="C1283" s="4" t="s">
        <v>37</v>
      </c>
      <c r="D1283" s="4" t="s">
        <v>1601</v>
      </c>
      <c r="E1283" s="2">
        <v>20</v>
      </c>
      <c r="F1283" s="2">
        <v>34</v>
      </c>
      <c r="G1283" s="3">
        <v>3</v>
      </c>
      <c r="H1283">
        <v>21</v>
      </c>
      <c r="I1283" s="4" t="s">
        <v>133</v>
      </c>
      <c r="J1283" s="2">
        <f>Cocina[[#This Row],[Precio Unitario]]-Cocina[[#This Row],[Costo Unitario]]</f>
        <v>14</v>
      </c>
      <c r="K1283" s="2">
        <f>Cocina[[#This Row],[Precio Unitario]]</f>
        <v>34</v>
      </c>
      <c r="L1283" s="6">
        <f>Cocina[[#This Row],[Ganancia Neta]]/Cocina[[#This Row],[Ganancia Bruta]]</f>
        <v>0.41176470588235292</v>
      </c>
      <c r="M1283" s="2">
        <f>Cocina[[#This Row],[Precio Unitario]]*Cocina[[#This Row],[Cantidad Ordenada]]</f>
        <v>102</v>
      </c>
      <c r="O1283" s="2"/>
      <c r="Q1283"/>
    </row>
    <row r="1284" spans="1:17" x14ac:dyDescent="0.2">
      <c r="A1284" s="3">
        <v>522</v>
      </c>
      <c r="B1284" s="3">
        <v>2</v>
      </c>
      <c r="C1284" s="4" t="s">
        <v>30</v>
      </c>
      <c r="D1284" s="4" t="s">
        <v>1596</v>
      </c>
      <c r="E1284" s="2">
        <v>16</v>
      </c>
      <c r="F1284" s="2">
        <v>28</v>
      </c>
      <c r="G1284" s="3">
        <v>3</v>
      </c>
      <c r="H1284">
        <v>47</v>
      </c>
      <c r="I1284" s="4" t="s">
        <v>133</v>
      </c>
      <c r="J1284" s="2">
        <f>Cocina[[#This Row],[Precio Unitario]]-Cocina[[#This Row],[Costo Unitario]]</f>
        <v>12</v>
      </c>
      <c r="K1284" s="2">
        <f>Cocina[[#This Row],[Precio Unitario]]</f>
        <v>28</v>
      </c>
      <c r="L1284" s="6">
        <f>Cocina[[#This Row],[Ganancia Neta]]/Cocina[[#This Row],[Ganancia Bruta]]</f>
        <v>0.42857142857142855</v>
      </c>
      <c r="M1284" s="2">
        <f>Cocina[[#This Row],[Precio Unitario]]*Cocina[[#This Row],[Cantidad Ordenada]]</f>
        <v>84</v>
      </c>
      <c r="O1284" s="2"/>
      <c r="Q1284"/>
    </row>
    <row r="1285" spans="1:17" x14ac:dyDescent="0.2">
      <c r="A1285" s="3">
        <v>523</v>
      </c>
      <c r="B1285" s="3">
        <v>4</v>
      </c>
      <c r="C1285" s="4" t="s">
        <v>46</v>
      </c>
      <c r="D1285" s="4" t="s">
        <v>1591</v>
      </c>
      <c r="E1285" s="2">
        <v>16</v>
      </c>
      <c r="F1285" s="2">
        <v>27</v>
      </c>
      <c r="G1285" s="3">
        <v>3</v>
      </c>
      <c r="H1285">
        <v>51</v>
      </c>
      <c r="I1285" s="4" t="s">
        <v>132</v>
      </c>
      <c r="J1285" s="2">
        <f>Cocina[[#This Row],[Precio Unitario]]-Cocina[[#This Row],[Costo Unitario]]</f>
        <v>11</v>
      </c>
      <c r="K1285" s="2">
        <f>Cocina[[#This Row],[Precio Unitario]]</f>
        <v>27</v>
      </c>
      <c r="L1285" s="6">
        <f>Cocina[[#This Row],[Ganancia Neta]]/Cocina[[#This Row],[Ganancia Bruta]]</f>
        <v>0.40740740740740738</v>
      </c>
      <c r="M1285" s="2">
        <f>Cocina[[#This Row],[Precio Unitario]]*Cocina[[#This Row],[Cantidad Ordenada]]</f>
        <v>81</v>
      </c>
      <c r="O1285" s="2"/>
      <c r="Q1285"/>
    </row>
    <row r="1286" spans="1:17" x14ac:dyDescent="0.2">
      <c r="A1286" s="3">
        <v>524</v>
      </c>
      <c r="B1286" s="3">
        <v>16</v>
      </c>
      <c r="C1286" s="4" t="s">
        <v>65</v>
      </c>
      <c r="D1286" s="4" t="s">
        <v>1600</v>
      </c>
      <c r="E1286" s="2">
        <v>13</v>
      </c>
      <c r="F1286" s="2">
        <v>22</v>
      </c>
      <c r="G1286" s="3">
        <v>1</v>
      </c>
      <c r="H1286">
        <v>46</v>
      </c>
      <c r="I1286" s="4" t="s">
        <v>133</v>
      </c>
      <c r="J1286" s="2">
        <f>Cocina[[#This Row],[Precio Unitario]]-Cocina[[#This Row],[Costo Unitario]]</f>
        <v>9</v>
      </c>
      <c r="K1286" s="2">
        <f>Cocina[[#This Row],[Precio Unitario]]</f>
        <v>22</v>
      </c>
      <c r="L1286" s="6">
        <f>Cocina[[#This Row],[Ganancia Neta]]/Cocina[[#This Row],[Ganancia Bruta]]</f>
        <v>0.40909090909090912</v>
      </c>
      <c r="M1286" s="2">
        <f>Cocina[[#This Row],[Precio Unitario]]*Cocina[[#This Row],[Cantidad Ordenada]]</f>
        <v>22</v>
      </c>
      <c r="O1286" s="2"/>
      <c r="Q1286"/>
    </row>
    <row r="1287" spans="1:17" x14ac:dyDescent="0.2">
      <c r="A1287" s="3">
        <v>524</v>
      </c>
      <c r="B1287" s="3">
        <v>16</v>
      </c>
      <c r="C1287" s="4" t="s">
        <v>46</v>
      </c>
      <c r="D1287" s="4" t="s">
        <v>1591</v>
      </c>
      <c r="E1287" s="2">
        <v>16</v>
      </c>
      <c r="F1287" s="2">
        <v>27</v>
      </c>
      <c r="G1287" s="3">
        <v>2</v>
      </c>
      <c r="H1287">
        <v>15</v>
      </c>
      <c r="I1287" s="4" t="s">
        <v>132</v>
      </c>
      <c r="J1287" s="2">
        <f>Cocina[[#This Row],[Precio Unitario]]-Cocina[[#This Row],[Costo Unitario]]</f>
        <v>11</v>
      </c>
      <c r="K1287" s="2">
        <f>Cocina[[#This Row],[Precio Unitario]]</f>
        <v>27</v>
      </c>
      <c r="L1287" s="6">
        <f>Cocina[[#This Row],[Ganancia Neta]]/Cocina[[#This Row],[Ganancia Bruta]]</f>
        <v>0.40740740740740738</v>
      </c>
      <c r="M1287" s="2">
        <f>Cocina[[#This Row],[Precio Unitario]]*Cocina[[#This Row],[Cantidad Ordenada]]</f>
        <v>54</v>
      </c>
      <c r="O1287" s="2"/>
      <c r="Q1287"/>
    </row>
    <row r="1288" spans="1:17" x14ac:dyDescent="0.2">
      <c r="A1288" s="3">
        <v>525</v>
      </c>
      <c r="B1288" s="3">
        <v>16</v>
      </c>
      <c r="C1288" s="4" t="s">
        <v>63</v>
      </c>
      <c r="D1288" s="4" t="s">
        <v>1603</v>
      </c>
      <c r="E1288" s="2">
        <v>14</v>
      </c>
      <c r="F1288" s="2">
        <v>23</v>
      </c>
      <c r="G1288" s="3">
        <v>3</v>
      </c>
      <c r="H1288">
        <v>23</v>
      </c>
      <c r="I1288" s="4" t="s">
        <v>133</v>
      </c>
      <c r="J1288" s="2">
        <f>Cocina[[#This Row],[Precio Unitario]]-Cocina[[#This Row],[Costo Unitario]]</f>
        <v>9</v>
      </c>
      <c r="K1288" s="2">
        <f>Cocina[[#This Row],[Precio Unitario]]</f>
        <v>23</v>
      </c>
      <c r="L1288" s="6">
        <f>Cocina[[#This Row],[Ganancia Neta]]/Cocina[[#This Row],[Ganancia Bruta]]</f>
        <v>0.39130434782608697</v>
      </c>
      <c r="M1288" s="2">
        <f>Cocina[[#This Row],[Precio Unitario]]*Cocina[[#This Row],[Cantidad Ordenada]]</f>
        <v>69</v>
      </c>
      <c r="O1288" s="2"/>
      <c r="Q1288"/>
    </row>
    <row r="1289" spans="1:17" x14ac:dyDescent="0.2">
      <c r="A1289" s="3">
        <v>525</v>
      </c>
      <c r="B1289" s="3">
        <v>16</v>
      </c>
      <c r="C1289" s="4" t="s">
        <v>19</v>
      </c>
      <c r="D1289" s="4" t="s">
        <v>1598</v>
      </c>
      <c r="E1289" s="2">
        <v>21</v>
      </c>
      <c r="F1289" s="2">
        <v>35</v>
      </c>
      <c r="G1289" s="3">
        <v>1</v>
      </c>
      <c r="H1289">
        <v>14</v>
      </c>
      <c r="I1289" s="4" t="s">
        <v>132</v>
      </c>
      <c r="J1289" s="2">
        <f>Cocina[[#This Row],[Precio Unitario]]-Cocina[[#This Row],[Costo Unitario]]</f>
        <v>14</v>
      </c>
      <c r="K1289" s="2">
        <f>Cocina[[#This Row],[Precio Unitario]]</f>
        <v>35</v>
      </c>
      <c r="L1289" s="6">
        <f>Cocina[[#This Row],[Ganancia Neta]]/Cocina[[#This Row],[Ganancia Bruta]]</f>
        <v>0.4</v>
      </c>
      <c r="M1289" s="2">
        <f>Cocina[[#This Row],[Precio Unitario]]*Cocina[[#This Row],[Cantidad Ordenada]]</f>
        <v>35</v>
      </c>
      <c r="O1289" s="2"/>
      <c r="Q1289"/>
    </row>
    <row r="1290" spans="1:17" x14ac:dyDescent="0.2">
      <c r="A1290" s="3">
        <v>525</v>
      </c>
      <c r="B1290" s="3">
        <v>16</v>
      </c>
      <c r="C1290" s="4" t="s">
        <v>50</v>
      </c>
      <c r="D1290" s="4" t="s">
        <v>1590</v>
      </c>
      <c r="E1290" s="2">
        <v>19</v>
      </c>
      <c r="F1290" s="2">
        <v>31</v>
      </c>
      <c r="G1290" s="3">
        <v>3</v>
      </c>
      <c r="H1290">
        <v>40</v>
      </c>
      <c r="I1290" s="4" t="s">
        <v>133</v>
      </c>
      <c r="J1290" s="2">
        <f>Cocina[[#This Row],[Precio Unitario]]-Cocina[[#This Row],[Costo Unitario]]</f>
        <v>12</v>
      </c>
      <c r="K1290" s="2">
        <f>Cocina[[#This Row],[Precio Unitario]]</f>
        <v>31</v>
      </c>
      <c r="L1290" s="6">
        <f>Cocina[[#This Row],[Ganancia Neta]]/Cocina[[#This Row],[Ganancia Bruta]]</f>
        <v>0.38709677419354838</v>
      </c>
      <c r="M1290" s="2">
        <f>Cocina[[#This Row],[Precio Unitario]]*Cocina[[#This Row],[Cantidad Ordenada]]</f>
        <v>93</v>
      </c>
      <c r="O1290" s="2"/>
      <c r="Q1290"/>
    </row>
    <row r="1291" spans="1:17" x14ac:dyDescent="0.2">
      <c r="A1291" s="3">
        <v>526</v>
      </c>
      <c r="B1291" s="3">
        <v>4</v>
      </c>
      <c r="C1291" s="4" t="s">
        <v>74</v>
      </c>
      <c r="D1291" s="4" t="s">
        <v>1595</v>
      </c>
      <c r="E1291" s="2">
        <v>20</v>
      </c>
      <c r="F1291" s="2">
        <v>33</v>
      </c>
      <c r="G1291" s="3">
        <v>1</v>
      </c>
      <c r="H1291">
        <v>22</v>
      </c>
      <c r="I1291" s="4" t="s">
        <v>132</v>
      </c>
      <c r="J1291" s="2">
        <f>Cocina[[#This Row],[Precio Unitario]]-Cocina[[#This Row],[Costo Unitario]]</f>
        <v>13</v>
      </c>
      <c r="K1291" s="2">
        <f>Cocina[[#This Row],[Precio Unitario]]</f>
        <v>33</v>
      </c>
      <c r="L1291" s="6">
        <f>Cocina[[#This Row],[Ganancia Neta]]/Cocina[[#This Row],[Ganancia Bruta]]</f>
        <v>0.39393939393939392</v>
      </c>
      <c r="M1291" s="2">
        <f>Cocina[[#This Row],[Precio Unitario]]*Cocina[[#This Row],[Cantidad Ordenada]]</f>
        <v>33</v>
      </c>
      <c r="O1291" s="2"/>
      <c r="Q1291"/>
    </row>
    <row r="1292" spans="1:17" x14ac:dyDescent="0.2">
      <c r="A1292" s="3">
        <v>527</v>
      </c>
      <c r="B1292" s="3">
        <v>19</v>
      </c>
      <c r="C1292" s="4" t="s">
        <v>46</v>
      </c>
      <c r="D1292" s="4" t="s">
        <v>1591</v>
      </c>
      <c r="E1292" s="2">
        <v>16</v>
      </c>
      <c r="F1292" s="2">
        <v>27</v>
      </c>
      <c r="G1292" s="3">
        <v>2</v>
      </c>
      <c r="H1292">
        <v>31</v>
      </c>
      <c r="I1292" s="4" t="s">
        <v>132</v>
      </c>
      <c r="J1292" s="2">
        <f>Cocina[[#This Row],[Precio Unitario]]-Cocina[[#This Row],[Costo Unitario]]</f>
        <v>11</v>
      </c>
      <c r="K1292" s="2">
        <f>Cocina[[#This Row],[Precio Unitario]]</f>
        <v>27</v>
      </c>
      <c r="L1292" s="6">
        <f>Cocina[[#This Row],[Ganancia Neta]]/Cocina[[#This Row],[Ganancia Bruta]]</f>
        <v>0.40740740740740738</v>
      </c>
      <c r="M1292" s="2">
        <f>Cocina[[#This Row],[Precio Unitario]]*Cocina[[#This Row],[Cantidad Ordenada]]</f>
        <v>54</v>
      </c>
      <c r="O1292" s="2"/>
      <c r="Q1292"/>
    </row>
    <row r="1293" spans="1:17" x14ac:dyDescent="0.2">
      <c r="A1293" s="3">
        <v>528</v>
      </c>
      <c r="B1293" s="3">
        <v>14</v>
      </c>
      <c r="C1293" s="4" t="s">
        <v>55</v>
      </c>
      <c r="D1293" s="4" t="s">
        <v>1602</v>
      </c>
      <c r="E1293" s="2">
        <v>12</v>
      </c>
      <c r="F1293" s="2">
        <v>20</v>
      </c>
      <c r="G1293" s="3">
        <v>1</v>
      </c>
      <c r="H1293">
        <v>29</v>
      </c>
      <c r="I1293" s="4" t="s">
        <v>132</v>
      </c>
      <c r="J1293" s="2">
        <f>Cocina[[#This Row],[Precio Unitario]]-Cocina[[#This Row],[Costo Unitario]]</f>
        <v>8</v>
      </c>
      <c r="K1293" s="2">
        <f>Cocina[[#This Row],[Precio Unitario]]</f>
        <v>20</v>
      </c>
      <c r="L1293" s="6">
        <f>Cocina[[#This Row],[Ganancia Neta]]/Cocina[[#This Row],[Ganancia Bruta]]</f>
        <v>0.4</v>
      </c>
      <c r="M1293" s="2">
        <f>Cocina[[#This Row],[Precio Unitario]]*Cocina[[#This Row],[Cantidad Ordenada]]</f>
        <v>20</v>
      </c>
      <c r="O1293" s="2"/>
      <c r="Q1293"/>
    </row>
    <row r="1294" spans="1:17" x14ac:dyDescent="0.2">
      <c r="A1294" s="3">
        <v>528</v>
      </c>
      <c r="B1294" s="3">
        <v>14</v>
      </c>
      <c r="C1294" s="4" t="s">
        <v>34</v>
      </c>
      <c r="D1294" s="4" t="s">
        <v>1592</v>
      </c>
      <c r="E1294" s="2">
        <v>25</v>
      </c>
      <c r="F1294" s="2">
        <v>40</v>
      </c>
      <c r="G1294" s="3">
        <v>1</v>
      </c>
      <c r="H1294">
        <v>47</v>
      </c>
      <c r="I1294" s="4" t="s">
        <v>132</v>
      </c>
      <c r="J1294" s="2">
        <f>Cocina[[#This Row],[Precio Unitario]]-Cocina[[#This Row],[Costo Unitario]]</f>
        <v>15</v>
      </c>
      <c r="K1294" s="2">
        <f>Cocina[[#This Row],[Precio Unitario]]</f>
        <v>40</v>
      </c>
      <c r="L1294" s="6">
        <f>Cocina[[#This Row],[Ganancia Neta]]/Cocina[[#This Row],[Ganancia Bruta]]</f>
        <v>0.375</v>
      </c>
      <c r="M1294" s="2">
        <f>Cocina[[#This Row],[Precio Unitario]]*Cocina[[#This Row],[Cantidad Ordenada]]</f>
        <v>40</v>
      </c>
      <c r="O1294" s="2"/>
      <c r="Q1294"/>
    </row>
    <row r="1295" spans="1:17" x14ac:dyDescent="0.2">
      <c r="A1295" s="3">
        <v>528</v>
      </c>
      <c r="B1295" s="3">
        <v>14</v>
      </c>
      <c r="C1295" s="4" t="s">
        <v>43</v>
      </c>
      <c r="D1295" s="4" t="s">
        <v>1605</v>
      </c>
      <c r="E1295" s="2">
        <v>10</v>
      </c>
      <c r="F1295" s="2">
        <v>18</v>
      </c>
      <c r="G1295" s="3">
        <v>1</v>
      </c>
      <c r="H1295">
        <v>45</v>
      </c>
      <c r="I1295" s="4" t="s">
        <v>133</v>
      </c>
      <c r="J1295" s="2">
        <f>Cocina[[#This Row],[Precio Unitario]]-Cocina[[#This Row],[Costo Unitario]]</f>
        <v>8</v>
      </c>
      <c r="K1295" s="2">
        <f>Cocina[[#This Row],[Precio Unitario]]</f>
        <v>18</v>
      </c>
      <c r="L1295" s="6">
        <f>Cocina[[#This Row],[Ganancia Neta]]/Cocina[[#This Row],[Ganancia Bruta]]</f>
        <v>0.44444444444444442</v>
      </c>
      <c r="M1295" s="2">
        <f>Cocina[[#This Row],[Precio Unitario]]*Cocina[[#This Row],[Cantidad Ordenada]]</f>
        <v>18</v>
      </c>
      <c r="O1295" s="2"/>
      <c r="Q1295"/>
    </row>
    <row r="1296" spans="1:17" x14ac:dyDescent="0.2">
      <c r="A1296" s="3">
        <v>529</v>
      </c>
      <c r="B1296" s="3">
        <v>1</v>
      </c>
      <c r="C1296" s="4" t="s">
        <v>37</v>
      </c>
      <c r="D1296" s="4" t="s">
        <v>1601</v>
      </c>
      <c r="E1296" s="2">
        <v>20</v>
      </c>
      <c r="F1296" s="2">
        <v>34</v>
      </c>
      <c r="G1296" s="3">
        <v>1</v>
      </c>
      <c r="H1296">
        <v>24</v>
      </c>
      <c r="I1296" s="4" t="s">
        <v>133</v>
      </c>
      <c r="J1296" s="2">
        <f>Cocina[[#This Row],[Precio Unitario]]-Cocina[[#This Row],[Costo Unitario]]</f>
        <v>14</v>
      </c>
      <c r="K1296" s="2">
        <f>Cocina[[#This Row],[Precio Unitario]]</f>
        <v>34</v>
      </c>
      <c r="L1296" s="6">
        <f>Cocina[[#This Row],[Ganancia Neta]]/Cocina[[#This Row],[Ganancia Bruta]]</f>
        <v>0.41176470588235292</v>
      </c>
      <c r="M1296" s="2">
        <f>Cocina[[#This Row],[Precio Unitario]]*Cocina[[#This Row],[Cantidad Ordenada]]</f>
        <v>34</v>
      </c>
      <c r="O1296" s="2"/>
      <c r="Q1296"/>
    </row>
    <row r="1297" spans="1:17" x14ac:dyDescent="0.2">
      <c r="A1297" s="3">
        <v>529</v>
      </c>
      <c r="B1297" s="3">
        <v>1</v>
      </c>
      <c r="C1297" s="4" t="s">
        <v>42</v>
      </c>
      <c r="D1297" s="4" t="s">
        <v>1593</v>
      </c>
      <c r="E1297" s="2">
        <v>22</v>
      </c>
      <c r="F1297" s="2">
        <v>36</v>
      </c>
      <c r="G1297" s="3">
        <v>2</v>
      </c>
      <c r="H1297">
        <v>51</v>
      </c>
      <c r="I1297" s="4" t="s">
        <v>132</v>
      </c>
      <c r="J1297" s="2">
        <f>Cocina[[#This Row],[Precio Unitario]]-Cocina[[#This Row],[Costo Unitario]]</f>
        <v>14</v>
      </c>
      <c r="K1297" s="2">
        <f>Cocina[[#This Row],[Precio Unitario]]</f>
        <v>36</v>
      </c>
      <c r="L1297" s="6">
        <f>Cocina[[#This Row],[Ganancia Neta]]/Cocina[[#This Row],[Ganancia Bruta]]</f>
        <v>0.3888888888888889</v>
      </c>
      <c r="M1297" s="2">
        <f>Cocina[[#This Row],[Precio Unitario]]*Cocina[[#This Row],[Cantidad Ordenada]]</f>
        <v>72</v>
      </c>
      <c r="O1297" s="2"/>
      <c r="Q1297"/>
    </row>
    <row r="1298" spans="1:17" x14ac:dyDescent="0.2">
      <c r="A1298" s="3">
        <v>529</v>
      </c>
      <c r="B1298" s="3">
        <v>1</v>
      </c>
      <c r="C1298" s="4" t="s">
        <v>63</v>
      </c>
      <c r="D1298" s="4" t="s">
        <v>1603</v>
      </c>
      <c r="E1298" s="2">
        <v>14</v>
      </c>
      <c r="F1298" s="2">
        <v>23</v>
      </c>
      <c r="G1298" s="3">
        <v>2</v>
      </c>
      <c r="H1298">
        <v>27</v>
      </c>
      <c r="I1298" s="4" t="s">
        <v>133</v>
      </c>
      <c r="J1298" s="2">
        <f>Cocina[[#This Row],[Precio Unitario]]-Cocina[[#This Row],[Costo Unitario]]</f>
        <v>9</v>
      </c>
      <c r="K1298" s="2">
        <f>Cocina[[#This Row],[Precio Unitario]]</f>
        <v>23</v>
      </c>
      <c r="L1298" s="6">
        <f>Cocina[[#This Row],[Ganancia Neta]]/Cocina[[#This Row],[Ganancia Bruta]]</f>
        <v>0.39130434782608697</v>
      </c>
      <c r="M1298" s="2">
        <f>Cocina[[#This Row],[Precio Unitario]]*Cocina[[#This Row],[Cantidad Ordenada]]</f>
        <v>46</v>
      </c>
      <c r="O1298" s="2"/>
      <c r="Q1298"/>
    </row>
    <row r="1299" spans="1:17" x14ac:dyDescent="0.2">
      <c r="A1299" s="3">
        <v>529</v>
      </c>
      <c r="B1299" s="3">
        <v>1</v>
      </c>
      <c r="C1299" s="4" t="s">
        <v>30</v>
      </c>
      <c r="D1299" s="4" t="s">
        <v>1596</v>
      </c>
      <c r="E1299" s="2">
        <v>16</v>
      </c>
      <c r="F1299" s="2">
        <v>28</v>
      </c>
      <c r="G1299" s="3">
        <v>2</v>
      </c>
      <c r="H1299">
        <v>55</v>
      </c>
      <c r="I1299" s="4" t="s">
        <v>132</v>
      </c>
      <c r="J1299" s="2">
        <f>Cocina[[#This Row],[Precio Unitario]]-Cocina[[#This Row],[Costo Unitario]]</f>
        <v>12</v>
      </c>
      <c r="K1299" s="2">
        <f>Cocina[[#This Row],[Precio Unitario]]</f>
        <v>28</v>
      </c>
      <c r="L1299" s="6">
        <f>Cocina[[#This Row],[Ganancia Neta]]/Cocina[[#This Row],[Ganancia Bruta]]</f>
        <v>0.42857142857142855</v>
      </c>
      <c r="M1299" s="2">
        <f>Cocina[[#This Row],[Precio Unitario]]*Cocina[[#This Row],[Cantidad Ordenada]]</f>
        <v>56</v>
      </c>
      <c r="O1299" s="2"/>
      <c r="Q1299"/>
    </row>
    <row r="1300" spans="1:17" x14ac:dyDescent="0.2">
      <c r="A1300" s="3">
        <v>530</v>
      </c>
      <c r="B1300" s="3">
        <v>7</v>
      </c>
      <c r="C1300" s="4" t="s">
        <v>43</v>
      </c>
      <c r="D1300" s="4" t="s">
        <v>1605</v>
      </c>
      <c r="E1300" s="2">
        <v>10</v>
      </c>
      <c r="F1300" s="2">
        <v>18</v>
      </c>
      <c r="G1300" s="3">
        <v>3</v>
      </c>
      <c r="H1300">
        <v>37</v>
      </c>
      <c r="I1300" s="4" t="s">
        <v>133</v>
      </c>
      <c r="J1300" s="2">
        <f>Cocina[[#This Row],[Precio Unitario]]-Cocina[[#This Row],[Costo Unitario]]</f>
        <v>8</v>
      </c>
      <c r="K1300" s="2">
        <f>Cocina[[#This Row],[Precio Unitario]]</f>
        <v>18</v>
      </c>
      <c r="L1300" s="6">
        <f>Cocina[[#This Row],[Ganancia Neta]]/Cocina[[#This Row],[Ganancia Bruta]]</f>
        <v>0.44444444444444442</v>
      </c>
      <c r="M1300" s="2">
        <f>Cocina[[#This Row],[Precio Unitario]]*Cocina[[#This Row],[Cantidad Ordenada]]</f>
        <v>54</v>
      </c>
      <c r="O1300" s="2"/>
      <c r="Q1300"/>
    </row>
    <row r="1301" spans="1:17" x14ac:dyDescent="0.2">
      <c r="A1301" s="3">
        <v>530</v>
      </c>
      <c r="B1301" s="3">
        <v>7</v>
      </c>
      <c r="C1301" s="4" t="s">
        <v>30</v>
      </c>
      <c r="D1301" s="4" t="s">
        <v>1596</v>
      </c>
      <c r="E1301" s="2">
        <v>16</v>
      </c>
      <c r="F1301" s="2">
        <v>28</v>
      </c>
      <c r="G1301" s="3">
        <v>2</v>
      </c>
      <c r="H1301">
        <v>50</v>
      </c>
      <c r="I1301" s="4" t="s">
        <v>133</v>
      </c>
      <c r="J1301" s="2">
        <f>Cocina[[#This Row],[Precio Unitario]]-Cocina[[#This Row],[Costo Unitario]]</f>
        <v>12</v>
      </c>
      <c r="K1301" s="2">
        <f>Cocina[[#This Row],[Precio Unitario]]</f>
        <v>28</v>
      </c>
      <c r="L1301" s="6">
        <f>Cocina[[#This Row],[Ganancia Neta]]/Cocina[[#This Row],[Ganancia Bruta]]</f>
        <v>0.42857142857142855</v>
      </c>
      <c r="M1301" s="2">
        <f>Cocina[[#This Row],[Precio Unitario]]*Cocina[[#This Row],[Cantidad Ordenada]]</f>
        <v>56</v>
      </c>
      <c r="O1301" s="2"/>
      <c r="Q1301"/>
    </row>
    <row r="1302" spans="1:17" x14ac:dyDescent="0.2">
      <c r="A1302" s="3">
        <v>530</v>
      </c>
      <c r="B1302" s="3">
        <v>7</v>
      </c>
      <c r="C1302" s="4" t="s">
        <v>52</v>
      </c>
      <c r="D1302" s="4" t="s">
        <v>1607</v>
      </c>
      <c r="E1302" s="2">
        <v>15</v>
      </c>
      <c r="F1302" s="2">
        <v>25</v>
      </c>
      <c r="G1302" s="3">
        <v>2</v>
      </c>
      <c r="H1302">
        <v>19</v>
      </c>
      <c r="I1302" s="4" t="s">
        <v>132</v>
      </c>
      <c r="J1302" s="2">
        <f>Cocina[[#This Row],[Precio Unitario]]-Cocina[[#This Row],[Costo Unitario]]</f>
        <v>10</v>
      </c>
      <c r="K1302" s="2">
        <f>Cocina[[#This Row],[Precio Unitario]]</f>
        <v>25</v>
      </c>
      <c r="L1302" s="6">
        <f>Cocina[[#This Row],[Ganancia Neta]]/Cocina[[#This Row],[Ganancia Bruta]]</f>
        <v>0.4</v>
      </c>
      <c r="M1302" s="2">
        <f>Cocina[[#This Row],[Precio Unitario]]*Cocina[[#This Row],[Cantidad Ordenada]]</f>
        <v>50</v>
      </c>
      <c r="O1302" s="2"/>
      <c r="Q1302"/>
    </row>
    <row r="1303" spans="1:17" x14ac:dyDescent="0.2">
      <c r="A1303" s="3">
        <v>531</v>
      </c>
      <c r="B1303" s="3">
        <v>9</v>
      </c>
      <c r="C1303" s="4" t="s">
        <v>41</v>
      </c>
      <c r="D1303" s="4" t="s">
        <v>1604</v>
      </c>
      <c r="E1303" s="2">
        <v>13</v>
      </c>
      <c r="F1303" s="2">
        <v>21</v>
      </c>
      <c r="G1303" s="3">
        <v>3</v>
      </c>
      <c r="H1303">
        <v>41</v>
      </c>
      <c r="I1303" s="4" t="s">
        <v>132</v>
      </c>
      <c r="J1303" s="2">
        <f>Cocina[[#This Row],[Precio Unitario]]-Cocina[[#This Row],[Costo Unitario]]</f>
        <v>8</v>
      </c>
      <c r="K1303" s="2">
        <f>Cocina[[#This Row],[Precio Unitario]]</f>
        <v>21</v>
      </c>
      <c r="L1303" s="6">
        <f>Cocina[[#This Row],[Ganancia Neta]]/Cocina[[#This Row],[Ganancia Bruta]]</f>
        <v>0.38095238095238093</v>
      </c>
      <c r="M1303" s="2">
        <f>Cocina[[#This Row],[Precio Unitario]]*Cocina[[#This Row],[Cantidad Ordenada]]</f>
        <v>63</v>
      </c>
      <c r="O1303" s="2"/>
      <c r="Q1303"/>
    </row>
    <row r="1304" spans="1:17" x14ac:dyDescent="0.2">
      <c r="A1304" s="3">
        <v>531</v>
      </c>
      <c r="B1304" s="3">
        <v>9</v>
      </c>
      <c r="C1304" s="4" t="s">
        <v>34</v>
      </c>
      <c r="D1304" s="4" t="s">
        <v>1592</v>
      </c>
      <c r="E1304" s="2">
        <v>25</v>
      </c>
      <c r="F1304" s="2">
        <v>40</v>
      </c>
      <c r="G1304" s="3">
        <v>1</v>
      </c>
      <c r="H1304">
        <v>43</v>
      </c>
      <c r="I1304" s="4" t="s">
        <v>132</v>
      </c>
      <c r="J1304" s="2">
        <f>Cocina[[#This Row],[Precio Unitario]]-Cocina[[#This Row],[Costo Unitario]]</f>
        <v>15</v>
      </c>
      <c r="K1304" s="2">
        <f>Cocina[[#This Row],[Precio Unitario]]</f>
        <v>40</v>
      </c>
      <c r="L1304" s="6">
        <f>Cocina[[#This Row],[Ganancia Neta]]/Cocina[[#This Row],[Ganancia Bruta]]</f>
        <v>0.375</v>
      </c>
      <c r="M1304" s="2">
        <f>Cocina[[#This Row],[Precio Unitario]]*Cocina[[#This Row],[Cantidad Ordenada]]</f>
        <v>40</v>
      </c>
      <c r="O1304" s="2"/>
      <c r="Q1304"/>
    </row>
    <row r="1305" spans="1:17" x14ac:dyDescent="0.2">
      <c r="A1305" s="3">
        <v>531</v>
      </c>
      <c r="B1305" s="3">
        <v>9</v>
      </c>
      <c r="C1305" s="4" t="s">
        <v>43</v>
      </c>
      <c r="D1305" s="4" t="s">
        <v>1605</v>
      </c>
      <c r="E1305" s="2">
        <v>10</v>
      </c>
      <c r="F1305" s="2">
        <v>18</v>
      </c>
      <c r="G1305" s="3">
        <v>3</v>
      </c>
      <c r="H1305">
        <v>56</v>
      </c>
      <c r="I1305" s="4" t="s">
        <v>133</v>
      </c>
      <c r="J1305" s="2">
        <f>Cocina[[#This Row],[Precio Unitario]]-Cocina[[#This Row],[Costo Unitario]]</f>
        <v>8</v>
      </c>
      <c r="K1305" s="2">
        <f>Cocina[[#This Row],[Precio Unitario]]</f>
        <v>18</v>
      </c>
      <c r="L1305" s="6">
        <f>Cocina[[#This Row],[Ganancia Neta]]/Cocina[[#This Row],[Ganancia Bruta]]</f>
        <v>0.44444444444444442</v>
      </c>
      <c r="M1305" s="2">
        <f>Cocina[[#This Row],[Precio Unitario]]*Cocina[[#This Row],[Cantidad Ordenada]]</f>
        <v>54</v>
      </c>
      <c r="O1305" s="2"/>
      <c r="Q1305"/>
    </row>
    <row r="1306" spans="1:17" x14ac:dyDescent="0.2">
      <c r="A1306" s="3">
        <v>531</v>
      </c>
      <c r="B1306" s="3">
        <v>9</v>
      </c>
      <c r="C1306" s="4" t="s">
        <v>26</v>
      </c>
      <c r="D1306" s="4" t="s">
        <v>1594</v>
      </c>
      <c r="E1306" s="2">
        <v>17</v>
      </c>
      <c r="F1306" s="2">
        <v>29</v>
      </c>
      <c r="G1306" s="3">
        <v>3</v>
      </c>
      <c r="H1306">
        <v>59</v>
      </c>
      <c r="I1306" s="4" t="s">
        <v>133</v>
      </c>
      <c r="J1306" s="2">
        <f>Cocina[[#This Row],[Precio Unitario]]-Cocina[[#This Row],[Costo Unitario]]</f>
        <v>12</v>
      </c>
      <c r="K1306" s="2">
        <f>Cocina[[#This Row],[Precio Unitario]]</f>
        <v>29</v>
      </c>
      <c r="L1306" s="6">
        <f>Cocina[[#This Row],[Ganancia Neta]]/Cocina[[#This Row],[Ganancia Bruta]]</f>
        <v>0.41379310344827586</v>
      </c>
      <c r="M1306" s="2">
        <f>Cocina[[#This Row],[Precio Unitario]]*Cocina[[#This Row],[Cantidad Ordenada]]</f>
        <v>87</v>
      </c>
      <c r="O1306" s="2"/>
      <c r="Q1306"/>
    </row>
    <row r="1307" spans="1:17" x14ac:dyDescent="0.2">
      <c r="A1307" s="3">
        <v>532</v>
      </c>
      <c r="B1307" s="3">
        <v>13</v>
      </c>
      <c r="C1307" s="4" t="s">
        <v>41</v>
      </c>
      <c r="D1307" s="4" t="s">
        <v>1604</v>
      </c>
      <c r="E1307" s="2">
        <v>13</v>
      </c>
      <c r="F1307" s="2">
        <v>21</v>
      </c>
      <c r="G1307" s="3">
        <v>1</v>
      </c>
      <c r="H1307">
        <v>24</v>
      </c>
      <c r="I1307" s="4" t="s">
        <v>133</v>
      </c>
      <c r="J1307" s="2">
        <f>Cocina[[#This Row],[Precio Unitario]]-Cocina[[#This Row],[Costo Unitario]]</f>
        <v>8</v>
      </c>
      <c r="K1307" s="2">
        <f>Cocina[[#This Row],[Precio Unitario]]</f>
        <v>21</v>
      </c>
      <c r="L1307" s="6">
        <f>Cocina[[#This Row],[Ganancia Neta]]/Cocina[[#This Row],[Ganancia Bruta]]</f>
        <v>0.38095238095238093</v>
      </c>
      <c r="M1307" s="2">
        <f>Cocina[[#This Row],[Precio Unitario]]*Cocina[[#This Row],[Cantidad Ordenada]]</f>
        <v>21</v>
      </c>
      <c r="O1307" s="2"/>
      <c r="Q1307"/>
    </row>
    <row r="1308" spans="1:17" x14ac:dyDescent="0.2">
      <c r="A1308" s="3">
        <v>532</v>
      </c>
      <c r="B1308" s="3">
        <v>13</v>
      </c>
      <c r="C1308" s="4" t="s">
        <v>57</v>
      </c>
      <c r="D1308" s="4" t="s">
        <v>1606</v>
      </c>
      <c r="E1308" s="2">
        <v>15</v>
      </c>
      <c r="F1308" s="2">
        <v>26</v>
      </c>
      <c r="G1308" s="3">
        <v>2</v>
      </c>
      <c r="H1308">
        <v>28</v>
      </c>
      <c r="I1308" s="4" t="s">
        <v>132</v>
      </c>
      <c r="J1308" s="2">
        <f>Cocina[[#This Row],[Precio Unitario]]-Cocina[[#This Row],[Costo Unitario]]</f>
        <v>11</v>
      </c>
      <c r="K1308" s="2">
        <f>Cocina[[#This Row],[Precio Unitario]]</f>
        <v>26</v>
      </c>
      <c r="L1308" s="6">
        <f>Cocina[[#This Row],[Ganancia Neta]]/Cocina[[#This Row],[Ganancia Bruta]]</f>
        <v>0.42307692307692307</v>
      </c>
      <c r="M1308" s="2">
        <f>Cocina[[#This Row],[Precio Unitario]]*Cocina[[#This Row],[Cantidad Ordenada]]</f>
        <v>52</v>
      </c>
      <c r="O1308" s="2"/>
      <c r="Q1308"/>
    </row>
    <row r="1309" spans="1:17" x14ac:dyDescent="0.2">
      <c r="A1309" s="3">
        <v>532</v>
      </c>
      <c r="B1309" s="3">
        <v>13</v>
      </c>
      <c r="C1309" s="4" t="s">
        <v>70</v>
      </c>
      <c r="D1309" s="4" t="s">
        <v>1599</v>
      </c>
      <c r="E1309" s="2">
        <v>19</v>
      </c>
      <c r="F1309" s="2">
        <v>32</v>
      </c>
      <c r="G1309" s="3">
        <v>2</v>
      </c>
      <c r="H1309">
        <v>7</v>
      </c>
      <c r="I1309" s="4" t="s">
        <v>133</v>
      </c>
      <c r="J1309" s="2">
        <f>Cocina[[#This Row],[Precio Unitario]]-Cocina[[#This Row],[Costo Unitario]]</f>
        <v>13</v>
      </c>
      <c r="K1309" s="2">
        <f>Cocina[[#This Row],[Precio Unitario]]</f>
        <v>32</v>
      </c>
      <c r="L1309" s="6">
        <f>Cocina[[#This Row],[Ganancia Neta]]/Cocina[[#This Row],[Ganancia Bruta]]</f>
        <v>0.40625</v>
      </c>
      <c r="M1309" s="2">
        <f>Cocina[[#This Row],[Precio Unitario]]*Cocina[[#This Row],[Cantidad Ordenada]]</f>
        <v>64</v>
      </c>
      <c r="O1309" s="2"/>
      <c r="Q1309"/>
    </row>
    <row r="1310" spans="1:17" x14ac:dyDescent="0.2">
      <c r="A1310" s="3">
        <v>533</v>
      </c>
      <c r="B1310" s="3">
        <v>1</v>
      </c>
      <c r="C1310" s="4" t="s">
        <v>55</v>
      </c>
      <c r="D1310" s="4" t="s">
        <v>1602</v>
      </c>
      <c r="E1310" s="2">
        <v>12</v>
      </c>
      <c r="F1310" s="2">
        <v>20</v>
      </c>
      <c r="G1310" s="3">
        <v>1</v>
      </c>
      <c r="H1310">
        <v>34</v>
      </c>
      <c r="I1310" s="4" t="s">
        <v>132</v>
      </c>
      <c r="J1310" s="2">
        <f>Cocina[[#This Row],[Precio Unitario]]-Cocina[[#This Row],[Costo Unitario]]</f>
        <v>8</v>
      </c>
      <c r="K1310" s="2">
        <f>Cocina[[#This Row],[Precio Unitario]]</f>
        <v>20</v>
      </c>
      <c r="L1310" s="6">
        <f>Cocina[[#This Row],[Ganancia Neta]]/Cocina[[#This Row],[Ganancia Bruta]]</f>
        <v>0.4</v>
      </c>
      <c r="M1310" s="2">
        <f>Cocina[[#This Row],[Precio Unitario]]*Cocina[[#This Row],[Cantidad Ordenada]]</f>
        <v>20</v>
      </c>
      <c r="O1310" s="2"/>
      <c r="Q1310"/>
    </row>
    <row r="1311" spans="1:17" x14ac:dyDescent="0.2">
      <c r="A1311" s="3">
        <v>533</v>
      </c>
      <c r="B1311" s="3">
        <v>1</v>
      </c>
      <c r="C1311" s="4" t="s">
        <v>41</v>
      </c>
      <c r="D1311" s="4" t="s">
        <v>1604</v>
      </c>
      <c r="E1311" s="2">
        <v>13</v>
      </c>
      <c r="F1311" s="2">
        <v>21</v>
      </c>
      <c r="G1311" s="3">
        <v>1</v>
      </c>
      <c r="H1311">
        <v>14</v>
      </c>
      <c r="I1311" s="4" t="s">
        <v>133</v>
      </c>
      <c r="J1311" s="2">
        <f>Cocina[[#This Row],[Precio Unitario]]-Cocina[[#This Row],[Costo Unitario]]</f>
        <v>8</v>
      </c>
      <c r="K1311" s="2">
        <f>Cocina[[#This Row],[Precio Unitario]]</f>
        <v>21</v>
      </c>
      <c r="L1311" s="6">
        <f>Cocina[[#This Row],[Ganancia Neta]]/Cocina[[#This Row],[Ganancia Bruta]]</f>
        <v>0.38095238095238093</v>
      </c>
      <c r="M1311" s="2">
        <f>Cocina[[#This Row],[Precio Unitario]]*Cocina[[#This Row],[Cantidad Ordenada]]</f>
        <v>21</v>
      </c>
      <c r="O1311" s="2"/>
      <c r="Q1311"/>
    </row>
    <row r="1312" spans="1:17" x14ac:dyDescent="0.2">
      <c r="A1312" s="3">
        <v>534</v>
      </c>
      <c r="B1312" s="3">
        <v>1</v>
      </c>
      <c r="C1312" s="4" t="s">
        <v>60</v>
      </c>
      <c r="D1312" s="4" t="s">
        <v>1588</v>
      </c>
      <c r="E1312" s="2">
        <v>14</v>
      </c>
      <c r="F1312" s="2">
        <v>24</v>
      </c>
      <c r="G1312" s="3">
        <v>2</v>
      </c>
      <c r="H1312">
        <v>56</v>
      </c>
      <c r="I1312" s="4" t="s">
        <v>133</v>
      </c>
      <c r="J1312" s="2">
        <f>Cocina[[#This Row],[Precio Unitario]]-Cocina[[#This Row],[Costo Unitario]]</f>
        <v>10</v>
      </c>
      <c r="K1312" s="2">
        <f>Cocina[[#This Row],[Precio Unitario]]</f>
        <v>24</v>
      </c>
      <c r="L1312" s="6">
        <f>Cocina[[#This Row],[Ganancia Neta]]/Cocina[[#This Row],[Ganancia Bruta]]</f>
        <v>0.41666666666666669</v>
      </c>
      <c r="M1312" s="2">
        <f>Cocina[[#This Row],[Precio Unitario]]*Cocina[[#This Row],[Cantidad Ordenada]]</f>
        <v>48</v>
      </c>
      <c r="O1312" s="2"/>
      <c r="Q1312"/>
    </row>
    <row r="1313" spans="1:17" x14ac:dyDescent="0.2">
      <c r="A1313" s="3">
        <v>534</v>
      </c>
      <c r="B1313" s="3">
        <v>1</v>
      </c>
      <c r="C1313" s="4" t="s">
        <v>26</v>
      </c>
      <c r="D1313" s="4" t="s">
        <v>1594</v>
      </c>
      <c r="E1313" s="2">
        <v>17</v>
      </c>
      <c r="F1313" s="2">
        <v>29</v>
      </c>
      <c r="G1313" s="3">
        <v>1</v>
      </c>
      <c r="H1313">
        <v>10</v>
      </c>
      <c r="I1313" s="4" t="s">
        <v>133</v>
      </c>
      <c r="J1313" s="2">
        <f>Cocina[[#This Row],[Precio Unitario]]-Cocina[[#This Row],[Costo Unitario]]</f>
        <v>12</v>
      </c>
      <c r="K1313" s="2">
        <f>Cocina[[#This Row],[Precio Unitario]]</f>
        <v>29</v>
      </c>
      <c r="L1313" s="6">
        <f>Cocina[[#This Row],[Ganancia Neta]]/Cocina[[#This Row],[Ganancia Bruta]]</f>
        <v>0.41379310344827586</v>
      </c>
      <c r="M1313" s="2">
        <f>Cocina[[#This Row],[Precio Unitario]]*Cocina[[#This Row],[Cantidad Ordenada]]</f>
        <v>29</v>
      </c>
      <c r="O1313" s="2"/>
      <c r="Q1313"/>
    </row>
    <row r="1314" spans="1:17" x14ac:dyDescent="0.2">
      <c r="A1314" s="3">
        <v>534</v>
      </c>
      <c r="B1314" s="3">
        <v>1</v>
      </c>
      <c r="C1314" s="4" t="s">
        <v>19</v>
      </c>
      <c r="D1314" s="4" t="s">
        <v>1598</v>
      </c>
      <c r="E1314" s="2">
        <v>21</v>
      </c>
      <c r="F1314" s="2">
        <v>35</v>
      </c>
      <c r="G1314" s="3">
        <v>2</v>
      </c>
      <c r="H1314">
        <v>10</v>
      </c>
      <c r="I1314" s="4" t="s">
        <v>132</v>
      </c>
      <c r="J1314" s="2">
        <f>Cocina[[#This Row],[Precio Unitario]]-Cocina[[#This Row],[Costo Unitario]]</f>
        <v>14</v>
      </c>
      <c r="K1314" s="2">
        <f>Cocina[[#This Row],[Precio Unitario]]</f>
        <v>35</v>
      </c>
      <c r="L1314" s="6">
        <f>Cocina[[#This Row],[Ganancia Neta]]/Cocina[[#This Row],[Ganancia Bruta]]</f>
        <v>0.4</v>
      </c>
      <c r="M1314" s="2">
        <f>Cocina[[#This Row],[Precio Unitario]]*Cocina[[#This Row],[Cantidad Ordenada]]</f>
        <v>70</v>
      </c>
      <c r="O1314" s="2"/>
      <c r="Q1314"/>
    </row>
    <row r="1315" spans="1:17" x14ac:dyDescent="0.2">
      <c r="A1315" s="3">
        <v>535</v>
      </c>
      <c r="B1315" s="3">
        <v>15</v>
      </c>
      <c r="C1315" s="4" t="s">
        <v>34</v>
      </c>
      <c r="D1315" s="4" t="s">
        <v>1592</v>
      </c>
      <c r="E1315" s="2">
        <v>25</v>
      </c>
      <c r="F1315" s="2">
        <v>40</v>
      </c>
      <c r="G1315" s="3">
        <v>3</v>
      </c>
      <c r="H1315">
        <v>48</v>
      </c>
      <c r="I1315" s="4" t="s">
        <v>133</v>
      </c>
      <c r="J1315" s="2">
        <f>Cocina[[#This Row],[Precio Unitario]]-Cocina[[#This Row],[Costo Unitario]]</f>
        <v>15</v>
      </c>
      <c r="K1315" s="2">
        <f>Cocina[[#This Row],[Precio Unitario]]</f>
        <v>40</v>
      </c>
      <c r="L1315" s="6">
        <f>Cocina[[#This Row],[Ganancia Neta]]/Cocina[[#This Row],[Ganancia Bruta]]</f>
        <v>0.375</v>
      </c>
      <c r="M1315" s="2">
        <f>Cocina[[#This Row],[Precio Unitario]]*Cocina[[#This Row],[Cantidad Ordenada]]</f>
        <v>120</v>
      </c>
      <c r="O1315" s="2"/>
      <c r="Q1315"/>
    </row>
    <row r="1316" spans="1:17" x14ac:dyDescent="0.2">
      <c r="A1316" s="3">
        <v>535</v>
      </c>
      <c r="B1316" s="3">
        <v>15</v>
      </c>
      <c r="C1316" s="4" t="s">
        <v>26</v>
      </c>
      <c r="D1316" s="4" t="s">
        <v>1594</v>
      </c>
      <c r="E1316" s="2">
        <v>17</v>
      </c>
      <c r="F1316" s="2">
        <v>29</v>
      </c>
      <c r="G1316" s="3">
        <v>3</v>
      </c>
      <c r="H1316">
        <v>9</v>
      </c>
      <c r="I1316" s="4" t="s">
        <v>132</v>
      </c>
      <c r="J1316" s="2">
        <f>Cocina[[#This Row],[Precio Unitario]]-Cocina[[#This Row],[Costo Unitario]]</f>
        <v>12</v>
      </c>
      <c r="K1316" s="2">
        <f>Cocina[[#This Row],[Precio Unitario]]</f>
        <v>29</v>
      </c>
      <c r="L1316" s="6">
        <f>Cocina[[#This Row],[Ganancia Neta]]/Cocina[[#This Row],[Ganancia Bruta]]</f>
        <v>0.41379310344827586</v>
      </c>
      <c r="M1316" s="2">
        <f>Cocina[[#This Row],[Precio Unitario]]*Cocina[[#This Row],[Cantidad Ordenada]]</f>
        <v>87</v>
      </c>
      <c r="O1316" s="2"/>
      <c r="Q1316"/>
    </row>
    <row r="1317" spans="1:17" x14ac:dyDescent="0.2">
      <c r="A1317" s="3">
        <v>535</v>
      </c>
      <c r="B1317" s="3">
        <v>15</v>
      </c>
      <c r="C1317" s="4" t="s">
        <v>60</v>
      </c>
      <c r="D1317" s="4" t="s">
        <v>1588</v>
      </c>
      <c r="E1317" s="2">
        <v>14</v>
      </c>
      <c r="F1317" s="2">
        <v>24</v>
      </c>
      <c r="G1317" s="3">
        <v>2</v>
      </c>
      <c r="H1317">
        <v>42</v>
      </c>
      <c r="I1317" s="4" t="s">
        <v>132</v>
      </c>
      <c r="J1317" s="2">
        <f>Cocina[[#This Row],[Precio Unitario]]-Cocina[[#This Row],[Costo Unitario]]</f>
        <v>10</v>
      </c>
      <c r="K1317" s="2">
        <f>Cocina[[#This Row],[Precio Unitario]]</f>
        <v>24</v>
      </c>
      <c r="L1317" s="6">
        <f>Cocina[[#This Row],[Ganancia Neta]]/Cocina[[#This Row],[Ganancia Bruta]]</f>
        <v>0.41666666666666669</v>
      </c>
      <c r="M1317" s="2">
        <f>Cocina[[#This Row],[Precio Unitario]]*Cocina[[#This Row],[Cantidad Ordenada]]</f>
        <v>48</v>
      </c>
      <c r="O1317" s="2"/>
      <c r="Q1317"/>
    </row>
    <row r="1318" spans="1:17" x14ac:dyDescent="0.2">
      <c r="A1318" s="3">
        <v>535</v>
      </c>
      <c r="B1318" s="3">
        <v>15</v>
      </c>
      <c r="C1318" s="4" t="s">
        <v>41</v>
      </c>
      <c r="D1318" s="4" t="s">
        <v>1604</v>
      </c>
      <c r="E1318" s="2">
        <v>13</v>
      </c>
      <c r="F1318" s="2">
        <v>21</v>
      </c>
      <c r="G1318" s="3">
        <v>1</v>
      </c>
      <c r="H1318">
        <v>14</v>
      </c>
      <c r="I1318" s="4" t="s">
        <v>132</v>
      </c>
      <c r="J1318" s="2">
        <f>Cocina[[#This Row],[Precio Unitario]]-Cocina[[#This Row],[Costo Unitario]]</f>
        <v>8</v>
      </c>
      <c r="K1318" s="2">
        <f>Cocina[[#This Row],[Precio Unitario]]</f>
        <v>21</v>
      </c>
      <c r="L1318" s="6">
        <f>Cocina[[#This Row],[Ganancia Neta]]/Cocina[[#This Row],[Ganancia Bruta]]</f>
        <v>0.38095238095238093</v>
      </c>
      <c r="M1318" s="2">
        <f>Cocina[[#This Row],[Precio Unitario]]*Cocina[[#This Row],[Cantidad Ordenada]]</f>
        <v>21</v>
      </c>
      <c r="O1318" s="2"/>
      <c r="Q1318"/>
    </row>
    <row r="1319" spans="1:17" x14ac:dyDescent="0.2">
      <c r="A1319" s="3">
        <v>536</v>
      </c>
      <c r="B1319" s="3">
        <v>9</v>
      </c>
      <c r="C1319" s="4" t="s">
        <v>43</v>
      </c>
      <c r="D1319" s="4" t="s">
        <v>1605</v>
      </c>
      <c r="E1319" s="2">
        <v>10</v>
      </c>
      <c r="F1319" s="2">
        <v>18</v>
      </c>
      <c r="G1319" s="3">
        <v>1</v>
      </c>
      <c r="H1319">
        <v>29</v>
      </c>
      <c r="I1319" s="4" t="s">
        <v>133</v>
      </c>
      <c r="J1319" s="2">
        <f>Cocina[[#This Row],[Precio Unitario]]-Cocina[[#This Row],[Costo Unitario]]</f>
        <v>8</v>
      </c>
      <c r="K1319" s="2">
        <f>Cocina[[#This Row],[Precio Unitario]]</f>
        <v>18</v>
      </c>
      <c r="L1319" s="6">
        <f>Cocina[[#This Row],[Ganancia Neta]]/Cocina[[#This Row],[Ganancia Bruta]]</f>
        <v>0.44444444444444442</v>
      </c>
      <c r="M1319" s="2">
        <f>Cocina[[#This Row],[Precio Unitario]]*Cocina[[#This Row],[Cantidad Ordenada]]</f>
        <v>18</v>
      </c>
      <c r="O1319" s="2"/>
      <c r="Q1319"/>
    </row>
    <row r="1320" spans="1:17" x14ac:dyDescent="0.2">
      <c r="A1320" s="3">
        <v>536</v>
      </c>
      <c r="B1320" s="3">
        <v>9</v>
      </c>
      <c r="C1320" s="4" t="s">
        <v>26</v>
      </c>
      <c r="D1320" s="4" t="s">
        <v>1594</v>
      </c>
      <c r="E1320" s="2">
        <v>17</v>
      </c>
      <c r="F1320" s="2">
        <v>29</v>
      </c>
      <c r="G1320" s="3">
        <v>2</v>
      </c>
      <c r="H1320">
        <v>52</v>
      </c>
      <c r="I1320" s="4" t="s">
        <v>132</v>
      </c>
      <c r="J1320" s="2">
        <f>Cocina[[#This Row],[Precio Unitario]]-Cocina[[#This Row],[Costo Unitario]]</f>
        <v>12</v>
      </c>
      <c r="K1320" s="2">
        <f>Cocina[[#This Row],[Precio Unitario]]</f>
        <v>29</v>
      </c>
      <c r="L1320" s="6">
        <f>Cocina[[#This Row],[Ganancia Neta]]/Cocina[[#This Row],[Ganancia Bruta]]</f>
        <v>0.41379310344827586</v>
      </c>
      <c r="M1320" s="2">
        <f>Cocina[[#This Row],[Precio Unitario]]*Cocina[[#This Row],[Cantidad Ordenada]]</f>
        <v>58</v>
      </c>
      <c r="O1320" s="2"/>
      <c r="Q1320"/>
    </row>
    <row r="1321" spans="1:17" x14ac:dyDescent="0.2">
      <c r="A1321" s="3">
        <v>536</v>
      </c>
      <c r="B1321" s="3">
        <v>9</v>
      </c>
      <c r="C1321" s="4" t="s">
        <v>63</v>
      </c>
      <c r="D1321" s="4" t="s">
        <v>1603</v>
      </c>
      <c r="E1321" s="2">
        <v>14</v>
      </c>
      <c r="F1321" s="2">
        <v>23</v>
      </c>
      <c r="G1321" s="3">
        <v>2</v>
      </c>
      <c r="H1321">
        <v>38</v>
      </c>
      <c r="I1321" s="4" t="s">
        <v>132</v>
      </c>
      <c r="J1321" s="2">
        <f>Cocina[[#This Row],[Precio Unitario]]-Cocina[[#This Row],[Costo Unitario]]</f>
        <v>9</v>
      </c>
      <c r="K1321" s="2">
        <f>Cocina[[#This Row],[Precio Unitario]]</f>
        <v>23</v>
      </c>
      <c r="L1321" s="6">
        <f>Cocina[[#This Row],[Ganancia Neta]]/Cocina[[#This Row],[Ganancia Bruta]]</f>
        <v>0.39130434782608697</v>
      </c>
      <c r="M1321" s="2">
        <f>Cocina[[#This Row],[Precio Unitario]]*Cocina[[#This Row],[Cantidad Ordenada]]</f>
        <v>46</v>
      </c>
      <c r="O1321" s="2"/>
      <c r="Q1321"/>
    </row>
    <row r="1322" spans="1:17" x14ac:dyDescent="0.2">
      <c r="A1322" s="3">
        <v>536</v>
      </c>
      <c r="B1322" s="3">
        <v>9</v>
      </c>
      <c r="C1322" s="4" t="s">
        <v>39</v>
      </c>
      <c r="D1322" s="4" t="s">
        <v>1589</v>
      </c>
      <c r="E1322" s="2">
        <v>18</v>
      </c>
      <c r="F1322" s="2">
        <v>30</v>
      </c>
      <c r="G1322" s="3">
        <v>3</v>
      </c>
      <c r="H1322">
        <v>33</v>
      </c>
      <c r="I1322" s="4" t="s">
        <v>132</v>
      </c>
      <c r="J1322" s="2">
        <f>Cocina[[#This Row],[Precio Unitario]]-Cocina[[#This Row],[Costo Unitario]]</f>
        <v>12</v>
      </c>
      <c r="K1322" s="2">
        <f>Cocina[[#This Row],[Precio Unitario]]</f>
        <v>30</v>
      </c>
      <c r="L1322" s="6">
        <f>Cocina[[#This Row],[Ganancia Neta]]/Cocina[[#This Row],[Ganancia Bruta]]</f>
        <v>0.4</v>
      </c>
      <c r="M1322" s="2">
        <f>Cocina[[#This Row],[Precio Unitario]]*Cocina[[#This Row],[Cantidad Ordenada]]</f>
        <v>90</v>
      </c>
      <c r="O1322" s="2"/>
      <c r="Q1322"/>
    </row>
    <row r="1323" spans="1:17" x14ac:dyDescent="0.2">
      <c r="A1323" s="3">
        <v>537</v>
      </c>
      <c r="B1323" s="3">
        <v>18</v>
      </c>
      <c r="C1323" s="4" t="s">
        <v>41</v>
      </c>
      <c r="D1323" s="4" t="s">
        <v>1604</v>
      </c>
      <c r="E1323" s="2">
        <v>13</v>
      </c>
      <c r="F1323" s="2">
        <v>21</v>
      </c>
      <c r="G1323" s="3">
        <v>3</v>
      </c>
      <c r="H1323">
        <v>21</v>
      </c>
      <c r="I1323" s="4" t="s">
        <v>133</v>
      </c>
      <c r="J1323" s="2">
        <f>Cocina[[#This Row],[Precio Unitario]]-Cocina[[#This Row],[Costo Unitario]]</f>
        <v>8</v>
      </c>
      <c r="K1323" s="2">
        <f>Cocina[[#This Row],[Precio Unitario]]</f>
        <v>21</v>
      </c>
      <c r="L1323" s="6">
        <f>Cocina[[#This Row],[Ganancia Neta]]/Cocina[[#This Row],[Ganancia Bruta]]</f>
        <v>0.38095238095238093</v>
      </c>
      <c r="M1323" s="2">
        <f>Cocina[[#This Row],[Precio Unitario]]*Cocina[[#This Row],[Cantidad Ordenada]]</f>
        <v>63</v>
      </c>
      <c r="O1323" s="2"/>
      <c r="Q1323"/>
    </row>
    <row r="1324" spans="1:17" x14ac:dyDescent="0.2">
      <c r="A1324" s="3">
        <v>538</v>
      </c>
      <c r="B1324" s="3">
        <v>14</v>
      </c>
      <c r="C1324" s="4" t="s">
        <v>39</v>
      </c>
      <c r="D1324" s="4" t="s">
        <v>1589</v>
      </c>
      <c r="E1324" s="2">
        <v>18</v>
      </c>
      <c r="F1324" s="2">
        <v>30</v>
      </c>
      <c r="G1324" s="3">
        <v>1</v>
      </c>
      <c r="H1324">
        <v>55</v>
      </c>
      <c r="I1324" s="4" t="s">
        <v>133</v>
      </c>
      <c r="J1324" s="2">
        <f>Cocina[[#This Row],[Precio Unitario]]-Cocina[[#This Row],[Costo Unitario]]</f>
        <v>12</v>
      </c>
      <c r="K1324" s="2">
        <f>Cocina[[#This Row],[Precio Unitario]]</f>
        <v>30</v>
      </c>
      <c r="L1324" s="6">
        <f>Cocina[[#This Row],[Ganancia Neta]]/Cocina[[#This Row],[Ganancia Bruta]]</f>
        <v>0.4</v>
      </c>
      <c r="M1324" s="2">
        <f>Cocina[[#This Row],[Precio Unitario]]*Cocina[[#This Row],[Cantidad Ordenada]]</f>
        <v>30</v>
      </c>
      <c r="O1324" s="2"/>
      <c r="Q1324"/>
    </row>
    <row r="1325" spans="1:17" x14ac:dyDescent="0.2">
      <c r="A1325" s="3">
        <v>538</v>
      </c>
      <c r="B1325" s="3">
        <v>14</v>
      </c>
      <c r="C1325" s="4" t="s">
        <v>63</v>
      </c>
      <c r="D1325" s="4" t="s">
        <v>1603</v>
      </c>
      <c r="E1325" s="2">
        <v>14</v>
      </c>
      <c r="F1325" s="2">
        <v>23</v>
      </c>
      <c r="G1325" s="3">
        <v>1</v>
      </c>
      <c r="H1325">
        <v>39</v>
      </c>
      <c r="I1325" s="4" t="s">
        <v>132</v>
      </c>
      <c r="J1325" s="2">
        <f>Cocina[[#This Row],[Precio Unitario]]-Cocina[[#This Row],[Costo Unitario]]</f>
        <v>9</v>
      </c>
      <c r="K1325" s="2">
        <f>Cocina[[#This Row],[Precio Unitario]]</f>
        <v>23</v>
      </c>
      <c r="L1325" s="6">
        <f>Cocina[[#This Row],[Ganancia Neta]]/Cocina[[#This Row],[Ganancia Bruta]]</f>
        <v>0.39130434782608697</v>
      </c>
      <c r="M1325" s="2">
        <f>Cocina[[#This Row],[Precio Unitario]]*Cocina[[#This Row],[Cantidad Ordenada]]</f>
        <v>23</v>
      </c>
      <c r="O1325" s="2"/>
      <c r="Q1325"/>
    </row>
    <row r="1326" spans="1:17" x14ac:dyDescent="0.2">
      <c r="A1326" s="3">
        <v>538</v>
      </c>
      <c r="B1326" s="3">
        <v>14</v>
      </c>
      <c r="C1326" s="4" t="s">
        <v>74</v>
      </c>
      <c r="D1326" s="4" t="s">
        <v>1595</v>
      </c>
      <c r="E1326" s="2">
        <v>20</v>
      </c>
      <c r="F1326" s="2">
        <v>33</v>
      </c>
      <c r="G1326" s="3">
        <v>1</v>
      </c>
      <c r="H1326">
        <v>58</v>
      </c>
      <c r="I1326" s="4" t="s">
        <v>133</v>
      </c>
      <c r="J1326" s="2">
        <f>Cocina[[#This Row],[Precio Unitario]]-Cocina[[#This Row],[Costo Unitario]]</f>
        <v>13</v>
      </c>
      <c r="K1326" s="2">
        <f>Cocina[[#This Row],[Precio Unitario]]</f>
        <v>33</v>
      </c>
      <c r="L1326" s="6">
        <f>Cocina[[#This Row],[Ganancia Neta]]/Cocina[[#This Row],[Ganancia Bruta]]</f>
        <v>0.39393939393939392</v>
      </c>
      <c r="M1326" s="2">
        <f>Cocina[[#This Row],[Precio Unitario]]*Cocina[[#This Row],[Cantidad Ordenada]]</f>
        <v>33</v>
      </c>
      <c r="O1326" s="2"/>
      <c r="Q1326"/>
    </row>
    <row r="1327" spans="1:17" x14ac:dyDescent="0.2">
      <c r="A1327" s="3">
        <v>538</v>
      </c>
      <c r="B1327" s="3">
        <v>14</v>
      </c>
      <c r="C1327" s="4" t="s">
        <v>30</v>
      </c>
      <c r="D1327" s="4" t="s">
        <v>1596</v>
      </c>
      <c r="E1327" s="2">
        <v>16</v>
      </c>
      <c r="F1327" s="2">
        <v>28</v>
      </c>
      <c r="G1327" s="3">
        <v>2</v>
      </c>
      <c r="H1327">
        <v>46</v>
      </c>
      <c r="I1327" s="4" t="s">
        <v>132</v>
      </c>
      <c r="J1327" s="2">
        <f>Cocina[[#This Row],[Precio Unitario]]-Cocina[[#This Row],[Costo Unitario]]</f>
        <v>12</v>
      </c>
      <c r="K1327" s="2">
        <f>Cocina[[#This Row],[Precio Unitario]]</f>
        <v>28</v>
      </c>
      <c r="L1327" s="6">
        <f>Cocina[[#This Row],[Ganancia Neta]]/Cocina[[#This Row],[Ganancia Bruta]]</f>
        <v>0.42857142857142855</v>
      </c>
      <c r="M1327" s="2">
        <f>Cocina[[#This Row],[Precio Unitario]]*Cocina[[#This Row],[Cantidad Ordenada]]</f>
        <v>56</v>
      </c>
      <c r="O1327" s="2"/>
      <c r="Q1327"/>
    </row>
    <row r="1328" spans="1:17" x14ac:dyDescent="0.2">
      <c r="A1328" s="3">
        <v>539</v>
      </c>
      <c r="B1328" s="3">
        <v>18</v>
      </c>
      <c r="C1328" s="4" t="s">
        <v>39</v>
      </c>
      <c r="D1328" s="4" t="s">
        <v>1589</v>
      </c>
      <c r="E1328" s="2">
        <v>18</v>
      </c>
      <c r="F1328" s="2">
        <v>30</v>
      </c>
      <c r="G1328" s="3">
        <v>3</v>
      </c>
      <c r="H1328">
        <v>43</v>
      </c>
      <c r="I1328" s="4" t="s">
        <v>133</v>
      </c>
      <c r="J1328" s="2">
        <f>Cocina[[#This Row],[Precio Unitario]]-Cocina[[#This Row],[Costo Unitario]]</f>
        <v>12</v>
      </c>
      <c r="K1328" s="2">
        <f>Cocina[[#This Row],[Precio Unitario]]</f>
        <v>30</v>
      </c>
      <c r="L1328" s="6">
        <f>Cocina[[#This Row],[Ganancia Neta]]/Cocina[[#This Row],[Ganancia Bruta]]</f>
        <v>0.4</v>
      </c>
      <c r="M1328" s="2">
        <f>Cocina[[#This Row],[Precio Unitario]]*Cocina[[#This Row],[Cantidad Ordenada]]</f>
        <v>90</v>
      </c>
      <c r="O1328" s="2"/>
      <c r="Q1328"/>
    </row>
    <row r="1329" spans="1:17" x14ac:dyDescent="0.2">
      <c r="A1329" s="3">
        <v>539</v>
      </c>
      <c r="B1329" s="3">
        <v>18</v>
      </c>
      <c r="C1329" s="4" t="s">
        <v>46</v>
      </c>
      <c r="D1329" s="4" t="s">
        <v>1591</v>
      </c>
      <c r="E1329" s="2">
        <v>16</v>
      </c>
      <c r="F1329" s="2">
        <v>27</v>
      </c>
      <c r="G1329" s="3">
        <v>1</v>
      </c>
      <c r="H1329">
        <v>40</v>
      </c>
      <c r="I1329" s="4" t="s">
        <v>133</v>
      </c>
      <c r="J1329" s="2">
        <f>Cocina[[#This Row],[Precio Unitario]]-Cocina[[#This Row],[Costo Unitario]]</f>
        <v>11</v>
      </c>
      <c r="K1329" s="2">
        <f>Cocina[[#This Row],[Precio Unitario]]</f>
        <v>27</v>
      </c>
      <c r="L1329" s="6">
        <f>Cocina[[#This Row],[Ganancia Neta]]/Cocina[[#This Row],[Ganancia Bruta]]</f>
        <v>0.40740740740740738</v>
      </c>
      <c r="M1329" s="2">
        <f>Cocina[[#This Row],[Precio Unitario]]*Cocina[[#This Row],[Cantidad Ordenada]]</f>
        <v>27</v>
      </c>
      <c r="O1329" s="2"/>
      <c r="Q1329"/>
    </row>
    <row r="1330" spans="1:17" x14ac:dyDescent="0.2">
      <c r="A1330" s="3">
        <v>539</v>
      </c>
      <c r="B1330" s="3">
        <v>18</v>
      </c>
      <c r="C1330" s="4" t="s">
        <v>26</v>
      </c>
      <c r="D1330" s="4" t="s">
        <v>1594</v>
      </c>
      <c r="E1330" s="2">
        <v>17</v>
      </c>
      <c r="F1330" s="2">
        <v>29</v>
      </c>
      <c r="G1330" s="3">
        <v>3</v>
      </c>
      <c r="H1330">
        <v>18</v>
      </c>
      <c r="I1330" s="4" t="s">
        <v>132</v>
      </c>
      <c r="J1330" s="2">
        <f>Cocina[[#This Row],[Precio Unitario]]-Cocina[[#This Row],[Costo Unitario]]</f>
        <v>12</v>
      </c>
      <c r="K1330" s="2">
        <f>Cocina[[#This Row],[Precio Unitario]]</f>
        <v>29</v>
      </c>
      <c r="L1330" s="6">
        <f>Cocina[[#This Row],[Ganancia Neta]]/Cocina[[#This Row],[Ganancia Bruta]]</f>
        <v>0.41379310344827586</v>
      </c>
      <c r="M1330" s="2">
        <f>Cocina[[#This Row],[Precio Unitario]]*Cocina[[#This Row],[Cantidad Ordenada]]</f>
        <v>87</v>
      </c>
      <c r="O1330" s="2"/>
      <c r="Q1330"/>
    </row>
    <row r="1331" spans="1:17" x14ac:dyDescent="0.2">
      <c r="A1331" s="3">
        <v>539</v>
      </c>
      <c r="B1331" s="3">
        <v>18</v>
      </c>
      <c r="C1331" s="4" t="s">
        <v>43</v>
      </c>
      <c r="D1331" s="4" t="s">
        <v>1605</v>
      </c>
      <c r="E1331" s="2">
        <v>10</v>
      </c>
      <c r="F1331" s="2">
        <v>18</v>
      </c>
      <c r="G1331" s="3">
        <v>2</v>
      </c>
      <c r="H1331">
        <v>28</v>
      </c>
      <c r="I1331" s="4" t="s">
        <v>132</v>
      </c>
      <c r="J1331" s="2">
        <f>Cocina[[#This Row],[Precio Unitario]]-Cocina[[#This Row],[Costo Unitario]]</f>
        <v>8</v>
      </c>
      <c r="K1331" s="2">
        <f>Cocina[[#This Row],[Precio Unitario]]</f>
        <v>18</v>
      </c>
      <c r="L1331" s="6">
        <f>Cocina[[#This Row],[Ganancia Neta]]/Cocina[[#This Row],[Ganancia Bruta]]</f>
        <v>0.44444444444444442</v>
      </c>
      <c r="M1331" s="2">
        <f>Cocina[[#This Row],[Precio Unitario]]*Cocina[[#This Row],[Cantidad Ordenada]]</f>
        <v>36</v>
      </c>
      <c r="O1331" s="2"/>
      <c r="Q1331"/>
    </row>
    <row r="1332" spans="1:17" x14ac:dyDescent="0.2">
      <c r="A1332" s="3">
        <v>540</v>
      </c>
      <c r="B1332" s="3">
        <v>6</v>
      </c>
      <c r="C1332" s="4" t="s">
        <v>43</v>
      </c>
      <c r="D1332" s="4" t="s">
        <v>1605</v>
      </c>
      <c r="E1332" s="2">
        <v>10</v>
      </c>
      <c r="F1332" s="2">
        <v>18</v>
      </c>
      <c r="G1332" s="3">
        <v>3</v>
      </c>
      <c r="H1332">
        <v>47</v>
      </c>
      <c r="I1332" s="4" t="s">
        <v>132</v>
      </c>
      <c r="J1332" s="2">
        <f>Cocina[[#This Row],[Precio Unitario]]-Cocina[[#This Row],[Costo Unitario]]</f>
        <v>8</v>
      </c>
      <c r="K1332" s="2">
        <f>Cocina[[#This Row],[Precio Unitario]]</f>
        <v>18</v>
      </c>
      <c r="L1332" s="6">
        <f>Cocina[[#This Row],[Ganancia Neta]]/Cocina[[#This Row],[Ganancia Bruta]]</f>
        <v>0.44444444444444442</v>
      </c>
      <c r="M1332" s="2">
        <f>Cocina[[#This Row],[Precio Unitario]]*Cocina[[#This Row],[Cantidad Ordenada]]</f>
        <v>54</v>
      </c>
      <c r="O1332" s="2"/>
      <c r="Q1332"/>
    </row>
    <row r="1333" spans="1:17" x14ac:dyDescent="0.2">
      <c r="A1333" s="3">
        <v>540</v>
      </c>
      <c r="B1333" s="3">
        <v>6</v>
      </c>
      <c r="C1333" s="4" t="s">
        <v>19</v>
      </c>
      <c r="D1333" s="4" t="s">
        <v>1598</v>
      </c>
      <c r="E1333" s="2">
        <v>21</v>
      </c>
      <c r="F1333" s="2">
        <v>35</v>
      </c>
      <c r="G1333" s="3">
        <v>2</v>
      </c>
      <c r="H1333">
        <v>35</v>
      </c>
      <c r="I1333" s="4" t="s">
        <v>132</v>
      </c>
      <c r="J1333" s="2">
        <f>Cocina[[#This Row],[Precio Unitario]]-Cocina[[#This Row],[Costo Unitario]]</f>
        <v>14</v>
      </c>
      <c r="K1333" s="2">
        <f>Cocina[[#This Row],[Precio Unitario]]</f>
        <v>35</v>
      </c>
      <c r="L1333" s="6">
        <f>Cocina[[#This Row],[Ganancia Neta]]/Cocina[[#This Row],[Ganancia Bruta]]</f>
        <v>0.4</v>
      </c>
      <c r="M1333" s="2">
        <f>Cocina[[#This Row],[Precio Unitario]]*Cocina[[#This Row],[Cantidad Ordenada]]</f>
        <v>70</v>
      </c>
      <c r="O1333" s="2"/>
      <c r="Q1333"/>
    </row>
    <row r="1334" spans="1:17" x14ac:dyDescent="0.2">
      <c r="A1334" s="3">
        <v>541</v>
      </c>
      <c r="B1334" s="3">
        <v>19</v>
      </c>
      <c r="C1334" s="4" t="s">
        <v>48</v>
      </c>
      <c r="D1334" s="4" t="s">
        <v>1597</v>
      </c>
      <c r="E1334" s="2">
        <v>11</v>
      </c>
      <c r="F1334" s="2">
        <v>19</v>
      </c>
      <c r="G1334" s="3">
        <v>2</v>
      </c>
      <c r="H1334">
        <v>31</v>
      </c>
      <c r="I1334" s="4" t="s">
        <v>132</v>
      </c>
      <c r="J1334" s="2">
        <f>Cocina[[#This Row],[Precio Unitario]]-Cocina[[#This Row],[Costo Unitario]]</f>
        <v>8</v>
      </c>
      <c r="K1334" s="2">
        <f>Cocina[[#This Row],[Precio Unitario]]</f>
        <v>19</v>
      </c>
      <c r="L1334" s="6">
        <f>Cocina[[#This Row],[Ganancia Neta]]/Cocina[[#This Row],[Ganancia Bruta]]</f>
        <v>0.42105263157894735</v>
      </c>
      <c r="M1334" s="2">
        <f>Cocina[[#This Row],[Precio Unitario]]*Cocina[[#This Row],[Cantidad Ordenada]]</f>
        <v>38</v>
      </c>
      <c r="O1334" s="2"/>
      <c r="Q1334"/>
    </row>
    <row r="1335" spans="1:17" x14ac:dyDescent="0.2">
      <c r="A1335" s="3">
        <v>541</v>
      </c>
      <c r="B1335" s="3">
        <v>19</v>
      </c>
      <c r="C1335" s="4" t="s">
        <v>74</v>
      </c>
      <c r="D1335" s="4" t="s">
        <v>1595</v>
      </c>
      <c r="E1335" s="2">
        <v>20</v>
      </c>
      <c r="F1335" s="2">
        <v>33</v>
      </c>
      <c r="G1335" s="3">
        <v>2</v>
      </c>
      <c r="H1335">
        <v>21</v>
      </c>
      <c r="I1335" s="4" t="s">
        <v>132</v>
      </c>
      <c r="J1335" s="2">
        <f>Cocina[[#This Row],[Precio Unitario]]-Cocina[[#This Row],[Costo Unitario]]</f>
        <v>13</v>
      </c>
      <c r="K1335" s="2">
        <f>Cocina[[#This Row],[Precio Unitario]]</f>
        <v>33</v>
      </c>
      <c r="L1335" s="6">
        <f>Cocina[[#This Row],[Ganancia Neta]]/Cocina[[#This Row],[Ganancia Bruta]]</f>
        <v>0.39393939393939392</v>
      </c>
      <c r="M1335" s="2">
        <f>Cocina[[#This Row],[Precio Unitario]]*Cocina[[#This Row],[Cantidad Ordenada]]</f>
        <v>66</v>
      </c>
      <c r="O1335" s="2"/>
      <c r="Q1335"/>
    </row>
    <row r="1336" spans="1:17" x14ac:dyDescent="0.2">
      <c r="A1336" s="3">
        <v>541</v>
      </c>
      <c r="B1336" s="3">
        <v>19</v>
      </c>
      <c r="C1336" s="4" t="s">
        <v>26</v>
      </c>
      <c r="D1336" s="4" t="s">
        <v>1594</v>
      </c>
      <c r="E1336" s="2">
        <v>17</v>
      </c>
      <c r="F1336" s="2">
        <v>29</v>
      </c>
      <c r="G1336" s="3">
        <v>1</v>
      </c>
      <c r="H1336">
        <v>35</v>
      </c>
      <c r="I1336" s="4" t="s">
        <v>132</v>
      </c>
      <c r="J1336" s="2">
        <f>Cocina[[#This Row],[Precio Unitario]]-Cocina[[#This Row],[Costo Unitario]]</f>
        <v>12</v>
      </c>
      <c r="K1336" s="2">
        <f>Cocina[[#This Row],[Precio Unitario]]</f>
        <v>29</v>
      </c>
      <c r="L1336" s="6">
        <f>Cocina[[#This Row],[Ganancia Neta]]/Cocina[[#This Row],[Ganancia Bruta]]</f>
        <v>0.41379310344827586</v>
      </c>
      <c r="M1336" s="2">
        <f>Cocina[[#This Row],[Precio Unitario]]*Cocina[[#This Row],[Cantidad Ordenada]]</f>
        <v>29</v>
      </c>
      <c r="O1336" s="2"/>
      <c r="Q1336"/>
    </row>
    <row r="1337" spans="1:17" x14ac:dyDescent="0.2">
      <c r="A1337" s="3">
        <v>541</v>
      </c>
      <c r="B1337" s="3">
        <v>19</v>
      </c>
      <c r="C1337" s="4" t="s">
        <v>63</v>
      </c>
      <c r="D1337" s="4" t="s">
        <v>1603</v>
      </c>
      <c r="E1337" s="2">
        <v>14</v>
      </c>
      <c r="F1337" s="2">
        <v>23</v>
      </c>
      <c r="G1337" s="3">
        <v>3</v>
      </c>
      <c r="H1337">
        <v>37</v>
      </c>
      <c r="I1337" s="4" t="s">
        <v>132</v>
      </c>
      <c r="J1337" s="2">
        <f>Cocina[[#This Row],[Precio Unitario]]-Cocina[[#This Row],[Costo Unitario]]</f>
        <v>9</v>
      </c>
      <c r="K1337" s="2">
        <f>Cocina[[#This Row],[Precio Unitario]]</f>
        <v>23</v>
      </c>
      <c r="L1337" s="6">
        <f>Cocina[[#This Row],[Ganancia Neta]]/Cocina[[#This Row],[Ganancia Bruta]]</f>
        <v>0.39130434782608697</v>
      </c>
      <c r="M1337" s="2">
        <f>Cocina[[#This Row],[Precio Unitario]]*Cocina[[#This Row],[Cantidad Ordenada]]</f>
        <v>69</v>
      </c>
      <c r="O1337" s="2"/>
      <c r="Q1337"/>
    </row>
    <row r="1338" spans="1:17" x14ac:dyDescent="0.2">
      <c r="A1338" s="3">
        <v>542</v>
      </c>
      <c r="B1338" s="3">
        <v>9</v>
      </c>
      <c r="C1338" s="4" t="s">
        <v>37</v>
      </c>
      <c r="D1338" s="4" t="s">
        <v>1601</v>
      </c>
      <c r="E1338" s="2">
        <v>20</v>
      </c>
      <c r="F1338" s="2">
        <v>34</v>
      </c>
      <c r="G1338" s="3">
        <v>2</v>
      </c>
      <c r="H1338">
        <v>17</v>
      </c>
      <c r="I1338" s="4" t="s">
        <v>133</v>
      </c>
      <c r="J1338" s="2">
        <f>Cocina[[#This Row],[Precio Unitario]]-Cocina[[#This Row],[Costo Unitario]]</f>
        <v>14</v>
      </c>
      <c r="K1338" s="2">
        <f>Cocina[[#This Row],[Precio Unitario]]</f>
        <v>34</v>
      </c>
      <c r="L1338" s="6">
        <f>Cocina[[#This Row],[Ganancia Neta]]/Cocina[[#This Row],[Ganancia Bruta]]</f>
        <v>0.41176470588235292</v>
      </c>
      <c r="M1338" s="2">
        <f>Cocina[[#This Row],[Precio Unitario]]*Cocina[[#This Row],[Cantidad Ordenada]]</f>
        <v>68</v>
      </c>
      <c r="O1338" s="2"/>
      <c r="Q1338"/>
    </row>
    <row r="1339" spans="1:17" x14ac:dyDescent="0.2">
      <c r="A1339" s="3">
        <v>542</v>
      </c>
      <c r="B1339" s="3">
        <v>9</v>
      </c>
      <c r="C1339" s="4" t="s">
        <v>57</v>
      </c>
      <c r="D1339" s="4" t="s">
        <v>1606</v>
      </c>
      <c r="E1339" s="2">
        <v>15</v>
      </c>
      <c r="F1339" s="2">
        <v>26</v>
      </c>
      <c r="G1339" s="3">
        <v>1</v>
      </c>
      <c r="H1339">
        <v>46</v>
      </c>
      <c r="I1339" s="4" t="s">
        <v>132</v>
      </c>
      <c r="J1339" s="2">
        <f>Cocina[[#This Row],[Precio Unitario]]-Cocina[[#This Row],[Costo Unitario]]</f>
        <v>11</v>
      </c>
      <c r="K1339" s="2">
        <f>Cocina[[#This Row],[Precio Unitario]]</f>
        <v>26</v>
      </c>
      <c r="L1339" s="6">
        <f>Cocina[[#This Row],[Ganancia Neta]]/Cocina[[#This Row],[Ganancia Bruta]]</f>
        <v>0.42307692307692307</v>
      </c>
      <c r="M1339" s="2">
        <f>Cocina[[#This Row],[Precio Unitario]]*Cocina[[#This Row],[Cantidad Ordenada]]</f>
        <v>26</v>
      </c>
      <c r="O1339" s="2"/>
      <c r="Q1339"/>
    </row>
    <row r="1340" spans="1:17" x14ac:dyDescent="0.2">
      <c r="A1340" s="3">
        <v>542</v>
      </c>
      <c r="B1340" s="3">
        <v>9</v>
      </c>
      <c r="C1340" s="4" t="s">
        <v>46</v>
      </c>
      <c r="D1340" s="4" t="s">
        <v>1591</v>
      </c>
      <c r="E1340" s="2">
        <v>16</v>
      </c>
      <c r="F1340" s="2">
        <v>27</v>
      </c>
      <c r="G1340" s="3">
        <v>2</v>
      </c>
      <c r="H1340">
        <v>52</v>
      </c>
      <c r="I1340" s="4" t="s">
        <v>133</v>
      </c>
      <c r="J1340" s="2">
        <f>Cocina[[#This Row],[Precio Unitario]]-Cocina[[#This Row],[Costo Unitario]]</f>
        <v>11</v>
      </c>
      <c r="K1340" s="2">
        <f>Cocina[[#This Row],[Precio Unitario]]</f>
        <v>27</v>
      </c>
      <c r="L1340" s="6">
        <f>Cocina[[#This Row],[Ganancia Neta]]/Cocina[[#This Row],[Ganancia Bruta]]</f>
        <v>0.40740740740740738</v>
      </c>
      <c r="M1340" s="2">
        <f>Cocina[[#This Row],[Precio Unitario]]*Cocina[[#This Row],[Cantidad Ordenada]]</f>
        <v>54</v>
      </c>
      <c r="O1340" s="2"/>
      <c r="Q1340"/>
    </row>
    <row r="1341" spans="1:17" x14ac:dyDescent="0.2">
      <c r="A1341" s="3">
        <v>543</v>
      </c>
      <c r="B1341" s="3">
        <v>19</v>
      </c>
      <c r="C1341" s="4" t="s">
        <v>30</v>
      </c>
      <c r="D1341" s="4" t="s">
        <v>1596</v>
      </c>
      <c r="E1341" s="2">
        <v>16</v>
      </c>
      <c r="F1341" s="2">
        <v>28</v>
      </c>
      <c r="G1341" s="3">
        <v>2</v>
      </c>
      <c r="H1341">
        <v>27</v>
      </c>
      <c r="I1341" s="4" t="s">
        <v>133</v>
      </c>
      <c r="J1341" s="2">
        <f>Cocina[[#This Row],[Precio Unitario]]-Cocina[[#This Row],[Costo Unitario]]</f>
        <v>12</v>
      </c>
      <c r="K1341" s="2">
        <f>Cocina[[#This Row],[Precio Unitario]]</f>
        <v>28</v>
      </c>
      <c r="L1341" s="6">
        <f>Cocina[[#This Row],[Ganancia Neta]]/Cocina[[#This Row],[Ganancia Bruta]]</f>
        <v>0.42857142857142855</v>
      </c>
      <c r="M1341" s="2">
        <f>Cocina[[#This Row],[Precio Unitario]]*Cocina[[#This Row],[Cantidad Ordenada]]</f>
        <v>56</v>
      </c>
      <c r="O1341" s="2"/>
      <c r="Q1341"/>
    </row>
    <row r="1342" spans="1:17" x14ac:dyDescent="0.2">
      <c r="A1342" s="3">
        <v>543</v>
      </c>
      <c r="B1342" s="3">
        <v>19</v>
      </c>
      <c r="C1342" s="4" t="s">
        <v>46</v>
      </c>
      <c r="D1342" s="4" t="s">
        <v>1591</v>
      </c>
      <c r="E1342" s="2">
        <v>16</v>
      </c>
      <c r="F1342" s="2">
        <v>27</v>
      </c>
      <c r="G1342" s="3">
        <v>2</v>
      </c>
      <c r="H1342">
        <v>5</v>
      </c>
      <c r="I1342" s="4" t="s">
        <v>132</v>
      </c>
      <c r="J1342" s="2">
        <f>Cocina[[#This Row],[Precio Unitario]]-Cocina[[#This Row],[Costo Unitario]]</f>
        <v>11</v>
      </c>
      <c r="K1342" s="2">
        <f>Cocina[[#This Row],[Precio Unitario]]</f>
        <v>27</v>
      </c>
      <c r="L1342" s="6">
        <f>Cocina[[#This Row],[Ganancia Neta]]/Cocina[[#This Row],[Ganancia Bruta]]</f>
        <v>0.40740740740740738</v>
      </c>
      <c r="M1342" s="2">
        <f>Cocina[[#This Row],[Precio Unitario]]*Cocina[[#This Row],[Cantidad Ordenada]]</f>
        <v>54</v>
      </c>
      <c r="O1342" s="2"/>
      <c r="Q1342"/>
    </row>
    <row r="1343" spans="1:17" x14ac:dyDescent="0.2">
      <c r="A1343" s="3">
        <v>543</v>
      </c>
      <c r="B1343" s="3">
        <v>19</v>
      </c>
      <c r="C1343" s="4" t="s">
        <v>70</v>
      </c>
      <c r="D1343" s="4" t="s">
        <v>1599</v>
      </c>
      <c r="E1343" s="2">
        <v>19</v>
      </c>
      <c r="F1343" s="2">
        <v>32</v>
      </c>
      <c r="G1343" s="3">
        <v>3</v>
      </c>
      <c r="H1343">
        <v>42</v>
      </c>
      <c r="I1343" s="4" t="s">
        <v>133</v>
      </c>
      <c r="J1343" s="2">
        <f>Cocina[[#This Row],[Precio Unitario]]-Cocina[[#This Row],[Costo Unitario]]</f>
        <v>13</v>
      </c>
      <c r="K1343" s="2">
        <f>Cocina[[#This Row],[Precio Unitario]]</f>
        <v>32</v>
      </c>
      <c r="L1343" s="6">
        <f>Cocina[[#This Row],[Ganancia Neta]]/Cocina[[#This Row],[Ganancia Bruta]]</f>
        <v>0.40625</v>
      </c>
      <c r="M1343" s="2">
        <f>Cocina[[#This Row],[Precio Unitario]]*Cocina[[#This Row],[Cantidad Ordenada]]</f>
        <v>96</v>
      </c>
      <c r="O1343" s="2"/>
      <c r="Q1343"/>
    </row>
    <row r="1344" spans="1:17" x14ac:dyDescent="0.2">
      <c r="A1344" s="3">
        <v>544</v>
      </c>
      <c r="B1344" s="3">
        <v>7</v>
      </c>
      <c r="C1344" s="4" t="s">
        <v>19</v>
      </c>
      <c r="D1344" s="4" t="s">
        <v>1598</v>
      </c>
      <c r="E1344" s="2">
        <v>21</v>
      </c>
      <c r="F1344" s="2">
        <v>35</v>
      </c>
      <c r="G1344" s="3">
        <v>2</v>
      </c>
      <c r="H1344">
        <v>48</v>
      </c>
      <c r="I1344" s="4" t="s">
        <v>132</v>
      </c>
      <c r="J1344" s="2">
        <f>Cocina[[#This Row],[Precio Unitario]]-Cocina[[#This Row],[Costo Unitario]]</f>
        <v>14</v>
      </c>
      <c r="K1344" s="2">
        <f>Cocina[[#This Row],[Precio Unitario]]</f>
        <v>35</v>
      </c>
      <c r="L1344" s="6">
        <f>Cocina[[#This Row],[Ganancia Neta]]/Cocina[[#This Row],[Ganancia Bruta]]</f>
        <v>0.4</v>
      </c>
      <c r="M1344" s="2">
        <f>Cocina[[#This Row],[Precio Unitario]]*Cocina[[#This Row],[Cantidad Ordenada]]</f>
        <v>70</v>
      </c>
      <c r="O1344" s="2"/>
      <c r="Q1344"/>
    </row>
    <row r="1345" spans="1:17" x14ac:dyDescent="0.2">
      <c r="A1345" s="3">
        <v>545</v>
      </c>
      <c r="B1345" s="3">
        <v>20</v>
      </c>
      <c r="C1345" s="4" t="s">
        <v>74</v>
      </c>
      <c r="D1345" s="4" t="s">
        <v>1595</v>
      </c>
      <c r="E1345" s="2">
        <v>20</v>
      </c>
      <c r="F1345" s="2">
        <v>33</v>
      </c>
      <c r="G1345" s="3">
        <v>3</v>
      </c>
      <c r="H1345">
        <v>57</v>
      </c>
      <c r="I1345" s="4" t="s">
        <v>133</v>
      </c>
      <c r="J1345" s="2">
        <f>Cocina[[#This Row],[Precio Unitario]]-Cocina[[#This Row],[Costo Unitario]]</f>
        <v>13</v>
      </c>
      <c r="K1345" s="2">
        <f>Cocina[[#This Row],[Precio Unitario]]</f>
        <v>33</v>
      </c>
      <c r="L1345" s="6">
        <f>Cocina[[#This Row],[Ganancia Neta]]/Cocina[[#This Row],[Ganancia Bruta]]</f>
        <v>0.39393939393939392</v>
      </c>
      <c r="M1345" s="2">
        <f>Cocina[[#This Row],[Precio Unitario]]*Cocina[[#This Row],[Cantidad Ordenada]]</f>
        <v>99</v>
      </c>
      <c r="O1345" s="2"/>
      <c r="Q1345"/>
    </row>
    <row r="1346" spans="1:17" x14ac:dyDescent="0.2">
      <c r="A1346" s="3">
        <v>545</v>
      </c>
      <c r="B1346" s="3">
        <v>20</v>
      </c>
      <c r="C1346" s="4" t="s">
        <v>50</v>
      </c>
      <c r="D1346" s="4" t="s">
        <v>1590</v>
      </c>
      <c r="E1346" s="2">
        <v>19</v>
      </c>
      <c r="F1346" s="2">
        <v>31</v>
      </c>
      <c r="G1346" s="3">
        <v>1</v>
      </c>
      <c r="H1346">
        <v>42</v>
      </c>
      <c r="I1346" s="4" t="s">
        <v>133</v>
      </c>
      <c r="J1346" s="2">
        <f>Cocina[[#This Row],[Precio Unitario]]-Cocina[[#This Row],[Costo Unitario]]</f>
        <v>12</v>
      </c>
      <c r="K1346" s="2">
        <f>Cocina[[#This Row],[Precio Unitario]]</f>
        <v>31</v>
      </c>
      <c r="L1346" s="6">
        <f>Cocina[[#This Row],[Ganancia Neta]]/Cocina[[#This Row],[Ganancia Bruta]]</f>
        <v>0.38709677419354838</v>
      </c>
      <c r="M1346" s="2">
        <f>Cocina[[#This Row],[Precio Unitario]]*Cocina[[#This Row],[Cantidad Ordenada]]</f>
        <v>31</v>
      </c>
      <c r="O1346" s="2"/>
      <c r="Q1346"/>
    </row>
    <row r="1347" spans="1:17" x14ac:dyDescent="0.2">
      <c r="A1347" s="3">
        <v>546</v>
      </c>
      <c r="B1347" s="3">
        <v>5</v>
      </c>
      <c r="C1347" s="4" t="s">
        <v>70</v>
      </c>
      <c r="D1347" s="4" t="s">
        <v>1599</v>
      </c>
      <c r="E1347" s="2">
        <v>19</v>
      </c>
      <c r="F1347" s="2">
        <v>32</v>
      </c>
      <c r="G1347" s="3">
        <v>2</v>
      </c>
      <c r="H1347">
        <v>33</v>
      </c>
      <c r="I1347" s="4" t="s">
        <v>133</v>
      </c>
      <c r="J1347" s="2">
        <f>Cocina[[#This Row],[Precio Unitario]]-Cocina[[#This Row],[Costo Unitario]]</f>
        <v>13</v>
      </c>
      <c r="K1347" s="2">
        <f>Cocina[[#This Row],[Precio Unitario]]</f>
        <v>32</v>
      </c>
      <c r="L1347" s="6">
        <f>Cocina[[#This Row],[Ganancia Neta]]/Cocina[[#This Row],[Ganancia Bruta]]</f>
        <v>0.40625</v>
      </c>
      <c r="M1347" s="2">
        <f>Cocina[[#This Row],[Precio Unitario]]*Cocina[[#This Row],[Cantidad Ordenada]]</f>
        <v>64</v>
      </c>
      <c r="O1347" s="2"/>
      <c r="Q1347"/>
    </row>
    <row r="1348" spans="1:17" x14ac:dyDescent="0.2">
      <c r="A1348" s="3">
        <v>546</v>
      </c>
      <c r="B1348" s="3">
        <v>5</v>
      </c>
      <c r="C1348" s="4" t="s">
        <v>30</v>
      </c>
      <c r="D1348" s="4" t="s">
        <v>1596</v>
      </c>
      <c r="E1348" s="2">
        <v>16</v>
      </c>
      <c r="F1348" s="2">
        <v>28</v>
      </c>
      <c r="G1348" s="3">
        <v>1</v>
      </c>
      <c r="H1348">
        <v>58</v>
      </c>
      <c r="I1348" s="4" t="s">
        <v>133</v>
      </c>
      <c r="J1348" s="2">
        <f>Cocina[[#This Row],[Precio Unitario]]-Cocina[[#This Row],[Costo Unitario]]</f>
        <v>12</v>
      </c>
      <c r="K1348" s="2">
        <f>Cocina[[#This Row],[Precio Unitario]]</f>
        <v>28</v>
      </c>
      <c r="L1348" s="6">
        <f>Cocina[[#This Row],[Ganancia Neta]]/Cocina[[#This Row],[Ganancia Bruta]]</f>
        <v>0.42857142857142855</v>
      </c>
      <c r="M1348" s="2">
        <f>Cocina[[#This Row],[Precio Unitario]]*Cocina[[#This Row],[Cantidad Ordenada]]</f>
        <v>28</v>
      </c>
      <c r="O1348" s="2"/>
      <c r="Q1348"/>
    </row>
    <row r="1349" spans="1:17" x14ac:dyDescent="0.2">
      <c r="A1349" s="3">
        <v>547</v>
      </c>
      <c r="B1349" s="3">
        <v>9</v>
      </c>
      <c r="C1349" s="4" t="s">
        <v>50</v>
      </c>
      <c r="D1349" s="4" t="s">
        <v>1590</v>
      </c>
      <c r="E1349" s="2">
        <v>19</v>
      </c>
      <c r="F1349" s="2">
        <v>31</v>
      </c>
      <c r="G1349" s="3">
        <v>3</v>
      </c>
      <c r="H1349">
        <v>13</v>
      </c>
      <c r="I1349" s="4" t="s">
        <v>132</v>
      </c>
      <c r="J1349" s="2">
        <f>Cocina[[#This Row],[Precio Unitario]]-Cocina[[#This Row],[Costo Unitario]]</f>
        <v>12</v>
      </c>
      <c r="K1349" s="2">
        <f>Cocina[[#This Row],[Precio Unitario]]</f>
        <v>31</v>
      </c>
      <c r="L1349" s="6">
        <f>Cocina[[#This Row],[Ganancia Neta]]/Cocina[[#This Row],[Ganancia Bruta]]</f>
        <v>0.38709677419354838</v>
      </c>
      <c r="M1349" s="2">
        <f>Cocina[[#This Row],[Precio Unitario]]*Cocina[[#This Row],[Cantidad Ordenada]]</f>
        <v>93</v>
      </c>
      <c r="O1349" s="2"/>
      <c r="Q1349"/>
    </row>
    <row r="1350" spans="1:17" x14ac:dyDescent="0.2">
      <c r="A1350" s="3">
        <v>547</v>
      </c>
      <c r="B1350" s="3">
        <v>9</v>
      </c>
      <c r="C1350" s="4" t="s">
        <v>74</v>
      </c>
      <c r="D1350" s="4" t="s">
        <v>1595</v>
      </c>
      <c r="E1350" s="2">
        <v>20</v>
      </c>
      <c r="F1350" s="2">
        <v>33</v>
      </c>
      <c r="G1350" s="3">
        <v>3</v>
      </c>
      <c r="H1350">
        <v>54</v>
      </c>
      <c r="I1350" s="4" t="s">
        <v>133</v>
      </c>
      <c r="J1350" s="2">
        <f>Cocina[[#This Row],[Precio Unitario]]-Cocina[[#This Row],[Costo Unitario]]</f>
        <v>13</v>
      </c>
      <c r="K1350" s="2">
        <f>Cocina[[#This Row],[Precio Unitario]]</f>
        <v>33</v>
      </c>
      <c r="L1350" s="6">
        <f>Cocina[[#This Row],[Ganancia Neta]]/Cocina[[#This Row],[Ganancia Bruta]]</f>
        <v>0.39393939393939392</v>
      </c>
      <c r="M1350" s="2">
        <f>Cocina[[#This Row],[Precio Unitario]]*Cocina[[#This Row],[Cantidad Ordenada]]</f>
        <v>99</v>
      </c>
      <c r="O1350" s="2"/>
      <c r="Q1350"/>
    </row>
    <row r="1351" spans="1:17" x14ac:dyDescent="0.2">
      <c r="A1351" s="3">
        <v>547</v>
      </c>
      <c r="B1351" s="3">
        <v>9</v>
      </c>
      <c r="C1351" s="4" t="s">
        <v>19</v>
      </c>
      <c r="D1351" s="4" t="s">
        <v>1598</v>
      </c>
      <c r="E1351" s="2">
        <v>21</v>
      </c>
      <c r="F1351" s="2">
        <v>35</v>
      </c>
      <c r="G1351" s="3">
        <v>1</v>
      </c>
      <c r="H1351">
        <v>30</v>
      </c>
      <c r="I1351" s="4" t="s">
        <v>133</v>
      </c>
      <c r="J1351" s="2">
        <f>Cocina[[#This Row],[Precio Unitario]]-Cocina[[#This Row],[Costo Unitario]]</f>
        <v>14</v>
      </c>
      <c r="K1351" s="2">
        <f>Cocina[[#This Row],[Precio Unitario]]</f>
        <v>35</v>
      </c>
      <c r="L1351" s="6">
        <f>Cocina[[#This Row],[Ganancia Neta]]/Cocina[[#This Row],[Ganancia Bruta]]</f>
        <v>0.4</v>
      </c>
      <c r="M1351" s="2">
        <f>Cocina[[#This Row],[Precio Unitario]]*Cocina[[#This Row],[Cantidad Ordenada]]</f>
        <v>35</v>
      </c>
      <c r="O1351" s="2"/>
      <c r="Q1351"/>
    </row>
    <row r="1352" spans="1:17" x14ac:dyDescent="0.2">
      <c r="A1352" s="3">
        <v>548</v>
      </c>
      <c r="B1352" s="3">
        <v>4</v>
      </c>
      <c r="C1352" s="4" t="s">
        <v>37</v>
      </c>
      <c r="D1352" s="4" t="s">
        <v>1601</v>
      </c>
      <c r="E1352" s="2">
        <v>20</v>
      </c>
      <c r="F1352" s="2">
        <v>34</v>
      </c>
      <c r="G1352" s="3">
        <v>1</v>
      </c>
      <c r="H1352">
        <v>58</v>
      </c>
      <c r="I1352" s="4" t="s">
        <v>133</v>
      </c>
      <c r="J1352" s="2">
        <f>Cocina[[#This Row],[Precio Unitario]]-Cocina[[#This Row],[Costo Unitario]]</f>
        <v>14</v>
      </c>
      <c r="K1352" s="2">
        <f>Cocina[[#This Row],[Precio Unitario]]</f>
        <v>34</v>
      </c>
      <c r="L1352" s="6">
        <f>Cocina[[#This Row],[Ganancia Neta]]/Cocina[[#This Row],[Ganancia Bruta]]</f>
        <v>0.41176470588235292</v>
      </c>
      <c r="M1352" s="2">
        <f>Cocina[[#This Row],[Precio Unitario]]*Cocina[[#This Row],[Cantidad Ordenada]]</f>
        <v>34</v>
      </c>
      <c r="O1352" s="2"/>
      <c r="Q1352"/>
    </row>
    <row r="1353" spans="1:17" x14ac:dyDescent="0.2">
      <c r="A1353" s="3">
        <v>548</v>
      </c>
      <c r="B1353" s="3">
        <v>4</v>
      </c>
      <c r="C1353" s="4" t="s">
        <v>50</v>
      </c>
      <c r="D1353" s="4" t="s">
        <v>1590</v>
      </c>
      <c r="E1353" s="2">
        <v>19</v>
      </c>
      <c r="F1353" s="2">
        <v>31</v>
      </c>
      <c r="G1353" s="3">
        <v>2</v>
      </c>
      <c r="H1353">
        <v>48</v>
      </c>
      <c r="I1353" s="4" t="s">
        <v>133</v>
      </c>
      <c r="J1353" s="2">
        <f>Cocina[[#This Row],[Precio Unitario]]-Cocina[[#This Row],[Costo Unitario]]</f>
        <v>12</v>
      </c>
      <c r="K1353" s="2">
        <f>Cocina[[#This Row],[Precio Unitario]]</f>
        <v>31</v>
      </c>
      <c r="L1353" s="6">
        <f>Cocina[[#This Row],[Ganancia Neta]]/Cocina[[#This Row],[Ganancia Bruta]]</f>
        <v>0.38709677419354838</v>
      </c>
      <c r="M1353" s="2">
        <f>Cocina[[#This Row],[Precio Unitario]]*Cocina[[#This Row],[Cantidad Ordenada]]</f>
        <v>62</v>
      </c>
      <c r="O1353" s="2"/>
      <c r="Q1353"/>
    </row>
    <row r="1354" spans="1:17" x14ac:dyDescent="0.2">
      <c r="A1354" s="3">
        <v>549</v>
      </c>
      <c r="B1354" s="3">
        <v>12</v>
      </c>
      <c r="C1354" s="4" t="s">
        <v>52</v>
      </c>
      <c r="D1354" s="4" t="s">
        <v>1607</v>
      </c>
      <c r="E1354" s="2">
        <v>15</v>
      </c>
      <c r="F1354" s="2">
        <v>25</v>
      </c>
      <c r="G1354" s="3">
        <v>1</v>
      </c>
      <c r="H1354">
        <v>19</v>
      </c>
      <c r="I1354" s="4" t="s">
        <v>132</v>
      </c>
      <c r="J1354" s="2">
        <f>Cocina[[#This Row],[Precio Unitario]]-Cocina[[#This Row],[Costo Unitario]]</f>
        <v>10</v>
      </c>
      <c r="K1354" s="2">
        <f>Cocina[[#This Row],[Precio Unitario]]</f>
        <v>25</v>
      </c>
      <c r="L1354" s="6">
        <f>Cocina[[#This Row],[Ganancia Neta]]/Cocina[[#This Row],[Ganancia Bruta]]</f>
        <v>0.4</v>
      </c>
      <c r="M1354" s="2">
        <f>Cocina[[#This Row],[Precio Unitario]]*Cocina[[#This Row],[Cantidad Ordenada]]</f>
        <v>25</v>
      </c>
      <c r="O1354" s="2"/>
      <c r="Q1354"/>
    </row>
    <row r="1355" spans="1:17" x14ac:dyDescent="0.2">
      <c r="A1355" s="3">
        <v>549</v>
      </c>
      <c r="B1355" s="3">
        <v>12</v>
      </c>
      <c r="C1355" s="4" t="s">
        <v>19</v>
      </c>
      <c r="D1355" s="4" t="s">
        <v>1598</v>
      </c>
      <c r="E1355" s="2">
        <v>21</v>
      </c>
      <c r="F1355" s="2">
        <v>35</v>
      </c>
      <c r="G1355" s="3">
        <v>1</v>
      </c>
      <c r="H1355">
        <v>20</v>
      </c>
      <c r="I1355" s="4" t="s">
        <v>133</v>
      </c>
      <c r="J1355" s="2">
        <f>Cocina[[#This Row],[Precio Unitario]]-Cocina[[#This Row],[Costo Unitario]]</f>
        <v>14</v>
      </c>
      <c r="K1355" s="2">
        <f>Cocina[[#This Row],[Precio Unitario]]</f>
        <v>35</v>
      </c>
      <c r="L1355" s="6">
        <f>Cocina[[#This Row],[Ganancia Neta]]/Cocina[[#This Row],[Ganancia Bruta]]</f>
        <v>0.4</v>
      </c>
      <c r="M1355" s="2">
        <f>Cocina[[#This Row],[Precio Unitario]]*Cocina[[#This Row],[Cantidad Ordenada]]</f>
        <v>35</v>
      </c>
      <c r="O1355" s="2"/>
      <c r="Q1355"/>
    </row>
    <row r="1356" spans="1:17" x14ac:dyDescent="0.2">
      <c r="A1356" s="3">
        <v>549</v>
      </c>
      <c r="B1356" s="3">
        <v>12</v>
      </c>
      <c r="C1356" s="4" t="s">
        <v>37</v>
      </c>
      <c r="D1356" s="4" t="s">
        <v>1601</v>
      </c>
      <c r="E1356" s="2">
        <v>20</v>
      </c>
      <c r="F1356" s="2">
        <v>34</v>
      </c>
      <c r="G1356" s="3">
        <v>3</v>
      </c>
      <c r="H1356">
        <v>59</v>
      </c>
      <c r="I1356" s="4" t="s">
        <v>132</v>
      </c>
      <c r="J1356" s="2">
        <f>Cocina[[#This Row],[Precio Unitario]]-Cocina[[#This Row],[Costo Unitario]]</f>
        <v>14</v>
      </c>
      <c r="K1356" s="2">
        <f>Cocina[[#This Row],[Precio Unitario]]</f>
        <v>34</v>
      </c>
      <c r="L1356" s="6">
        <f>Cocina[[#This Row],[Ganancia Neta]]/Cocina[[#This Row],[Ganancia Bruta]]</f>
        <v>0.41176470588235292</v>
      </c>
      <c r="M1356" s="2">
        <f>Cocina[[#This Row],[Precio Unitario]]*Cocina[[#This Row],[Cantidad Ordenada]]</f>
        <v>102</v>
      </c>
      <c r="O1356" s="2"/>
      <c r="Q1356"/>
    </row>
    <row r="1357" spans="1:17" x14ac:dyDescent="0.2">
      <c r="A1357" s="3">
        <v>550</v>
      </c>
      <c r="B1357" s="3">
        <v>1</v>
      </c>
      <c r="C1357" s="4" t="s">
        <v>39</v>
      </c>
      <c r="D1357" s="4" t="s">
        <v>1589</v>
      </c>
      <c r="E1357" s="2">
        <v>18</v>
      </c>
      <c r="F1357" s="2">
        <v>30</v>
      </c>
      <c r="G1357" s="3">
        <v>2</v>
      </c>
      <c r="H1357">
        <v>28</v>
      </c>
      <c r="I1357" s="4" t="s">
        <v>133</v>
      </c>
      <c r="J1357" s="2">
        <f>Cocina[[#This Row],[Precio Unitario]]-Cocina[[#This Row],[Costo Unitario]]</f>
        <v>12</v>
      </c>
      <c r="K1357" s="2">
        <f>Cocina[[#This Row],[Precio Unitario]]</f>
        <v>30</v>
      </c>
      <c r="L1357" s="6">
        <f>Cocina[[#This Row],[Ganancia Neta]]/Cocina[[#This Row],[Ganancia Bruta]]</f>
        <v>0.4</v>
      </c>
      <c r="M1357" s="2">
        <f>Cocina[[#This Row],[Precio Unitario]]*Cocina[[#This Row],[Cantidad Ordenada]]</f>
        <v>60</v>
      </c>
      <c r="O1357" s="2"/>
      <c r="Q1357"/>
    </row>
    <row r="1358" spans="1:17" x14ac:dyDescent="0.2">
      <c r="A1358" s="3">
        <v>550</v>
      </c>
      <c r="B1358" s="3">
        <v>1</v>
      </c>
      <c r="C1358" s="4" t="s">
        <v>60</v>
      </c>
      <c r="D1358" s="4" t="s">
        <v>1588</v>
      </c>
      <c r="E1358" s="2">
        <v>14</v>
      </c>
      <c r="F1358" s="2">
        <v>24</v>
      </c>
      <c r="G1358" s="3">
        <v>1</v>
      </c>
      <c r="H1358">
        <v>5</v>
      </c>
      <c r="I1358" s="4" t="s">
        <v>132</v>
      </c>
      <c r="J1358" s="2">
        <f>Cocina[[#This Row],[Precio Unitario]]-Cocina[[#This Row],[Costo Unitario]]</f>
        <v>10</v>
      </c>
      <c r="K1358" s="2">
        <f>Cocina[[#This Row],[Precio Unitario]]</f>
        <v>24</v>
      </c>
      <c r="L1358" s="6">
        <f>Cocina[[#This Row],[Ganancia Neta]]/Cocina[[#This Row],[Ganancia Bruta]]</f>
        <v>0.41666666666666669</v>
      </c>
      <c r="M1358" s="2">
        <f>Cocina[[#This Row],[Precio Unitario]]*Cocina[[#This Row],[Cantidad Ordenada]]</f>
        <v>24</v>
      </c>
      <c r="O1358" s="2"/>
      <c r="Q1358"/>
    </row>
    <row r="1359" spans="1:17" x14ac:dyDescent="0.2">
      <c r="A1359" s="3">
        <v>550</v>
      </c>
      <c r="B1359" s="3">
        <v>1</v>
      </c>
      <c r="C1359" s="4" t="s">
        <v>55</v>
      </c>
      <c r="D1359" s="4" t="s">
        <v>1602</v>
      </c>
      <c r="E1359" s="2">
        <v>12</v>
      </c>
      <c r="F1359" s="2">
        <v>20</v>
      </c>
      <c r="G1359" s="3">
        <v>2</v>
      </c>
      <c r="H1359">
        <v>24</v>
      </c>
      <c r="I1359" s="4" t="s">
        <v>132</v>
      </c>
      <c r="J1359" s="2">
        <f>Cocina[[#This Row],[Precio Unitario]]-Cocina[[#This Row],[Costo Unitario]]</f>
        <v>8</v>
      </c>
      <c r="K1359" s="2">
        <f>Cocina[[#This Row],[Precio Unitario]]</f>
        <v>20</v>
      </c>
      <c r="L1359" s="6">
        <f>Cocina[[#This Row],[Ganancia Neta]]/Cocina[[#This Row],[Ganancia Bruta]]</f>
        <v>0.4</v>
      </c>
      <c r="M1359" s="2">
        <f>Cocina[[#This Row],[Precio Unitario]]*Cocina[[#This Row],[Cantidad Ordenada]]</f>
        <v>40</v>
      </c>
      <c r="O1359" s="2"/>
      <c r="Q1359"/>
    </row>
    <row r="1360" spans="1:17" x14ac:dyDescent="0.2">
      <c r="A1360" s="3">
        <v>551</v>
      </c>
      <c r="B1360" s="3">
        <v>4</v>
      </c>
      <c r="C1360" s="4" t="s">
        <v>39</v>
      </c>
      <c r="D1360" s="4" t="s">
        <v>1589</v>
      </c>
      <c r="E1360" s="2">
        <v>18</v>
      </c>
      <c r="F1360" s="2">
        <v>30</v>
      </c>
      <c r="G1360" s="3">
        <v>1</v>
      </c>
      <c r="H1360">
        <v>32</v>
      </c>
      <c r="I1360" s="4" t="s">
        <v>133</v>
      </c>
      <c r="J1360" s="2">
        <f>Cocina[[#This Row],[Precio Unitario]]-Cocina[[#This Row],[Costo Unitario]]</f>
        <v>12</v>
      </c>
      <c r="K1360" s="2">
        <f>Cocina[[#This Row],[Precio Unitario]]</f>
        <v>30</v>
      </c>
      <c r="L1360" s="6">
        <f>Cocina[[#This Row],[Ganancia Neta]]/Cocina[[#This Row],[Ganancia Bruta]]</f>
        <v>0.4</v>
      </c>
      <c r="M1360" s="2">
        <f>Cocina[[#This Row],[Precio Unitario]]*Cocina[[#This Row],[Cantidad Ordenada]]</f>
        <v>30</v>
      </c>
      <c r="O1360" s="2"/>
      <c r="Q1360"/>
    </row>
    <row r="1361" spans="1:17" x14ac:dyDescent="0.2">
      <c r="A1361" s="3">
        <v>551</v>
      </c>
      <c r="B1361" s="3">
        <v>4</v>
      </c>
      <c r="C1361" s="4" t="s">
        <v>55</v>
      </c>
      <c r="D1361" s="4" t="s">
        <v>1602</v>
      </c>
      <c r="E1361" s="2">
        <v>12</v>
      </c>
      <c r="F1361" s="2">
        <v>20</v>
      </c>
      <c r="G1361" s="3">
        <v>3</v>
      </c>
      <c r="H1361">
        <v>11</v>
      </c>
      <c r="I1361" s="4" t="s">
        <v>132</v>
      </c>
      <c r="J1361" s="2">
        <f>Cocina[[#This Row],[Precio Unitario]]-Cocina[[#This Row],[Costo Unitario]]</f>
        <v>8</v>
      </c>
      <c r="K1361" s="2">
        <f>Cocina[[#This Row],[Precio Unitario]]</f>
        <v>20</v>
      </c>
      <c r="L1361" s="6">
        <f>Cocina[[#This Row],[Ganancia Neta]]/Cocina[[#This Row],[Ganancia Bruta]]</f>
        <v>0.4</v>
      </c>
      <c r="M1361" s="2">
        <f>Cocina[[#This Row],[Precio Unitario]]*Cocina[[#This Row],[Cantidad Ordenada]]</f>
        <v>60</v>
      </c>
      <c r="O1361" s="2"/>
      <c r="Q1361"/>
    </row>
    <row r="1362" spans="1:17" x14ac:dyDescent="0.2">
      <c r="A1362" s="3">
        <v>551</v>
      </c>
      <c r="B1362" s="3">
        <v>4</v>
      </c>
      <c r="C1362" s="4" t="s">
        <v>43</v>
      </c>
      <c r="D1362" s="4" t="s">
        <v>1605</v>
      </c>
      <c r="E1362" s="2">
        <v>10</v>
      </c>
      <c r="F1362" s="2">
        <v>18</v>
      </c>
      <c r="G1362" s="3">
        <v>1</v>
      </c>
      <c r="H1362">
        <v>29</v>
      </c>
      <c r="I1362" s="4" t="s">
        <v>132</v>
      </c>
      <c r="J1362" s="2">
        <f>Cocina[[#This Row],[Precio Unitario]]-Cocina[[#This Row],[Costo Unitario]]</f>
        <v>8</v>
      </c>
      <c r="K1362" s="2">
        <f>Cocina[[#This Row],[Precio Unitario]]</f>
        <v>18</v>
      </c>
      <c r="L1362" s="6">
        <f>Cocina[[#This Row],[Ganancia Neta]]/Cocina[[#This Row],[Ganancia Bruta]]</f>
        <v>0.44444444444444442</v>
      </c>
      <c r="M1362" s="2">
        <f>Cocina[[#This Row],[Precio Unitario]]*Cocina[[#This Row],[Cantidad Ordenada]]</f>
        <v>18</v>
      </c>
      <c r="O1362" s="2"/>
      <c r="Q1362"/>
    </row>
    <row r="1363" spans="1:17" x14ac:dyDescent="0.2">
      <c r="A1363" s="3">
        <v>551</v>
      </c>
      <c r="B1363" s="3">
        <v>4</v>
      </c>
      <c r="C1363" s="4" t="s">
        <v>41</v>
      </c>
      <c r="D1363" s="4" t="s">
        <v>1604</v>
      </c>
      <c r="E1363" s="2">
        <v>13</v>
      </c>
      <c r="F1363" s="2">
        <v>21</v>
      </c>
      <c r="G1363" s="3">
        <v>3</v>
      </c>
      <c r="H1363">
        <v>51</v>
      </c>
      <c r="I1363" s="4" t="s">
        <v>133</v>
      </c>
      <c r="J1363" s="2">
        <f>Cocina[[#This Row],[Precio Unitario]]-Cocina[[#This Row],[Costo Unitario]]</f>
        <v>8</v>
      </c>
      <c r="K1363" s="2">
        <f>Cocina[[#This Row],[Precio Unitario]]</f>
        <v>21</v>
      </c>
      <c r="L1363" s="6">
        <f>Cocina[[#This Row],[Ganancia Neta]]/Cocina[[#This Row],[Ganancia Bruta]]</f>
        <v>0.38095238095238093</v>
      </c>
      <c r="M1363" s="2">
        <f>Cocina[[#This Row],[Precio Unitario]]*Cocina[[#This Row],[Cantidad Ordenada]]</f>
        <v>63</v>
      </c>
      <c r="O1363" s="2"/>
      <c r="Q1363"/>
    </row>
    <row r="1364" spans="1:17" x14ac:dyDescent="0.2">
      <c r="A1364" s="3">
        <v>552</v>
      </c>
      <c r="B1364" s="3">
        <v>11</v>
      </c>
      <c r="C1364" s="4" t="s">
        <v>34</v>
      </c>
      <c r="D1364" s="4" t="s">
        <v>1592</v>
      </c>
      <c r="E1364" s="2">
        <v>25</v>
      </c>
      <c r="F1364" s="2">
        <v>40</v>
      </c>
      <c r="G1364" s="3">
        <v>3</v>
      </c>
      <c r="H1364">
        <v>26</v>
      </c>
      <c r="I1364" s="4" t="s">
        <v>133</v>
      </c>
      <c r="J1364" s="2">
        <f>Cocina[[#This Row],[Precio Unitario]]-Cocina[[#This Row],[Costo Unitario]]</f>
        <v>15</v>
      </c>
      <c r="K1364" s="2">
        <f>Cocina[[#This Row],[Precio Unitario]]</f>
        <v>40</v>
      </c>
      <c r="L1364" s="6">
        <f>Cocina[[#This Row],[Ganancia Neta]]/Cocina[[#This Row],[Ganancia Bruta]]</f>
        <v>0.375</v>
      </c>
      <c r="M1364" s="2">
        <f>Cocina[[#This Row],[Precio Unitario]]*Cocina[[#This Row],[Cantidad Ordenada]]</f>
        <v>120</v>
      </c>
      <c r="O1364" s="2"/>
      <c r="Q1364"/>
    </row>
    <row r="1365" spans="1:17" x14ac:dyDescent="0.2">
      <c r="A1365" s="3">
        <v>552</v>
      </c>
      <c r="B1365" s="3">
        <v>11</v>
      </c>
      <c r="C1365" s="4" t="s">
        <v>41</v>
      </c>
      <c r="D1365" s="4" t="s">
        <v>1604</v>
      </c>
      <c r="E1365" s="2">
        <v>13</v>
      </c>
      <c r="F1365" s="2">
        <v>21</v>
      </c>
      <c r="G1365" s="3">
        <v>3</v>
      </c>
      <c r="H1365">
        <v>57</v>
      </c>
      <c r="I1365" s="4" t="s">
        <v>133</v>
      </c>
      <c r="J1365" s="2">
        <f>Cocina[[#This Row],[Precio Unitario]]-Cocina[[#This Row],[Costo Unitario]]</f>
        <v>8</v>
      </c>
      <c r="K1365" s="2">
        <f>Cocina[[#This Row],[Precio Unitario]]</f>
        <v>21</v>
      </c>
      <c r="L1365" s="6">
        <f>Cocina[[#This Row],[Ganancia Neta]]/Cocina[[#This Row],[Ganancia Bruta]]</f>
        <v>0.38095238095238093</v>
      </c>
      <c r="M1365" s="2">
        <f>Cocina[[#This Row],[Precio Unitario]]*Cocina[[#This Row],[Cantidad Ordenada]]</f>
        <v>63</v>
      </c>
      <c r="O1365" s="2"/>
      <c r="Q1365"/>
    </row>
    <row r="1366" spans="1:17" x14ac:dyDescent="0.2">
      <c r="A1366" s="3">
        <v>552</v>
      </c>
      <c r="B1366" s="3">
        <v>11</v>
      </c>
      <c r="C1366" s="4" t="s">
        <v>55</v>
      </c>
      <c r="D1366" s="4" t="s">
        <v>1602</v>
      </c>
      <c r="E1366" s="2">
        <v>12</v>
      </c>
      <c r="F1366" s="2">
        <v>20</v>
      </c>
      <c r="G1366" s="3">
        <v>3</v>
      </c>
      <c r="H1366">
        <v>32</v>
      </c>
      <c r="I1366" s="4" t="s">
        <v>133</v>
      </c>
      <c r="J1366" s="2">
        <f>Cocina[[#This Row],[Precio Unitario]]-Cocina[[#This Row],[Costo Unitario]]</f>
        <v>8</v>
      </c>
      <c r="K1366" s="2">
        <f>Cocina[[#This Row],[Precio Unitario]]</f>
        <v>20</v>
      </c>
      <c r="L1366" s="6">
        <f>Cocina[[#This Row],[Ganancia Neta]]/Cocina[[#This Row],[Ganancia Bruta]]</f>
        <v>0.4</v>
      </c>
      <c r="M1366" s="2">
        <f>Cocina[[#This Row],[Precio Unitario]]*Cocina[[#This Row],[Cantidad Ordenada]]</f>
        <v>60</v>
      </c>
      <c r="O1366" s="2"/>
      <c r="Q1366"/>
    </row>
    <row r="1367" spans="1:17" x14ac:dyDescent="0.2">
      <c r="A1367" s="3">
        <v>553</v>
      </c>
      <c r="B1367" s="3">
        <v>14</v>
      </c>
      <c r="C1367" s="4" t="s">
        <v>39</v>
      </c>
      <c r="D1367" s="4" t="s">
        <v>1589</v>
      </c>
      <c r="E1367" s="2">
        <v>18</v>
      </c>
      <c r="F1367" s="2">
        <v>30</v>
      </c>
      <c r="G1367" s="3">
        <v>3</v>
      </c>
      <c r="H1367">
        <v>26</v>
      </c>
      <c r="I1367" s="4" t="s">
        <v>133</v>
      </c>
      <c r="J1367" s="2">
        <f>Cocina[[#This Row],[Precio Unitario]]-Cocina[[#This Row],[Costo Unitario]]</f>
        <v>12</v>
      </c>
      <c r="K1367" s="2">
        <f>Cocina[[#This Row],[Precio Unitario]]</f>
        <v>30</v>
      </c>
      <c r="L1367" s="6">
        <f>Cocina[[#This Row],[Ganancia Neta]]/Cocina[[#This Row],[Ganancia Bruta]]</f>
        <v>0.4</v>
      </c>
      <c r="M1367" s="2">
        <f>Cocina[[#This Row],[Precio Unitario]]*Cocina[[#This Row],[Cantidad Ordenada]]</f>
        <v>90</v>
      </c>
      <c r="O1367" s="2"/>
      <c r="Q1367"/>
    </row>
    <row r="1368" spans="1:17" x14ac:dyDescent="0.2">
      <c r="A1368" s="3">
        <v>553</v>
      </c>
      <c r="B1368" s="3">
        <v>14</v>
      </c>
      <c r="C1368" s="4" t="s">
        <v>52</v>
      </c>
      <c r="D1368" s="4" t="s">
        <v>1607</v>
      </c>
      <c r="E1368" s="2">
        <v>15</v>
      </c>
      <c r="F1368" s="2">
        <v>25</v>
      </c>
      <c r="G1368" s="3">
        <v>2</v>
      </c>
      <c r="H1368">
        <v>56</v>
      </c>
      <c r="I1368" s="4" t="s">
        <v>132</v>
      </c>
      <c r="J1368" s="2">
        <f>Cocina[[#This Row],[Precio Unitario]]-Cocina[[#This Row],[Costo Unitario]]</f>
        <v>10</v>
      </c>
      <c r="K1368" s="2">
        <f>Cocina[[#This Row],[Precio Unitario]]</f>
        <v>25</v>
      </c>
      <c r="L1368" s="6">
        <f>Cocina[[#This Row],[Ganancia Neta]]/Cocina[[#This Row],[Ganancia Bruta]]</f>
        <v>0.4</v>
      </c>
      <c r="M1368" s="2">
        <f>Cocina[[#This Row],[Precio Unitario]]*Cocina[[#This Row],[Cantidad Ordenada]]</f>
        <v>50</v>
      </c>
      <c r="O1368" s="2"/>
      <c r="Q1368"/>
    </row>
    <row r="1369" spans="1:17" x14ac:dyDescent="0.2">
      <c r="A1369" s="3">
        <v>553</v>
      </c>
      <c r="B1369" s="3">
        <v>14</v>
      </c>
      <c r="C1369" s="4" t="s">
        <v>65</v>
      </c>
      <c r="D1369" s="4" t="s">
        <v>1600</v>
      </c>
      <c r="E1369" s="2">
        <v>13</v>
      </c>
      <c r="F1369" s="2">
        <v>22</v>
      </c>
      <c r="G1369" s="3">
        <v>2</v>
      </c>
      <c r="H1369">
        <v>54</v>
      </c>
      <c r="I1369" s="4" t="s">
        <v>132</v>
      </c>
      <c r="J1369" s="2">
        <f>Cocina[[#This Row],[Precio Unitario]]-Cocina[[#This Row],[Costo Unitario]]</f>
        <v>9</v>
      </c>
      <c r="K1369" s="2">
        <f>Cocina[[#This Row],[Precio Unitario]]</f>
        <v>22</v>
      </c>
      <c r="L1369" s="6">
        <f>Cocina[[#This Row],[Ganancia Neta]]/Cocina[[#This Row],[Ganancia Bruta]]</f>
        <v>0.40909090909090912</v>
      </c>
      <c r="M1369" s="2">
        <f>Cocina[[#This Row],[Precio Unitario]]*Cocina[[#This Row],[Cantidad Ordenada]]</f>
        <v>44</v>
      </c>
      <c r="O1369" s="2"/>
      <c r="Q1369"/>
    </row>
    <row r="1370" spans="1:17" x14ac:dyDescent="0.2">
      <c r="A1370" s="3">
        <v>553</v>
      </c>
      <c r="B1370" s="3">
        <v>14</v>
      </c>
      <c r="C1370" s="4" t="s">
        <v>48</v>
      </c>
      <c r="D1370" s="4" t="s">
        <v>1597</v>
      </c>
      <c r="E1370" s="2">
        <v>11</v>
      </c>
      <c r="F1370" s="2">
        <v>19</v>
      </c>
      <c r="G1370" s="3">
        <v>1</v>
      </c>
      <c r="H1370">
        <v>42</v>
      </c>
      <c r="I1370" s="4" t="s">
        <v>133</v>
      </c>
      <c r="J1370" s="2">
        <f>Cocina[[#This Row],[Precio Unitario]]-Cocina[[#This Row],[Costo Unitario]]</f>
        <v>8</v>
      </c>
      <c r="K1370" s="2">
        <f>Cocina[[#This Row],[Precio Unitario]]</f>
        <v>19</v>
      </c>
      <c r="L1370" s="6">
        <f>Cocina[[#This Row],[Ganancia Neta]]/Cocina[[#This Row],[Ganancia Bruta]]</f>
        <v>0.42105263157894735</v>
      </c>
      <c r="M1370" s="2">
        <f>Cocina[[#This Row],[Precio Unitario]]*Cocina[[#This Row],[Cantidad Ordenada]]</f>
        <v>19</v>
      </c>
      <c r="O1370" s="2"/>
      <c r="Q1370"/>
    </row>
    <row r="1371" spans="1:17" x14ac:dyDescent="0.2">
      <c r="A1371" s="3">
        <v>554</v>
      </c>
      <c r="B1371" s="3">
        <v>10</v>
      </c>
      <c r="C1371" s="4" t="s">
        <v>63</v>
      </c>
      <c r="D1371" s="4" t="s">
        <v>1603</v>
      </c>
      <c r="E1371" s="2">
        <v>14</v>
      </c>
      <c r="F1371" s="2">
        <v>23</v>
      </c>
      <c r="G1371" s="3">
        <v>2</v>
      </c>
      <c r="H1371">
        <v>55</v>
      </c>
      <c r="I1371" s="4" t="s">
        <v>133</v>
      </c>
      <c r="J1371" s="2">
        <f>Cocina[[#This Row],[Precio Unitario]]-Cocina[[#This Row],[Costo Unitario]]</f>
        <v>9</v>
      </c>
      <c r="K1371" s="2">
        <f>Cocina[[#This Row],[Precio Unitario]]</f>
        <v>23</v>
      </c>
      <c r="L1371" s="6">
        <f>Cocina[[#This Row],[Ganancia Neta]]/Cocina[[#This Row],[Ganancia Bruta]]</f>
        <v>0.39130434782608697</v>
      </c>
      <c r="M1371" s="2">
        <f>Cocina[[#This Row],[Precio Unitario]]*Cocina[[#This Row],[Cantidad Ordenada]]</f>
        <v>46</v>
      </c>
      <c r="O1371" s="2"/>
      <c r="Q1371"/>
    </row>
    <row r="1372" spans="1:17" x14ac:dyDescent="0.2">
      <c r="A1372" s="3">
        <v>554</v>
      </c>
      <c r="B1372" s="3">
        <v>10</v>
      </c>
      <c r="C1372" s="4" t="s">
        <v>34</v>
      </c>
      <c r="D1372" s="4" t="s">
        <v>1592</v>
      </c>
      <c r="E1372" s="2">
        <v>25</v>
      </c>
      <c r="F1372" s="2">
        <v>40</v>
      </c>
      <c r="G1372" s="3">
        <v>3</v>
      </c>
      <c r="H1372">
        <v>16</v>
      </c>
      <c r="I1372" s="4" t="s">
        <v>132</v>
      </c>
      <c r="J1372" s="2">
        <f>Cocina[[#This Row],[Precio Unitario]]-Cocina[[#This Row],[Costo Unitario]]</f>
        <v>15</v>
      </c>
      <c r="K1372" s="2">
        <f>Cocina[[#This Row],[Precio Unitario]]</f>
        <v>40</v>
      </c>
      <c r="L1372" s="6">
        <f>Cocina[[#This Row],[Ganancia Neta]]/Cocina[[#This Row],[Ganancia Bruta]]</f>
        <v>0.375</v>
      </c>
      <c r="M1372" s="2">
        <f>Cocina[[#This Row],[Precio Unitario]]*Cocina[[#This Row],[Cantidad Ordenada]]</f>
        <v>120</v>
      </c>
      <c r="O1372" s="2"/>
      <c r="Q1372"/>
    </row>
    <row r="1373" spans="1:17" x14ac:dyDescent="0.2">
      <c r="A1373" s="3">
        <v>555</v>
      </c>
      <c r="B1373" s="3">
        <v>20</v>
      </c>
      <c r="C1373" s="4" t="s">
        <v>39</v>
      </c>
      <c r="D1373" s="4" t="s">
        <v>1589</v>
      </c>
      <c r="E1373" s="2">
        <v>18</v>
      </c>
      <c r="F1373" s="2">
        <v>30</v>
      </c>
      <c r="G1373" s="3">
        <v>1</v>
      </c>
      <c r="H1373">
        <v>46</v>
      </c>
      <c r="I1373" s="4" t="s">
        <v>132</v>
      </c>
      <c r="J1373" s="2">
        <f>Cocina[[#This Row],[Precio Unitario]]-Cocina[[#This Row],[Costo Unitario]]</f>
        <v>12</v>
      </c>
      <c r="K1373" s="2">
        <f>Cocina[[#This Row],[Precio Unitario]]</f>
        <v>30</v>
      </c>
      <c r="L1373" s="6">
        <f>Cocina[[#This Row],[Ganancia Neta]]/Cocina[[#This Row],[Ganancia Bruta]]</f>
        <v>0.4</v>
      </c>
      <c r="M1373" s="2">
        <f>Cocina[[#This Row],[Precio Unitario]]*Cocina[[#This Row],[Cantidad Ordenada]]</f>
        <v>30</v>
      </c>
      <c r="O1373" s="2"/>
      <c r="Q1373"/>
    </row>
    <row r="1374" spans="1:17" x14ac:dyDescent="0.2">
      <c r="A1374" s="3">
        <v>556</v>
      </c>
      <c r="B1374" s="3">
        <v>9</v>
      </c>
      <c r="C1374" s="4" t="s">
        <v>65</v>
      </c>
      <c r="D1374" s="4" t="s">
        <v>1600</v>
      </c>
      <c r="E1374" s="2">
        <v>13</v>
      </c>
      <c r="F1374" s="2">
        <v>22</v>
      </c>
      <c r="G1374" s="3">
        <v>1</v>
      </c>
      <c r="H1374">
        <v>36</v>
      </c>
      <c r="I1374" s="4" t="s">
        <v>132</v>
      </c>
      <c r="J1374" s="2">
        <f>Cocina[[#This Row],[Precio Unitario]]-Cocina[[#This Row],[Costo Unitario]]</f>
        <v>9</v>
      </c>
      <c r="K1374" s="2">
        <f>Cocina[[#This Row],[Precio Unitario]]</f>
        <v>22</v>
      </c>
      <c r="L1374" s="6">
        <f>Cocina[[#This Row],[Ganancia Neta]]/Cocina[[#This Row],[Ganancia Bruta]]</f>
        <v>0.40909090909090912</v>
      </c>
      <c r="M1374" s="2">
        <f>Cocina[[#This Row],[Precio Unitario]]*Cocina[[#This Row],[Cantidad Ordenada]]</f>
        <v>22</v>
      </c>
      <c r="O1374" s="2"/>
      <c r="Q1374"/>
    </row>
    <row r="1375" spans="1:17" x14ac:dyDescent="0.2">
      <c r="A1375" s="3">
        <v>556</v>
      </c>
      <c r="B1375" s="3">
        <v>9</v>
      </c>
      <c r="C1375" s="4" t="s">
        <v>43</v>
      </c>
      <c r="D1375" s="4" t="s">
        <v>1605</v>
      </c>
      <c r="E1375" s="2">
        <v>10</v>
      </c>
      <c r="F1375" s="2">
        <v>18</v>
      </c>
      <c r="G1375" s="3">
        <v>3</v>
      </c>
      <c r="H1375">
        <v>30</v>
      </c>
      <c r="I1375" s="4" t="s">
        <v>133</v>
      </c>
      <c r="J1375" s="2">
        <f>Cocina[[#This Row],[Precio Unitario]]-Cocina[[#This Row],[Costo Unitario]]</f>
        <v>8</v>
      </c>
      <c r="K1375" s="2">
        <f>Cocina[[#This Row],[Precio Unitario]]</f>
        <v>18</v>
      </c>
      <c r="L1375" s="6">
        <f>Cocina[[#This Row],[Ganancia Neta]]/Cocina[[#This Row],[Ganancia Bruta]]</f>
        <v>0.44444444444444442</v>
      </c>
      <c r="M1375" s="2">
        <f>Cocina[[#This Row],[Precio Unitario]]*Cocina[[#This Row],[Cantidad Ordenada]]</f>
        <v>54</v>
      </c>
      <c r="O1375" s="2"/>
      <c r="Q1375"/>
    </row>
    <row r="1376" spans="1:17" x14ac:dyDescent="0.2">
      <c r="A1376" s="3">
        <v>557</v>
      </c>
      <c r="B1376" s="3">
        <v>7</v>
      </c>
      <c r="C1376" s="4" t="s">
        <v>70</v>
      </c>
      <c r="D1376" s="4" t="s">
        <v>1599</v>
      </c>
      <c r="E1376" s="2">
        <v>19</v>
      </c>
      <c r="F1376" s="2">
        <v>32</v>
      </c>
      <c r="G1376" s="3">
        <v>2</v>
      </c>
      <c r="H1376">
        <v>47</v>
      </c>
      <c r="I1376" s="4" t="s">
        <v>133</v>
      </c>
      <c r="J1376" s="2">
        <f>Cocina[[#This Row],[Precio Unitario]]-Cocina[[#This Row],[Costo Unitario]]</f>
        <v>13</v>
      </c>
      <c r="K1376" s="2">
        <f>Cocina[[#This Row],[Precio Unitario]]</f>
        <v>32</v>
      </c>
      <c r="L1376" s="6">
        <f>Cocina[[#This Row],[Ganancia Neta]]/Cocina[[#This Row],[Ganancia Bruta]]</f>
        <v>0.40625</v>
      </c>
      <c r="M1376" s="2">
        <f>Cocina[[#This Row],[Precio Unitario]]*Cocina[[#This Row],[Cantidad Ordenada]]</f>
        <v>64</v>
      </c>
      <c r="O1376" s="2"/>
      <c r="Q1376"/>
    </row>
    <row r="1377" spans="1:17" x14ac:dyDescent="0.2">
      <c r="A1377" s="3">
        <v>557</v>
      </c>
      <c r="B1377" s="3">
        <v>7</v>
      </c>
      <c r="C1377" s="4" t="s">
        <v>41</v>
      </c>
      <c r="D1377" s="4" t="s">
        <v>1604</v>
      </c>
      <c r="E1377" s="2">
        <v>13</v>
      </c>
      <c r="F1377" s="2">
        <v>21</v>
      </c>
      <c r="G1377" s="3">
        <v>3</v>
      </c>
      <c r="H1377">
        <v>22</v>
      </c>
      <c r="I1377" s="4" t="s">
        <v>133</v>
      </c>
      <c r="J1377" s="2">
        <f>Cocina[[#This Row],[Precio Unitario]]-Cocina[[#This Row],[Costo Unitario]]</f>
        <v>8</v>
      </c>
      <c r="K1377" s="2">
        <f>Cocina[[#This Row],[Precio Unitario]]</f>
        <v>21</v>
      </c>
      <c r="L1377" s="6">
        <f>Cocina[[#This Row],[Ganancia Neta]]/Cocina[[#This Row],[Ganancia Bruta]]</f>
        <v>0.38095238095238093</v>
      </c>
      <c r="M1377" s="2">
        <f>Cocina[[#This Row],[Precio Unitario]]*Cocina[[#This Row],[Cantidad Ordenada]]</f>
        <v>63</v>
      </c>
      <c r="O1377" s="2"/>
      <c r="Q1377"/>
    </row>
    <row r="1378" spans="1:17" x14ac:dyDescent="0.2">
      <c r="A1378" s="3">
        <v>557</v>
      </c>
      <c r="B1378" s="3">
        <v>7</v>
      </c>
      <c r="C1378" s="4" t="s">
        <v>52</v>
      </c>
      <c r="D1378" s="4" t="s">
        <v>1607</v>
      </c>
      <c r="E1378" s="2">
        <v>15</v>
      </c>
      <c r="F1378" s="2">
        <v>25</v>
      </c>
      <c r="G1378" s="3">
        <v>2</v>
      </c>
      <c r="H1378">
        <v>38</v>
      </c>
      <c r="I1378" s="4" t="s">
        <v>132</v>
      </c>
      <c r="J1378" s="2">
        <f>Cocina[[#This Row],[Precio Unitario]]-Cocina[[#This Row],[Costo Unitario]]</f>
        <v>10</v>
      </c>
      <c r="K1378" s="2">
        <f>Cocina[[#This Row],[Precio Unitario]]</f>
        <v>25</v>
      </c>
      <c r="L1378" s="6">
        <f>Cocina[[#This Row],[Ganancia Neta]]/Cocina[[#This Row],[Ganancia Bruta]]</f>
        <v>0.4</v>
      </c>
      <c r="M1378" s="2">
        <f>Cocina[[#This Row],[Precio Unitario]]*Cocina[[#This Row],[Cantidad Ordenada]]</f>
        <v>50</v>
      </c>
      <c r="O1378" s="2"/>
      <c r="Q1378"/>
    </row>
    <row r="1379" spans="1:17" x14ac:dyDescent="0.2">
      <c r="A1379" s="3">
        <v>558</v>
      </c>
      <c r="B1379" s="3">
        <v>6</v>
      </c>
      <c r="C1379" s="4" t="s">
        <v>70</v>
      </c>
      <c r="D1379" s="4" t="s">
        <v>1599</v>
      </c>
      <c r="E1379" s="2">
        <v>19</v>
      </c>
      <c r="F1379" s="2">
        <v>32</v>
      </c>
      <c r="G1379" s="3">
        <v>3</v>
      </c>
      <c r="H1379">
        <v>56</v>
      </c>
      <c r="I1379" s="4" t="s">
        <v>132</v>
      </c>
      <c r="J1379" s="2">
        <f>Cocina[[#This Row],[Precio Unitario]]-Cocina[[#This Row],[Costo Unitario]]</f>
        <v>13</v>
      </c>
      <c r="K1379" s="2">
        <f>Cocina[[#This Row],[Precio Unitario]]</f>
        <v>32</v>
      </c>
      <c r="L1379" s="6">
        <f>Cocina[[#This Row],[Ganancia Neta]]/Cocina[[#This Row],[Ganancia Bruta]]</f>
        <v>0.40625</v>
      </c>
      <c r="M1379" s="2">
        <f>Cocina[[#This Row],[Precio Unitario]]*Cocina[[#This Row],[Cantidad Ordenada]]</f>
        <v>96</v>
      </c>
      <c r="O1379" s="2"/>
      <c r="Q1379"/>
    </row>
    <row r="1380" spans="1:17" x14ac:dyDescent="0.2">
      <c r="A1380" s="3">
        <v>558</v>
      </c>
      <c r="B1380" s="3">
        <v>6</v>
      </c>
      <c r="C1380" s="4" t="s">
        <v>52</v>
      </c>
      <c r="D1380" s="4" t="s">
        <v>1607</v>
      </c>
      <c r="E1380" s="2">
        <v>15</v>
      </c>
      <c r="F1380" s="2">
        <v>25</v>
      </c>
      <c r="G1380" s="3">
        <v>2</v>
      </c>
      <c r="H1380">
        <v>54</v>
      </c>
      <c r="I1380" s="4" t="s">
        <v>133</v>
      </c>
      <c r="J1380" s="2">
        <f>Cocina[[#This Row],[Precio Unitario]]-Cocina[[#This Row],[Costo Unitario]]</f>
        <v>10</v>
      </c>
      <c r="K1380" s="2">
        <f>Cocina[[#This Row],[Precio Unitario]]</f>
        <v>25</v>
      </c>
      <c r="L1380" s="6">
        <f>Cocina[[#This Row],[Ganancia Neta]]/Cocina[[#This Row],[Ganancia Bruta]]</f>
        <v>0.4</v>
      </c>
      <c r="M1380" s="2">
        <f>Cocina[[#This Row],[Precio Unitario]]*Cocina[[#This Row],[Cantidad Ordenada]]</f>
        <v>50</v>
      </c>
      <c r="O1380" s="2"/>
      <c r="Q1380"/>
    </row>
    <row r="1381" spans="1:17" x14ac:dyDescent="0.2">
      <c r="A1381" s="3">
        <v>558</v>
      </c>
      <c r="B1381" s="3">
        <v>6</v>
      </c>
      <c r="C1381" s="4" t="s">
        <v>74</v>
      </c>
      <c r="D1381" s="4" t="s">
        <v>1595</v>
      </c>
      <c r="E1381" s="2">
        <v>20</v>
      </c>
      <c r="F1381" s="2">
        <v>33</v>
      </c>
      <c r="G1381" s="3">
        <v>1</v>
      </c>
      <c r="H1381">
        <v>57</v>
      </c>
      <c r="I1381" s="4" t="s">
        <v>132</v>
      </c>
      <c r="J1381" s="2">
        <f>Cocina[[#This Row],[Precio Unitario]]-Cocina[[#This Row],[Costo Unitario]]</f>
        <v>13</v>
      </c>
      <c r="K1381" s="2">
        <f>Cocina[[#This Row],[Precio Unitario]]</f>
        <v>33</v>
      </c>
      <c r="L1381" s="6">
        <f>Cocina[[#This Row],[Ganancia Neta]]/Cocina[[#This Row],[Ganancia Bruta]]</f>
        <v>0.39393939393939392</v>
      </c>
      <c r="M1381" s="2">
        <f>Cocina[[#This Row],[Precio Unitario]]*Cocina[[#This Row],[Cantidad Ordenada]]</f>
        <v>33</v>
      </c>
      <c r="O1381" s="2"/>
      <c r="Q1381"/>
    </row>
    <row r="1382" spans="1:17" x14ac:dyDescent="0.2">
      <c r="A1382" s="3">
        <v>559</v>
      </c>
      <c r="B1382" s="3">
        <v>11</v>
      </c>
      <c r="C1382" s="4" t="s">
        <v>74</v>
      </c>
      <c r="D1382" s="4" t="s">
        <v>1595</v>
      </c>
      <c r="E1382" s="2">
        <v>20</v>
      </c>
      <c r="F1382" s="2">
        <v>33</v>
      </c>
      <c r="G1382" s="3">
        <v>3</v>
      </c>
      <c r="H1382">
        <v>41</v>
      </c>
      <c r="I1382" s="4" t="s">
        <v>133</v>
      </c>
      <c r="J1382" s="2">
        <f>Cocina[[#This Row],[Precio Unitario]]-Cocina[[#This Row],[Costo Unitario]]</f>
        <v>13</v>
      </c>
      <c r="K1382" s="2">
        <f>Cocina[[#This Row],[Precio Unitario]]</f>
        <v>33</v>
      </c>
      <c r="L1382" s="6">
        <f>Cocina[[#This Row],[Ganancia Neta]]/Cocina[[#This Row],[Ganancia Bruta]]</f>
        <v>0.39393939393939392</v>
      </c>
      <c r="M1382" s="2">
        <f>Cocina[[#This Row],[Precio Unitario]]*Cocina[[#This Row],[Cantidad Ordenada]]</f>
        <v>99</v>
      </c>
      <c r="O1382" s="2"/>
      <c r="Q1382"/>
    </row>
    <row r="1383" spans="1:17" x14ac:dyDescent="0.2">
      <c r="A1383" s="3">
        <v>560</v>
      </c>
      <c r="B1383" s="3">
        <v>6</v>
      </c>
      <c r="C1383" s="4" t="s">
        <v>43</v>
      </c>
      <c r="D1383" s="4" t="s">
        <v>1605</v>
      </c>
      <c r="E1383" s="2">
        <v>10</v>
      </c>
      <c r="F1383" s="2">
        <v>18</v>
      </c>
      <c r="G1383" s="3">
        <v>2</v>
      </c>
      <c r="H1383">
        <v>36</v>
      </c>
      <c r="I1383" s="4" t="s">
        <v>133</v>
      </c>
      <c r="J1383" s="2">
        <f>Cocina[[#This Row],[Precio Unitario]]-Cocina[[#This Row],[Costo Unitario]]</f>
        <v>8</v>
      </c>
      <c r="K1383" s="2">
        <f>Cocina[[#This Row],[Precio Unitario]]</f>
        <v>18</v>
      </c>
      <c r="L1383" s="6">
        <f>Cocina[[#This Row],[Ganancia Neta]]/Cocina[[#This Row],[Ganancia Bruta]]</f>
        <v>0.44444444444444442</v>
      </c>
      <c r="M1383" s="2">
        <f>Cocina[[#This Row],[Precio Unitario]]*Cocina[[#This Row],[Cantidad Ordenada]]</f>
        <v>36</v>
      </c>
      <c r="O1383" s="2"/>
      <c r="Q1383"/>
    </row>
    <row r="1384" spans="1:17" x14ac:dyDescent="0.2">
      <c r="A1384" s="3">
        <v>560</v>
      </c>
      <c r="B1384" s="3">
        <v>6</v>
      </c>
      <c r="C1384" s="4" t="s">
        <v>52</v>
      </c>
      <c r="D1384" s="4" t="s">
        <v>1607</v>
      </c>
      <c r="E1384" s="2">
        <v>15</v>
      </c>
      <c r="F1384" s="2">
        <v>25</v>
      </c>
      <c r="G1384" s="3">
        <v>3</v>
      </c>
      <c r="H1384">
        <v>12</v>
      </c>
      <c r="I1384" s="4" t="s">
        <v>133</v>
      </c>
      <c r="J1384" s="2">
        <f>Cocina[[#This Row],[Precio Unitario]]-Cocina[[#This Row],[Costo Unitario]]</f>
        <v>10</v>
      </c>
      <c r="K1384" s="2">
        <f>Cocina[[#This Row],[Precio Unitario]]</f>
        <v>25</v>
      </c>
      <c r="L1384" s="6">
        <f>Cocina[[#This Row],[Ganancia Neta]]/Cocina[[#This Row],[Ganancia Bruta]]</f>
        <v>0.4</v>
      </c>
      <c r="M1384" s="2">
        <f>Cocina[[#This Row],[Precio Unitario]]*Cocina[[#This Row],[Cantidad Ordenada]]</f>
        <v>75</v>
      </c>
      <c r="O1384" s="2"/>
      <c r="Q1384"/>
    </row>
    <row r="1385" spans="1:17" x14ac:dyDescent="0.2">
      <c r="A1385" s="3">
        <v>561</v>
      </c>
      <c r="B1385" s="3">
        <v>4</v>
      </c>
      <c r="C1385" s="4" t="s">
        <v>43</v>
      </c>
      <c r="D1385" s="4" t="s">
        <v>1605</v>
      </c>
      <c r="E1385" s="2">
        <v>10</v>
      </c>
      <c r="F1385" s="2">
        <v>18</v>
      </c>
      <c r="G1385" s="3">
        <v>1</v>
      </c>
      <c r="H1385">
        <v>56</v>
      </c>
      <c r="I1385" s="4" t="s">
        <v>133</v>
      </c>
      <c r="J1385" s="2">
        <f>Cocina[[#This Row],[Precio Unitario]]-Cocina[[#This Row],[Costo Unitario]]</f>
        <v>8</v>
      </c>
      <c r="K1385" s="2">
        <f>Cocina[[#This Row],[Precio Unitario]]</f>
        <v>18</v>
      </c>
      <c r="L1385" s="6">
        <f>Cocina[[#This Row],[Ganancia Neta]]/Cocina[[#This Row],[Ganancia Bruta]]</f>
        <v>0.44444444444444442</v>
      </c>
      <c r="M1385" s="2">
        <f>Cocina[[#This Row],[Precio Unitario]]*Cocina[[#This Row],[Cantidad Ordenada]]</f>
        <v>18</v>
      </c>
      <c r="O1385" s="2"/>
      <c r="Q1385"/>
    </row>
    <row r="1386" spans="1:17" x14ac:dyDescent="0.2">
      <c r="A1386" s="3">
        <v>561</v>
      </c>
      <c r="B1386" s="3">
        <v>4</v>
      </c>
      <c r="C1386" s="4" t="s">
        <v>63</v>
      </c>
      <c r="D1386" s="4" t="s">
        <v>1603</v>
      </c>
      <c r="E1386" s="2">
        <v>14</v>
      </c>
      <c r="F1386" s="2">
        <v>23</v>
      </c>
      <c r="G1386" s="3">
        <v>2</v>
      </c>
      <c r="H1386">
        <v>8</v>
      </c>
      <c r="I1386" s="4" t="s">
        <v>133</v>
      </c>
      <c r="J1386" s="2">
        <f>Cocina[[#This Row],[Precio Unitario]]-Cocina[[#This Row],[Costo Unitario]]</f>
        <v>9</v>
      </c>
      <c r="K1386" s="2">
        <f>Cocina[[#This Row],[Precio Unitario]]</f>
        <v>23</v>
      </c>
      <c r="L1386" s="6">
        <f>Cocina[[#This Row],[Ganancia Neta]]/Cocina[[#This Row],[Ganancia Bruta]]</f>
        <v>0.39130434782608697</v>
      </c>
      <c r="M1386" s="2">
        <f>Cocina[[#This Row],[Precio Unitario]]*Cocina[[#This Row],[Cantidad Ordenada]]</f>
        <v>46</v>
      </c>
      <c r="O1386" s="2"/>
      <c r="Q1386"/>
    </row>
    <row r="1387" spans="1:17" x14ac:dyDescent="0.2">
      <c r="A1387" s="3">
        <v>562</v>
      </c>
      <c r="B1387" s="3">
        <v>20</v>
      </c>
      <c r="C1387" s="4" t="s">
        <v>34</v>
      </c>
      <c r="D1387" s="4" t="s">
        <v>1592</v>
      </c>
      <c r="E1387" s="2">
        <v>25</v>
      </c>
      <c r="F1387" s="2">
        <v>40</v>
      </c>
      <c r="G1387" s="3">
        <v>3</v>
      </c>
      <c r="H1387">
        <v>41</v>
      </c>
      <c r="I1387" s="4" t="s">
        <v>132</v>
      </c>
      <c r="J1387" s="2">
        <f>Cocina[[#This Row],[Precio Unitario]]-Cocina[[#This Row],[Costo Unitario]]</f>
        <v>15</v>
      </c>
      <c r="K1387" s="2">
        <f>Cocina[[#This Row],[Precio Unitario]]</f>
        <v>40</v>
      </c>
      <c r="L1387" s="6">
        <f>Cocina[[#This Row],[Ganancia Neta]]/Cocina[[#This Row],[Ganancia Bruta]]</f>
        <v>0.375</v>
      </c>
      <c r="M1387" s="2">
        <f>Cocina[[#This Row],[Precio Unitario]]*Cocina[[#This Row],[Cantidad Ordenada]]</f>
        <v>120</v>
      </c>
      <c r="O1387" s="2"/>
      <c r="Q1387"/>
    </row>
    <row r="1388" spans="1:17" x14ac:dyDescent="0.2">
      <c r="A1388" s="3">
        <v>562</v>
      </c>
      <c r="B1388" s="3">
        <v>20</v>
      </c>
      <c r="C1388" s="4" t="s">
        <v>26</v>
      </c>
      <c r="D1388" s="4" t="s">
        <v>1594</v>
      </c>
      <c r="E1388" s="2">
        <v>17</v>
      </c>
      <c r="F1388" s="2">
        <v>29</v>
      </c>
      <c r="G1388" s="3">
        <v>2</v>
      </c>
      <c r="H1388">
        <v>7</v>
      </c>
      <c r="I1388" s="4" t="s">
        <v>132</v>
      </c>
      <c r="J1388" s="2">
        <f>Cocina[[#This Row],[Precio Unitario]]-Cocina[[#This Row],[Costo Unitario]]</f>
        <v>12</v>
      </c>
      <c r="K1388" s="2">
        <f>Cocina[[#This Row],[Precio Unitario]]</f>
        <v>29</v>
      </c>
      <c r="L1388" s="6">
        <f>Cocina[[#This Row],[Ganancia Neta]]/Cocina[[#This Row],[Ganancia Bruta]]</f>
        <v>0.41379310344827586</v>
      </c>
      <c r="M1388" s="2">
        <f>Cocina[[#This Row],[Precio Unitario]]*Cocina[[#This Row],[Cantidad Ordenada]]</f>
        <v>58</v>
      </c>
      <c r="O1388" s="2"/>
      <c r="Q1388"/>
    </row>
    <row r="1389" spans="1:17" x14ac:dyDescent="0.2">
      <c r="A1389" s="3">
        <v>562</v>
      </c>
      <c r="B1389" s="3">
        <v>20</v>
      </c>
      <c r="C1389" s="4" t="s">
        <v>60</v>
      </c>
      <c r="D1389" s="4" t="s">
        <v>1588</v>
      </c>
      <c r="E1389" s="2">
        <v>14</v>
      </c>
      <c r="F1389" s="2">
        <v>24</v>
      </c>
      <c r="G1389" s="3">
        <v>2</v>
      </c>
      <c r="H1389">
        <v>22</v>
      </c>
      <c r="I1389" s="4" t="s">
        <v>132</v>
      </c>
      <c r="J1389" s="2">
        <f>Cocina[[#This Row],[Precio Unitario]]-Cocina[[#This Row],[Costo Unitario]]</f>
        <v>10</v>
      </c>
      <c r="K1389" s="2">
        <f>Cocina[[#This Row],[Precio Unitario]]</f>
        <v>24</v>
      </c>
      <c r="L1389" s="6">
        <f>Cocina[[#This Row],[Ganancia Neta]]/Cocina[[#This Row],[Ganancia Bruta]]</f>
        <v>0.41666666666666669</v>
      </c>
      <c r="M1389" s="2">
        <f>Cocina[[#This Row],[Precio Unitario]]*Cocina[[#This Row],[Cantidad Ordenada]]</f>
        <v>48</v>
      </c>
      <c r="O1389" s="2"/>
      <c r="Q1389"/>
    </row>
    <row r="1390" spans="1:17" x14ac:dyDescent="0.2">
      <c r="A1390" s="3">
        <v>562</v>
      </c>
      <c r="B1390" s="3">
        <v>20</v>
      </c>
      <c r="C1390" s="4" t="s">
        <v>50</v>
      </c>
      <c r="D1390" s="4" t="s">
        <v>1590</v>
      </c>
      <c r="E1390" s="2">
        <v>19</v>
      </c>
      <c r="F1390" s="2">
        <v>31</v>
      </c>
      <c r="G1390" s="3">
        <v>2</v>
      </c>
      <c r="H1390">
        <v>42</v>
      </c>
      <c r="I1390" s="4" t="s">
        <v>133</v>
      </c>
      <c r="J1390" s="2">
        <f>Cocina[[#This Row],[Precio Unitario]]-Cocina[[#This Row],[Costo Unitario]]</f>
        <v>12</v>
      </c>
      <c r="K1390" s="2">
        <f>Cocina[[#This Row],[Precio Unitario]]</f>
        <v>31</v>
      </c>
      <c r="L1390" s="6">
        <f>Cocina[[#This Row],[Ganancia Neta]]/Cocina[[#This Row],[Ganancia Bruta]]</f>
        <v>0.38709677419354838</v>
      </c>
      <c r="M1390" s="2">
        <f>Cocina[[#This Row],[Precio Unitario]]*Cocina[[#This Row],[Cantidad Ordenada]]</f>
        <v>62</v>
      </c>
      <c r="O1390" s="2"/>
      <c r="Q1390"/>
    </row>
    <row r="1391" spans="1:17" x14ac:dyDescent="0.2">
      <c r="A1391" s="3">
        <v>563</v>
      </c>
      <c r="B1391" s="3">
        <v>12</v>
      </c>
      <c r="C1391" s="4" t="s">
        <v>46</v>
      </c>
      <c r="D1391" s="4" t="s">
        <v>1591</v>
      </c>
      <c r="E1391" s="2">
        <v>16</v>
      </c>
      <c r="F1391" s="2">
        <v>27</v>
      </c>
      <c r="G1391" s="3">
        <v>2</v>
      </c>
      <c r="H1391">
        <v>37</v>
      </c>
      <c r="I1391" s="4" t="s">
        <v>133</v>
      </c>
      <c r="J1391" s="2">
        <f>Cocina[[#This Row],[Precio Unitario]]-Cocina[[#This Row],[Costo Unitario]]</f>
        <v>11</v>
      </c>
      <c r="K1391" s="2">
        <f>Cocina[[#This Row],[Precio Unitario]]</f>
        <v>27</v>
      </c>
      <c r="L1391" s="6">
        <f>Cocina[[#This Row],[Ganancia Neta]]/Cocina[[#This Row],[Ganancia Bruta]]</f>
        <v>0.40740740740740738</v>
      </c>
      <c r="M1391" s="2">
        <f>Cocina[[#This Row],[Precio Unitario]]*Cocina[[#This Row],[Cantidad Ordenada]]</f>
        <v>54</v>
      </c>
      <c r="O1391" s="2"/>
      <c r="Q1391"/>
    </row>
    <row r="1392" spans="1:17" x14ac:dyDescent="0.2">
      <c r="A1392" s="3">
        <v>564</v>
      </c>
      <c r="B1392" s="3">
        <v>9</v>
      </c>
      <c r="C1392" s="4" t="s">
        <v>42</v>
      </c>
      <c r="D1392" s="4" t="s">
        <v>1593</v>
      </c>
      <c r="E1392" s="2">
        <v>22</v>
      </c>
      <c r="F1392" s="2">
        <v>36</v>
      </c>
      <c r="G1392" s="3">
        <v>1</v>
      </c>
      <c r="H1392">
        <v>7</v>
      </c>
      <c r="I1392" s="4" t="s">
        <v>133</v>
      </c>
      <c r="J1392" s="2">
        <f>Cocina[[#This Row],[Precio Unitario]]-Cocina[[#This Row],[Costo Unitario]]</f>
        <v>14</v>
      </c>
      <c r="K1392" s="2">
        <f>Cocina[[#This Row],[Precio Unitario]]</f>
        <v>36</v>
      </c>
      <c r="L1392" s="6">
        <f>Cocina[[#This Row],[Ganancia Neta]]/Cocina[[#This Row],[Ganancia Bruta]]</f>
        <v>0.3888888888888889</v>
      </c>
      <c r="M1392" s="2">
        <f>Cocina[[#This Row],[Precio Unitario]]*Cocina[[#This Row],[Cantidad Ordenada]]</f>
        <v>36</v>
      </c>
      <c r="O1392" s="2"/>
      <c r="Q1392"/>
    </row>
    <row r="1393" spans="1:17" x14ac:dyDescent="0.2">
      <c r="A1393" s="3">
        <v>564</v>
      </c>
      <c r="B1393" s="3">
        <v>9</v>
      </c>
      <c r="C1393" s="4" t="s">
        <v>34</v>
      </c>
      <c r="D1393" s="4" t="s">
        <v>1592</v>
      </c>
      <c r="E1393" s="2">
        <v>25</v>
      </c>
      <c r="F1393" s="2">
        <v>40</v>
      </c>
      <c r="G1393" s="3">
        <v>2</v>
      </c>
      <c r="H1393">
        <v>36</v>
      </c>
      <c r="I1393" s="4" t="s">
        <v>133</v>
      </c>
      <c r="J1393" s="2">
        <f>Cocina[[#This Row],[Precio Unitario]]-Cocina[[#This Row],[Costo Unitario]]</f>
        <v>15</v>
      </c>
      <c r="K1393" s="2">
        <f>Cocina[[#This Row],[Precio Unitario]]</f>
        <v>40</v>
      </c>
      <c r="L1393" s="6">
        <f>Cocina[[#This Row],[Ganancia Neta]]/Cocina[[#This Row],[Ganancia Bruta]]</f>
        <v>0.375</v>
      </c>
      <c r="M1393" s="2">
        <f>Cocina[[#This Row],[Precio Unitario]]*Cocina[[#This Row],[Cantidad Ordenada]]</f>
        <v>80</v>
      </c>
      <c r="O1393" s="2"/>
      <c r="Q1393"/>
    </row>
    <row r="1394" spans="1:17" x14ac:dyDescent="0.2">
      <c r="A1394" s="3">
        <v>564</v>
      </c>
      <c r="B1394" s="3">
        <v>9</v>
      </c>
      <c r="C1394" s="4" t="s">
        <v>55</v>
      </c>
      <c r="D1394" s="4" t="s">
        <v>1602</v>
      </c>
      <c r="E1394" s="2">
        <v>12</v>
      </c>
      <c r="F1394" s="2">
        <v>20</v>
      </c>
      <c r="G1394" s="3">
        <v>2</v>
      </c>
      <c r="H1394">
        <v>11</v>
      </c>
      <c r="I1394" s="4" t="s">
        <v>133</v>
      </c>
      <c r="J1394" s="2">
        <f>Cocina[[#This Row],[Precio Unitario]]-Cocina[[#This Row],[Costo Unitario]]</f>
        <v>8</v>
      </c>
      <c r="K1394" s="2">
        <f>Cocina[[#This Row],[Precio Unitario]]</f>
        <v>20</v>
      </c>
      <c r="L1394" s="6">
        <f>Cocina[[#This Row],[Ganancia Neta]]/Cocina[[#This Row],[Ganancia Bruta]]</f>
        <v>0.4</v>
      </c>
      <c r="M1394" s="2">
        <f>Cocina[[#This Row],[Precio Unitario]]*Cocina[[#This Row],[Cantidad Ordenada]]</f>
        <v>40</v>
      </c>
      <c r="O1394" s="2"/>
      <c r="Q1394"/>
    </row>
    <row r="1395" spans="1:17" x14ac:dyDescent="0.2">
      <c r="A1395" s="3">
        <v>565</v>
      </c>
      <c r="B1395" s="3">
        <v>3</v>
      </c>
      <c r="C1395" s="4" t="s">
        <v>70</v>
      </c>
      <c r="D1395" s="4" t="s">
        <v>1599</v>
      </c>
      <c r="E1395" s="2">
        <v>19</v>
      </c>
      <c r="F1395" s="2">
        <v>32</v>
      </c>
      <c r="G1395" s="3">
        <v>3</v>
      </c>
      <c r="H1395">
        <v>19</v>
      </c>
      <c r="I1395" s="4" t="s">
        <v>132</v>
      </c>
      <c r="J1395" s="2">
        <f>Cocina[[#This Row],[Precio Unitario]]-Cocina[[#This Row],[Costo Unitario]]</f>
        <v>13</v>
      </c>
      <c r="K1395" s="2">
        <f>Cocina[[#This Row],[Precio Unitario]]</f>
        <v>32</v>
      </c>
      <c r="L1395" s="6">
        <f>Cocina[[#This Row],[Ganancia Neta]]/Cocina[[#This Row],[Ganancia Bruta]]</f>
        <v>0.40625</v>
      </c>
      <c r="M1395" s="2">
        <f>Cocina[[#This Row],[Precio Unitario]]*Cocina[[#This Row],[Cantidad Ordenada]]</f>
        <v>96</v>
      </c>
      <c r="O1395" s="2"/>
      <c r="Q1395"/>
    </row>
    <row r="1396" spans="1:17" x14ac:dyDescent="0.2">
      <c r="A1396" s="3">
        <v>565</v>
      </c>
      <c r="B1396" s="3">
        <v>3</v>
      </c>
      <c r="C1396" s="4" t="s">
        <v>43</v>
      </c>
      <c r="D1396" s="4" t="s">
        <v>1605</v>
      </c>
      <c r="E1396" s="2">
        <v>10</v>
      </c>
      <c r="F1396" s="2">
        <v>18</v>
      </c>
      <c r="G1396" s="3">
        <v>3</v>
      </c>
      <c r="H1396">
        <v>53</v>
      </c>
      <c r="I1396" s="4" t="s">
        <v>133</v>
      </c>
      <c r="J1396" s="2">
        <f>Cocina[[#This Row],[Precio Unitario]]-Cocina[[#This Row],[Costo Unitario]]</f>
        <v>8</v>
      </c>
      <c r="K1396" s="2">
        <f>Cocina[[#This Row],[Precio Unitario]]</f>
        <v>18</v>
      </c>
      <c r="L1396" s="6">
        <f>Cocina[[#This Row],[Ganancia Neta]]/Cocina[[#This Row],[Ganancia Bruta]]</f>
        <v>0.44444444444444442</v>
      </c>
      <c r="M1396" s="2">
        <f>Cocina[[#This Row],[Precio Unitario]]*Cocina[[#This Row],[Cantidad Ordenada]]</f>
        <v>54</v>
      </c>
      <c r="O1396" s="2"/>
      <c r="Q1396"/>
    </row>
    <row r="1397" spans="1:17" x14ac:dyDescent="0.2">
      <c r="A1397" s="3">
        <v>565</v>
      </c>
      <c r="B1397" s="3">
        <v>3</v>
      </c>
      <c r="C1397" s="4" t="s">
        <v>74</v>
      </c>
      <c r="D1397" s="4" t="s">
        <v>1595</v>
      </c>
      <c r="E1397" s="2">
        <v>20</v>
      </c>
      <c r="F1397" s="2">
        <v>33</v>
      </c>
      <c r="G1397" s="3">
        <v>2</v>
      </c>
      <c r="H1397">
        <v>21</v>
      </c>
      <c r="I1397" s="4" t="s">
        <v>133</v>
      </c>
      <c r="J1397" s="2">
        <f>Cocina[[#This Row],[Precio Unitario]]-Cocina[[#This Row],[Costo Unitario]]</f>
        <v>13</v>
      </c>
      <c r="K1397" s="2">
        <f>Cocina[[#This Row],[Precio Unitario]]</f>
        <v>33</v>
      </c>
      <c r="L1397" s="6">
        <f>Cocina[[#This Row],[Ganancia Neta]]/Cocina[[#This Row],[Ganancia Bruta]]</f>
        <v>0.39393939393939392</v>
      </c>
      <c r="M1397" s="2">
        <f>Cocina[[#This Row],[Precio Unitario]]*Cocina[[#This Row],[Cantidad Ordenada]]</f>
        <v>66</v>
      </c>
      <c r="O1397" s="2"/>
      <c r="Q1397"/>
    </row>
    <row r="1398" spans="1:17" x14ac:dyDescent="0.2">
      <c r="A1398" s="3">
        <v>565</v>
      </c>
      <c r="B1398" s="3">
        <v>3</v>
      </c>
      <c r="C1398" s="4" t="s">
        <v>19</v>
      </c>
      <c r="D1398" s="4" t="s">
        <v>1598</v>
      </c>
      <c r="E1398" s="2">
        <v>21</v>
      </c>
      <c r="F1398" s="2">
        <v>35</v>
      </c>
      <c r="G1398" s="3">
        <v>1</v>
      </c>
      <c r="H1398">
        <v>5</v>
      </c>
      <c r="I1398" s="4" t="s">
        <v>133</v>
      </c>
      <c r="J1398" s="2">
        <f>Cocina[[#This Row],[Precio Unitario]]-Cocina[[#This Row],[Costo Unitario]]</f>
        <v>14</v>
      </c>
      <c r="K1398" s="2">
        <f>Cocina[[#This Row],[Precio Unitario]]</f>
        <v>35</v>
      </c>
      <c r="L1398" s="6">
        <f>Cocina[[#This Row],[Ganancia Neta]]/Cocina[[#This Row],[Ganancia Bruta]]</f>
        <v>0.4</v>
      </c>
      <c r="M1398" s="2">
        <f>Cocina[[#This Row],[Precio Unitario]]*Cocina[[#This Row],[Cantidad Ordenada]]</f>
        <v>35</v>
      </c>
      <c r="O1398" s="2"/>
      <c r="Q1398"/>
    </row>
    <row r="1399" spans="1:17" x14ac:dyDescent="0.2">
      <c r="A1399" s="3">
        <v>566</v>
      </c>
      <c r="B1399" s="3">
        <v>4</v>
      </c>
      <c r="C1399" s="4" t="s">
        <v>57</v>
      </c>
      <c r="D1399" s="4" t="s">
        <v>1606</v>
      </c>
      <c r="E1399" s="2">
        <v>15</v>
      </c>
      <c r="F1399" s="2">
        <v>26</v>
      </c>
      <c r="G1399" s="3">
        <v>3</v>
      </c>
      <c r="H1399">
        <v>56</v>
      </c>
      <c r="I1399" s="4" t="s">
        <v>132</v>
      </c>
      <c r="J1399" s="2">
        <f>Cocina[[#This Row],[Precio Unitario]]-Cocina[[#This Row],[Costo Unitario]]</f>
        <v>11</v>
      </c>
      <c r="K1399" s="2">
        <f>Cocina[[#This Row],[Precio Unitario]]</f>
        <v>26</v>
      </c>
      <c r="L1399" s="6">
        <f>Cocina[[#This Row],[Ganancia Neta]]/Cocina[[#This Row],[Ganancia Bruta]]</f>
        <v>0.42307692307692307</v>
      </c>
      <c r="M1399" s="2">
        <f>Cocina[[#This Row],[Precio Unitario]]*Cocina[[#This Row],[Cantidad Ordenada]]</f>
        <v>78</v>
      </c>
      <c r="O1399" s="2"/>
      <c r="Q1399"/>
    </row>
    <row r="1400" spans="1:17" x14ac:dyDescent="0.2">
      <c r="A1400" s="3">
        <v>567</v>
      </c>
      <c r="B1400" s="3">
        <v>15</v>
      </c>
      <c r="C1400" s="4" t="s">
        <v>30</v>
      </c>
      <c r="D1400" s="4" t="s">
        <v>1596</v>
      </c>
      <c r="E1400" s="2">
        <v>16</v>
      </c>
      <c r="F1400" s="2">
        <v>28</v>
      </c>
      <c r="G1400" s="3">
        <v>2</v>
      </c>
      <c r="H1400">
        <v>9</v>
      </c>
      <c r="I1400" s="4" t="s">
        <v>132</v>
      </c>
      <c r="J1400" s="2">
        <f>Cocina[[#This Row],[Precio Unitario]]-Cocina[[#This Row],[Costo Unitario]]</f>
        <v>12</v>
      </c>
      <c r="K1400" s="2">
        <f>Cocina[[#This Row],[Precio Unitario]]</f>
        <v>28</v>
      </c>
      <c r="L1400" s="6">
        <f>Cocina[[#This Row],[Ganancia Neta]]/Cocina[[#This Row],[Ganancia Bruta]]</f>
        <v>0.42857142857142855</v>
      </c>
      <c r="M1400" s="2">
        <f>Cocina[[#This Row],[Precio Unitario]]*Cocina[[#This Row],[Cantidad Ordenada]]</f>
        <v>56</v>
      </c>
      <c r="O1400" s="2"/>
      <c r="Q1400"/>
    </row>
    <row r="1401" spans="1:17" x14ac:dyDescent="0.2">
      <c r="A1401" s="3">
        <v>567</v>
      </c>
      <c r="B1401" s="3">
        <v>15</v>
      </c>
      <c r="C1401" s="4" t="s">
        <v>74</v>
      </c>
      <c r="D1401" s="4" t="s">
        <v>1595</v>
      </c>
      <c r="E1401" s="2">
        <v>20</v>
      </c>
      <c r="F1401" s="2">
        <v>33</v>
      </c>
      <c r="G1401" s="3">
        <v>2</v>
      </c>
      <c r="H1401">
        <v>34</v>
      </c>
      <c r="I1401" s="4" t="s">
        <v>133</v>
      </c>
      <c r="J1401" s="2">
        <f>Cocina[[#This Row],[Precio Unitario]]-Cocina[[#This Row],[Costo Unitario]]</f>
        <v>13</v>
      </c>
      <c r="K1401" s="2">
        <f>Cocina[[#This Row],[Precio Unitario]]</f>
        <v>33</v>
      </c>
      <c r="L1401" s="6">
        <f>Cocina[[#This Row],[Ganancia Neta]]/Cocina[[#This Row],[Ganancia Bruta]]</f>
        <v>0.39393939393939392</v>
      </c>
      <c r="M1401" s="2">
        <f>Cocina[[#This Row],[Precio Unitario]]*Cocina[[#This Row],[Cantidad Ordenada]]</f>
        <v>66</v>
      </c>
      <c r="O1401" s="2"/>
      <c r="Q1401"/>
    </row>
    <row r="1402" spans="1:17" x14ac:dyDescent="0.2">
      <c r="A1402" s="3">
        <v>567</v>
      </c>
      <c r="B1402" s="3">
        <v>15</v>
      </c>
      <c r="C1402" s="4" t="s">
        <v>37</v>
      </c>
      <c r="D1402" s="4" t="s">
        <v>1601</v>
      </c>
      <c r="E1402" s="2">
        <v>20</v>
      </c>
      <c r="F1402" s="2">
        <v>34</v>
      </c>
      <c r="G1402" s="3">
        <v>2</v>
      </c>
      <c r="H1402">
        <v>18</v>
      </c>
      <c r="I1402" s="4" t="s">
        <v>132</v>
      </c>
      <c r="J1402" s="2">
        <f>Cocina[[#This Row],[Precio Unitario]]-Cocina[[#This Row],[Costo Unitario]]</f>
        <v>14</v>
      </c>
      <c r="K1402" s="2">
        <f>Cocina[[#This Row],[Precio Unitario]]</f>
        <v>34</v>
      </c>
      <c r="L1402" s="6">
        <f>Cocina[[#This Row],[Ganancia Neta]]/Cocina[[#This Row],[Ganancia Bruta]]</f>
        <v>0.41176470588235292</v>
      </c>
      <c r="M1402" s="2">
        <f>Cocina[[#This Row],[Precio Unitario]]*Cocina[[#This Row],[Cantidad Ordenada]]</f>
        <v>68</v>
      </c>
      <c r="O1402" s="2"/>
      <c r="Q1402"/>
    </row>
    <row r="1403" spans="1:17" x14ac:dyDescent="0.2">
      <c r="A1403" s="3">
        <v>567</v>
      </c>
      <c r="B1403" s="3">
        <v>15</v>
      </c>
      <c r="C1403" s="4" t="s">
        <v>41</v>
      </c>
      <c r="D1403" s="4" t="s">
        <v>1604</v>
      </c>
      <c r="E1403" s="2">
        <v>13</v>
      </c>
      <c r="F1403" s="2">
        <v>21</v>
      </c>
      <c r="G1403" s="3">
        <v>3</v>
      </c>
      <c r="H1403">
        <v>41</v>
      </c>
      <c r="I1403" s="4" t="s">
        <v>133</v>
      </c>
      <c r="J1403" s="2">
        <f>Cocina[[#This Row],[Precio Unitario]]-Cocina[[#This Row],[Costo Unitario]]</f>
        <v>8</v>
      </c>
      <c r="K1403" s="2">
        <f>Cocina[[#This Row],[Precio Unitario]]</f>
        <v>21</v>
      </c>
      <c r="L1403" s="6">
        <f>Cocina[[#This Row],[Ganancia Neta]]/Cocina[[#This Row],[Ganancia Bruta]]</f>
        <v>0.38095238095238093</v>
      </c>
      <c r="M1403" s="2">
        <f>Cocina[[#This Row],[Precio Unitario]]*Cocina[[#This Row],[Cantidad Ordenada]]</f>
        <v>63</v>
      </c>
      <c r="O1403" s="2"/>
      <c r="Q1403"/>
    </row>
    <row r="1404" spans="1:17" x14ac:dyDescent="0.2">
      <c r="A1404" s="3">
        <v>568</v>
      </c>
      <c r="B1404" s="3">
        <v>5</v>
      </c>
      <c r="C1404" s="4" t="s">
        <v>37</v>
      </c>
      <c r="D1404" s="4" t="s">
        <v>1601</v>
      </c>
      <c r="E1404" s="2">
        <v>20</v>
      </c>
      <c r="F1404" s="2">
        <v>34</v>
      </c>
      <c r="G1404" s="3">
        <v>3</v>
      </c>
      <c r="H1404">
        <v>40</v>
      </c>
      <c r="I1404" s="4" t="s">
        <v>132</v>
      </c>
      <c r="J1404" s="2">
        <f>Cocina[[#This Row],[Precio Unitario]]-Cocina[[#This Row],[Costo Unitario]]</f>
        <v>14</v>
      </c>
      <c r="K1404" s="2">
        <f>Cocina[[#This Row],[Precio Unitario]]</f>
        <v>34</v>
      </c>
      <c r="L1404" s="6">
        <f>Cocina[[#This Row],[Ganancia Neta]]/Cocina[[#This Row],[Ganancia Bruta]]</f>
        <v>0.41176470588235292</v>
      </c>
      <c r="M1404" s="2">
        <f>Cocina[[#This Row],[Precio Unitario]]*Cocina[[#This Row],[Cantidad Ordenada]]</f>
        <v>102</v>
      </c>
      <c r="O1404" s="2"/>
      <c r="Q1404"/>
    </row>
    <row r="1405" spans="1:17" x14ac:dyDescent="0.2">
      <c r="A1405" s="3">
        <v>568</v>
      </c>
      <c r="B1405" s="3">
        <v>5</v>
      </c>
      <c r="C1405" s="4" t="s">
        <v>34</v>
      </c>
      <c r="D1405" s="4" t="s">
        <v>1592</v>
      </c>
      <c r="E1405" s="2">
        <v>25</v>
      </c>
      <c r="F1405" s="2">
        <v>40</v>
      </c>
      <c r="G1405" s="3">
        <v>2</v>
      </c>
      <c r="H1405">
        <v>44</v>
      </c>
      <c r="I1405" s="4" t="s">
        <v>133</v>
      </c>
      <c r="J1405" s="2">
        <f>Cocina[[#This Row],[Precio Unitario]]-Cocina[[#This Row],[Costo Unitario]]</f>
        <v>15</v>
      </c>
      <c r="K1405" s="2">
        <f>Cocina[[#This Row],[Precio Unitario]]</f>
        <v>40</v>
      </c>
      <c r="L1405" s="6">
        <f>Cocina[[#This Row],[Ganancia Neta]]/Cocina[[#This Row],[Ganancia Bruta]]</f>
        <v>0.375</v>
      </c>
      <c r="M1405" s="2">
        <f>Cocina[[#This Row],[Precio Unitario]]*Cocina[[#This Row],[Cantidad Ordenada]]</f>
        <v>80</v>
      </c>
      <c r="O1405" s="2"/>
      <c r="Q1405"/>
    </row>
    <row r="1406" spans="1:17" x14ac:dyDescent="0.2">
      <c r="A1406" s="3">
        <v>569</v>
      </c>
      <c r="B1406" s="3">
        <v>12</v>
      </c>
      <c r="C1406" s="4" t="s">
        <v>37</v>
      </c>
      <c r="D1406" s="4" t="s">
        <v>1601</v>
      </c>
      <c r="E1406" s="2">
        <v>20</v>
      </c>
      <c r="F1406" s="2">
        <v>34</v>
      </c>
      <c r="G1406" s="3">
        <v>2</v>
      </c>
      <c r="H1406">
        <v>26</v>
      </c>
      <c r="I1406" s="4" t="s">
        <v>132</v>
      </c>
      <c r="J1406" s="2">
        <f>Cocina[[#This Row],[Precio Unitario]]-Cocina[[#This Row],[Costo Unitario]]</f>
        <v>14</v>
      </c>
      <c r="K1406" s="2">
        <f>Cocina[[#This Row],[Precio Unitario]]</f>
        <v>34</v>
      </c>
      <c r="L1406" s="6">
        <f>Cocina[[#This Row],[Ganancia Neta]]/Cocina[[#This Row],[Ganancia Bruta]]</f>
        <v>0.41176470588235292</v>
      </c>
      <c r="M1406" s="2">
        <f>Cocina[[#This Row],[Precio Unitario]]*Cocina[[#This Row],[Cantidad Ordenada]]</f>
        <v>68</v>
      </c>
      <c r="O1406" s="2"/>
      <c r="Q1406"/>
    </row>
    <row r="1407" spans="1:17" x14ac:dyDescent="0.2">
      <c r="A1407" s="3">
        <v>569</v>
      </c>
      <c r="B1407" s="3">
        <v>12</v>
      </c>
      <c r="C1407" s="4" t="s">
        <v>41</v>
      </c>
      <c r="D1407" s="4" t="s">
        <v>1604</v>
      </c>
      <c r="E1407" s="2">
        <v>13</v>
      </c>
      <c r="F1407" s="2">
        <v>21</v>
      </c>
      <c r="G1407" s="3">
        <v>3</v>
      </c>
      <c r="H1407">
        <v>32</v>
      </c>
      <c r="I1407" s="4" t="s">
        <v>133</v>
      </c>
      <c r="J1407" s="2">
        <f>Cocina[[#This Row],[Precio Unitario]]-Cocina[[#This Row],[Costo Unitario]]</f>
        <v>8</v>
      </c>
      <c r="K1407" s="2">
        <f>Cocina[[#This Row],[Precio Unitario]]</f>
        <v>21</v>
      </c>
      <c r="L1407" s="6">
        <f>Cocina[[#This Row],[Ganancia Neta]]/Cocina[[#This Row],[Ganancia Bruta]]</f>
        <v>0.38095238095238093</v>
      </c>
      <c r="M1407" s="2">
        <f>Cocina[[#This Row],[Precio Unitario]]*Cocina[[#This Row],[Cantidad Ordenada]]</f>
        <v>63</v>
      </c>
      <c r="O1407" s="2"/>
      <c r="Q1407"/>
    </row>
    <row r="1408" spans="1:17" x14ac:dyDescent="0.2">
      <c r="A1408" s="3">
        <v>570</v>
      </c>
      <c r="B1408" s="3">
        <v>1</v>
      </c>
      <c r="C1408" s="4" t="s">
        <v>74</v>
      </c>
      <c r="D1408" s="4" t="s">
        <v>1595</v>
      </c>
      <c r="E1408" s="2">
        <v>20</v>
      </c>
      <c r="F1408" s="2">
        <v>33</v>
      </c>
      <c r="G1408" s="3">
        <v>1</v>
      </c>
      <c r="H1408">
        <v>38</v>
      </c>
      <c r="I1408" s="4" t="s">
        <v>132</v>
      </c>
      <c r="J1408" s="2">
        <f>Cocina[[#This Row],[Precio Unitario]]-Cocina[[#This Row],[Costo Unitario]]</f>
        <v>13</v>
      </c>
      <c r="K1408" s="2">
        <f>Cocina[[#This Row],[Precio Unitario]]</f>
        <v>33</v>
      </c>
      <c r="L1408" s="6">
        <f>Cocina[[#This Row],[Ganancia Neta]]/Cocina[[#This Row],[Ganancia Bruta]]</f>
        <v>0.39393939393939392</v>
      </c>
      <c r="M1408" s="2">
        <f>Cocina[[#This Row],[Precio Unitario]]*Cocina[[#This Row],[Cantidad Ordenada]]</f>
        <v>33</v>
      </c>
      <c r="O1408" s="2"/>
      <c r="Q1408"/>
    </row>
    <row r="1409" spans="1:17" x14ac:dyDescent="0.2">
      <c r="A1409" s="3">
        <v>570</v>
      </c>
      <c r="B1409" s="3">
        <v>1</v>
      </c>
      <c r="C1409" s="4" t="s">
        <v>57</v>
      </c>
      <c r="D1409" s="4" t="s">
        <v>1606</v>
      </c>
      <c r="E1409" s="2">
        <v>15</v>
      </c>
      <c r="F1409" s="2">
        <v>26</v>
      </c>
      <c r="G1409" s="3">
        <v>2</v>
      </c>
      <c r="H1409">
        <v>8</v>
      </c>
      <c r="I1409" s="4" t="s">
        <v>133</v>
      </c>
      <c r="J1409" s="2">
        <f>Cocina[[#This Row],[Precio Unitario]]-Cocina[[#This Row],[Costo Unitario]]</f>
        <v>11</v>
      </c>
      <c r="K1409" s="2">
        <f>Cocina[[#This Row],[Precio Unitario]]</f>
        <v>26</v>
      </c>
      <c r="L1409" s="6">
        <f>Cocina[[#This Row],[Ganancia Neta]]/Cocina[[#This Row],[Ganancia Bruta]]</f>
        <v>0.42307692307692307</v>
      </c>
      <c r="M1409" s="2">
        <f>Cocina[[#This Row],[Precio Unitario]]*Cocina[[#This Row],[Cantidad Ordenada]]</f>
        <v>52</v>
      </c>
      <c r="O1409" s="2"/>
      <c r="Q1409"/>
    </row>
    <row r="1410" spans="1:17" x14ac:dyDescent="0.2">
      <c r="A1410" s="3">
        <v>571</v>
      </c>
      <c r="B1410" s="3">
        <v>15</v>
      </c>
      <c r="C1410" s="4" t="s">
        <v>46</v>
      </c>
      <c r="D1410" s="4" t="s">
        <v>1591</v>
      </c>
      <c r="E1410" s="2">
        <v>16</v>
      </c>
      <c r="F1410" s="2">
        <v>27</v>
      </c>
      <c r="G1410" s="3">
        <v>2</v>
      </c>
      <c r="H1410">
        <v>26</v>
      </c>
      <c r="I1410" s="4" t="s">
        <v>132</v>
      </c>
      <c r="J1410" s="2">
        <f>Cocina[[#This Row],[Precio Unitario]]-Cocina[[#This Row],[Costo Unitario]]</f>
        <v>11</v>
      </c>
      <c r="K1410" s="2">
        <f>Cocina[[#This Row],[Precio Unitario]]</f>
        <v>27</v>
      </c>
      <c r="L1410" s="6">
        <f>Cocina[[#This Row],[Ganancia Neta]]/Cocina[[#This Row],[Ganancia Bruta]]</f>
        <v>0.40740740740740738</v>
      </c>
      <c r="M1410" s="2">
        <f>Cocina[[#This Row],[Precio Unitario]]*Cocina[[#This Row],[Cantidad Ordenada]]</f>
        <v>54</v>
      </c>
      <c r="O1410" s="2"/>
      <c r="Q1410"/>
    </row>
    <row r="1411" spans="1:17" x14ac:dyDescent="0.2">
      <c r="A1411" s="3">
        <v>572</v>
      </c>
      <c r="B1411" s="3">
        <v>19</v>
      </c>
      <c r="C1411" s="4" t="s">
        <v>39</v>
      </c>
      <c r="D1411" s="4" t="s">
        <v>1589</v>
      </c>
      <c r="E1411" s="2">
        <v>18</v>
      </c>
      <c r="F1411" s="2">
        <v>30</v>
      </c>
      <c r="G1411" s="3">
        <v>1</v>
      </c>
      <c r="H1411">
        <v>34</v>
      </c>
      <c r="I1411" s="4" t="s">
        <v>133</v>
      </c>
      <c r="J1411" s="2">
        <f>Cocina[[#This Row],[Precio Unitario]]-Cocina[[#This Row],[Costo Unitario]]</f>
        <v>12</v>
      </c>
      <c r="K1411" s="2">
        <f>Cocina[[#This Row],[Precio Unitario]]</f>
        <v>30</v>
      </c>
      <c r="L1411" s="6">
        <f>Cocina[[#This Row],[Ganancia Neta]]/Cocina[[#This Row],[Ganancia Bruta]]</f>
        <v>0.4</v>
      </c>
      <c r="M1411" s="2">
        <f>Cocina[[#This Row],[Precio Unitario]]*Cocina[[#This Row],[Cantidad Ordenada]]</f>
        <v>30</v>
      </c>
      <c r="O1411" s="2"/>
      <c r="Q1411"/>
    </row>
    <row r="1412" spans="1:17" x14ac:dyDescent="0.2">
      <c r="A1412" s="3">
        <v>572</v>
      </c>
      <c r="B1412" s="3">
        <v>19</v>
      </c>
      <c r="C1412" s="4" t="s">
        <v>65</v>
      </c>
      <c r="D1412" s="4" t="s">
        <v>1600</v>
      </c>
      <c r="E1412" s="2">
        <v>13</v>
      </c>
      <c r="F1412" s="2">
        <v>22</v>
      </c>
      <c r="G1412" s="3">
        <v>2</v>
      </c>
      <c r="H1412">
        <v>10</v>
      </c>
      <c r="I1412" s="4" t="s">
        <v>133</v>
      </c>
      <c r="J1412" s="2">
        <f>Cocina[[#This Row],[Precio Unitario]]-Cocina[[#This Row],[Costo Unitario]]</f>
        <v>9</v>
      </c>
      <c r="K1412" s="2">
        <f>Cocina[[#This Row],[Precio Unitario]]</f>
        <v>22</v>
      </c>
      <c r="L1412" s="6">
        <f>Cocina[[#This Row],[Ganancia Neta]]/Cocina[[#This Row],[Ganancia Bruta]]</f>
        <v>0.40909090909090912</v>
      </c>
      <c r="M1412" s="2">
        <f>Cocina[[#This Row],[Precio Unitario]]*Cocina[[#This Row],[Cantidad Ordenada]]</f>
        <v>44</v>
      </c>
      <c r="O1412" s="2"/>
      <c r="Q1412"/>
    </row>
    <row r="1413" spans="1:17" x14ac:dyDescent="0.2">
      <c r="A1413" s="3">
        <v>573</v>
      </c>
      <c r="B1413" s="3">
        <v>7</v>
      </c>
      <c r="C1413" s="4" t="s">
        <v>41</v>
      </c>
      <c r="D1413" s="4" t="s">
        <v>1604</v>
      </c>
      <c r="E1413" s="2">
        <v>13</v>
      </c>
      <c r="F1413" s="2">
        <v>21</v>
      </c>
      <c r="G1413" s="3">
        <v>3</v>
      </c>
      <c r="H1413">
        <v>41</v>
      </c>
      <c r="I1413" s="4" t="s">
        <v>132</v>
      </c>
      <c r="J1413" s="2">
        <f>Cocina[[#This Row],[Precio Unitario]]-Cocina[[#This Row],[Costo Unitario]]</f>
        <v>8</v>
      </c>
      <c r="K1413" s="2">
        <f>Cocina[[#This Row],[Precio Unitario]]</f>
        <v>21</v>
      </c>
      <c r="L1413" s="6">
        <f>Cocina[[#This Row],[Ganancia Neta]]/Cocina[[#This Row],[Ganancia Bruta]]</f>
        <v>0.38095238095238093</v>
      </c>
      <c r="M1413" s="2">
        <f>Cocina[[#This Row],[Precio Unitario]]*Cocina[[#This Row],[Cantidad Ordenada]]</f>
        <v>63</v>
      </c>
      <c r="O1413" s="2"/>
      <c r="Q1413"/>
    </row>
    <row r="1414" spans="1:17" x14ac:dyDescent="0.2">
      <c r="A1414" s="3">
        <v>573</v>
      </c>
      <c r="B1414" s="3">
        <v>7</v>
      </c>
      <c r="C1414" s="4" t="s">
        <v>37</v>
      </c>
      <c r="D1414" s="4" t="s">
        <v>1601</v>
      </c>
      <c r="E1414" s="2">
        <v>20</v>
      </c>
      <c r="F1414" s="2">
        <v>34</v>
      </c>
      <c r="G1414" s="3">
        <v>3</v>
      </c>
      <c r="H1414">
        <v>28</v>
      </c>
      <c r="I1414" s="4" t="s">
        <v>133</v>
      </c>
      <c r="J1414" s="2">
        <f>Cocina[[#This Row],[Precio Unitario]]-Cocina[[#This Row],[Costo Unitario]]</f>
        <v>14</v>
      </c>
      <c r="K1414" s="2">
        <f>Cocina[[#This Row],[Precio Unitario]]</f>
        <v>34</v>
      </c>
      <c r="L1414" s="6">
        <f>Cocina[[#This Row],[Ganancia Neta]]/Cocina[[#This Row],[Ganancia Bruta]]</f>
        <v>0.41176470588235292</v>
      </c>
      <c r="M1414" s="2">
        <f>Cocina[[#This Row],[Precio Unitario]]*Cocina[[#This Row],[Cantidad Ordenada]]</f>
        <v>102</v>
      </c>
      <c r="O1414" s="2"/>
      <c r="Q1414"/>
    </row>
    <row r="1415" spans="1:17" x14ac:dyDescent="0.2">
      <c r="A1415" s="3">
        <v>574</v>
      </c>
      <c r="B1415" s="3">
        <v>20</v>
      </c>
      <c r="C1415" s="4" t="s">
        <v>57</v>
      </c>
      <c r="D1415" s="4" t="s">
        <v>1606</v>
      </c>
      <c r="E1415" s="2">
        <v>15</v>
      </c>
      <c r="F1415" s="2">
        <v>26</v>
      </c>
      <c r="G1415" s="3">
        <v>3</v>
      </c>
      <c r="H1415">
        <v>50</v>
      </c>
      <c r="I1415" s="4" t="s">
        <v>133</v>
      </c>
      <c r="J1415" s="2">
        <f>Cocina[[#This Row],[Precio Unitario]]-Cocina[[#This Row],[Costo Unitario]]</f>
        <v>11</v>
      </c>
      <c r="K1415" s="2">
        <f>Cocina[[#This Row],[Precio Unitario]]</f>
        <v>26</v>
      </c>
      <c r="L1415" s="6">
        <f>Cocina[[#This Row],[Ganancia Neta]]/Cocina[[#This Row],[Ganancia Bruta]]</f>
        <v>0.42307692307692307</v>
      </c>
      <c r="M1415" s="2">
        <f>Cocina[[#This Row],[Precio Unitario]]*Cocina[[#This Row],[Cantidad Ordenada]]</f>
        <v>78</v>
      </c>
      <c r="O1415" s="2"/>
      <c r="Q1415"/>
    </row>
    <row r="1416" spans="1:17" x14ac:dyDescent="0.2">
      <c r="A1416" s="3">
        <v>574</v>
      </c>
      <c r="B1416" s="3">
        <v>20</v>
      </c>
      <c r="C1416" s="4" t="s">
        <v>42</v>
      </c>
      <c r="D1416" s="4" t="s">
        <v>1593</v>
      </c>
      <c r="E1416" s="2">
        <v>22</v>
      </c>
      <c r="F1416" s="2">
        <v>36</v>
      </c>
      <c r="G1416" s="3">
        <v>2</v>
      </c>
      <c r="H1416">
        <v>40</v>
      </c>
      <c r="I1416" s="4" t="s">
        <v>132</v>
      </c>
      <c r="J1416" s="2">
        <f>Cocina[[#This Row],[Precio Unitario]]-Cocina[[#This Row],[Costo Unitario]]</f>
        <v>14</v>
      </c>
      <c r="K1416" s="2">
        <f>Cocina[[#This Row],[Precio Unitario]]</f>
        <v>36</v>
      </c>
      <c r="L1416" s="6">
        <f>Cocina[[#This Row],[Ganancia Neta]]/Cocina[[#This Row],[Ganancia Bruta]]</f>
        <v>0.3888888888888889</v>
      </c>
      <c r="M1416" s="2">
        <f>Cocina[[#This Row],[Precio Unitario]]*Cocina[[#This Row],[Cantidad Ordenada]]</f>
        <v>72</v>
      </c>
      <c r="O1416" s="2"/>
      <c r="Q1416"/>
    </row>
    <row r="1417" spans="1:17" x14ac:dyDescent="0.2">
      <c r="A1417" s="3">
        <v>574</v>
      </c>
      <c r="B1417" s="3">
        <v>20</v>
      </c>
      <c r="C1417" s="4" t="s">
        <v>43</v>
      </c>
      <c r="D1417" s="4" t="s">
        <v>1605</v>
      </c>
      <c r="E1417" s="2">
        <v>10</v>
      </c>
      <c r="F1417" s="2">
        <v>18</v>
      </c>
      <c r="G1417" s="3">
        <v>2</v>
      </c>
      <c r="H1417">
        <v>37</v>
      </c>
      <c r="I1417" s="4" t="s">
        <v>133</v>
      </c>
      <c r="J1417" s="2">
        <f>Cocina[[#This Row],[Precio Unitario]]-Cocina[[#This Row],[Costo Unitario]]</f>
        <v>8</v>
      </c>
      <c r="K1417" s="2">
        <f>Cocina[[#This Row],[Precio Unitario]]</f>
        <v>18</v>
      </c>
      <c r="L1417" s="6">
        <f>Cocina[[#This Row],[Ganancia Neta]]/Cocina[[#This Row],[Ganancia Bruta]]</f>
        <v>0.44444444444444442</v>
      </c>
      <c r="M1417" s="2">
        <f>Cocina[[#This Row],[Precio Unitario]]*Cocina[[#This Row],[Cantidad Ordenada]]</f>
        <v>36</v>
      </c>
      <c r="O1417" s="2"/>
      <c r="Q1417"/>
    </row>
    <row r="1418" spans="1:17" x14ac:dyDescent="0.2">
      <c r="A1418" s="3">
        <v>574</v>
      </c>
      <c r="B1418" s="3">
        <v>20</v>
      </c>
      <c r="C1418" s="4" t="s">
        <v>41</v>
      </c>
      <c r="D1418" s="4" t="s">
        <v>1604</v>
      </c>
      <c r="E1418" s="2">
        <v>13</v>
      </c>
      <c r="F1418" s="2">
        <v>21</v>
      </c>
      <c r="G1418" s="3">
        <v>1</v>
      </c>
      <c r="H1418">
        <v>41</v>
      </c>
      <c r="I1418" s="4" t="s">
        <v>133</v>
      </c>
      <c r="J1418" s="2">
        <f>Cocina[[#This Row],[Precio Unitario]]-Cocina[[#This Row],[Costo Unitario]]</f>
        <v>8</v>
      </c>
      <c r="K1418" s="2">
        <f>Cocina[[#This Row],[Precio Unitario]]</f>
        <v>21</v>
      </c>
      <c r="L1418" s="6">
        <f>Cocina[[#This Row],[Ganancia Neta]]/Cocina[[#This Row],[Ganancia Bruta]]</f>
        <v>0.38095238095238093</v>
      </c>
      <c r="M1418" s="2">
        <f>Cocina[[#This Row],[Precio Unitario]]*Cocina[[#This Row],[Cantidad Ordenada]]</f>
        <v>21</v>
      </c>
      <c r="O1418" s="2"/>
      <c r="Q1418"/>
    </row>
    <row r="1419" spans="1:17" x14ac:dyDescent="0.2">
      <c r="A1419" s="3">
        <v>575</v>
      </c>
      <c r="B1419" s="3">
        <v>15</v>
      </c>
      <c r="C1419" s="4" t="s">
        <v>43</v>
      </c>
      <c r="D1419" s="4" t="s">
        <v>1605</v>
      </c>
      <c r="E1419" s="2">
        <v>10</v>
      </c>
      <c r="F1419" s="2">
        <v>18</v>
      </c>
      <c r="G1419" s="3">
        <v>1</v>
      </c>
      <c r="H1419">
        <v>44</v>
      </c>
      <c r="I1419" s="4" t="s">
        <v>132</v>
      </c>
      <c r="J1419" s="2">
        <f>Cocina[[#This Row],[Precio Unitario]]-Cocina[[#This Row],[Costo Unitario]]</f>
        <v>8</v>
      </c>
      <c r="K1419" s="2">
        <f>Cocina[[#This Row],[Precio Unitario]]</f>
        <v>18</v>
      </c>
      <c r="L1419" s="6">
        <f>Cocina[[#This Row],[Ganancia Neta]]/Cocina[[#This Row],[Ganancia Bruta]]</f>
        <v>0.44444444444444442</v>
      </c>
      <c r="M1419" s="2">
        <f>Cocina[[#This Row],[Precio Unitario]]*Cocina[[#This Row],[Cantidad Ordenada]]</f>
        <v>18</v>
      </c>
      <c r="O1419" s="2"/>
      <c r="Q1419"/>
    </row>
    <row r="1420" spans="1:17" x14ac:dyDescent="0.2">
      <c r="A1420" s="3">
        <v>576</v>
      </c>
      <c r="B1420" s="3">
        <v>9</v>
      </c>
      <c r="C1420" s="4" t="s">
        <v>74</v>
      </c>
      <c r="D1420" s="4" t="s">
        <v>1595</v>
      </c>
      <c r="E1420" s="2">
        <v>20</v>
      </c>
      <c r="F1420" s="2">
        <v>33</v>
      </c>
      <c r="G1420" s="3">
        <v>1</v>
      </c>
      <c r="H1420">
        <v>46</v>
      </c>
      <c r="I1420" s="4" t="s">
        <v>132</v>
      </c>
      <c r="J1420" s="2">
        <f>Cocina[[#This Row],[Precio Unitario]]-Cocina[[#This Row],[Costo Unitario]]</f>
        <v>13</v>
      </c>
      <c r="K1420" s="2">
        <f>Cocina[[#This Row],[Precio Unitario]]</f>
        <v>33</v>
      </c>
      <c r="L1420" s="6">
        <f>Cocina[[#This Row],[Ganancia Neta]]/Cocina[[#This Row],[Ganancia Bruta]]</f>
        <v>0.39393939393939392</v>
      </c>
      <c r="M1420" s="2">
        <f>Cocina[[#This Row],[Precio Unitario]]*Cocina[[#This Row],[Cantidad Ordenada]]</f>
        <v>33</v>
      </c>
      <c r="O1420" s="2"/>
      <c r="Q1420"/>
    </row>
    <row r="1421" spans="1:17" x14ac:dyDescent="0.2">
      <c r="A1421" s="3">
        <v>576</v>
      </c>
      <c r="B1421" s="3">
        <v>9</v>
      </c>
      <c r="C1421" s="4" t="s">
        <v>50</v>
      </c>
      <c r="D1421" s="4" t="s">
        <v>1590</v>
      </c>
      <c r="E1421" s="2">
        <v>19</v>
      </c>
      <c r="F1421" s="2">
        <v>31</v>
      </c>
      <c r="G1421" s="3">
        <v>3</v>
      </c>
      <c r="H1421">
        <v>32</v>
      </c>
      <c r="I1421" s="4" t="s">
        <v>132</v>
      </c>
      <c r="J1421" s="2">
        <f>Cocina[[#This Row],[Precio Unitario]]-Cocina[[#This Row],[Costo Unitario]]</f>
        <v>12</v>
      </c>
      <c r="K1421" s="2">
        <f>Cocina[[#This Row],[Precio Unitario]]</f>
        <v>31</v>
      </c>
      <c r="L1421" s="6">
        <f>Cocina[[#This Row],[Ganancia Neta]]/Cocina[[#This Row],[Ganancia Bruta]]</f>
        <v>0.38709677419354838</v>
      </c>
      <c r="M1421" s="2">
        <f>Cocina[[#This Row],[Precio Unitario]]*Cocina[[#This Row],[Cantidad Ordenada]]</f>
        <v>93</v>
      </c>
      <c r="O1421" s="2"/>
      <c r="Q1421"/>
    </row>
    <row r="1422" spans="1:17" x14ac:dyDescent="0.2">
      <c r="A1422" s="3">
        <v>576</v>
      </c>
      <c r="B1422" s="3">
        <v>9</v>
      </c>
      <c r="C1422" s="4" t="s">
        <v>42</v>
      </c>
      <c r="D1422" s="4" t="s">
        <v>1593</v>
      </c>
      <c r="E1422" s="2">
        <v>22</v>
      </c>
      <c r="F1422" s="2">
        <v>36</v>
      </c>
      <c r="G1422" s="3">
        <v>3</v>
      </c>
      <c r="H1422">
        <v>37</v>
      </c>
      <c r="I1422" s="4" t="s">
        <v>133</v>
      </c>
      <c r="J1422" s="2">
        <f>Cocina[[#This Row],[Precio Unitario]]-Cocina[[#This Row],[Costo Unitario]]</f>
        <v>14</v>
      </c>
      <c r="K1422" s="2">
        <f>Cocina[[#This Row],[Precio Unitario]]</f>
        <v>36</v>
      </c>
      <c r="L1422" s="6">
        <f>Cocina[[#This Row],[Ganancia Neta]]/Cocina[[#This Row],[Ganancia Bruta]]</f>
        <v>0.3888888888888889</v>
      </c>
      <c r="M1422" s="2">
        <f>Cocina[[#This Row],[Precio Unitario]]*Cocina[[#This Row],[Cantidad Ordenada]]</f>
        <v>108</v>
      </c>
      <c r="O1422" s="2"/>
      <c r="Q1422"/>
    </row>
    <row r="1423" spans="1:17" x14ac:dyDescent="0.2">
      <c r="A1423" s="3">
        <v>577</v>
      </c>
      <c r="B1423" s="3">
        <v>5</v>
      </c>
      <c r="C1423" s="4" t="s">
        <v>43</v>
      </c>
      <c r="D1423" s="4" t="s">
        <v>1605</v>
      </c>
      <c r="E1423" s="2">
        <v>10</v>
      </c>
      <c r="F1423" s="2">
        <v>18</v>
      </c>
      <c r="G1423" s="3">
        <v>1</v>
      </c>
      <c r="H1423">
        <v>10</v>
      </c>
      <c r="I1423" s="4" t="s">
        <v>133</v>
      </c>
      <c r="J1423" s="2">
        <f>Cocina[[#This Row],[Precio Unitario]]-Cocina[[#This Row],[Costo Unitario]]</f>
        <v>8</v>
      </c>
      <c r="K1423" s="2">
        <f>Cocina[[#This Row],[Precio Unitario]]</f>
        <v>18</v>
      </c>
      <c r="L1423" s="6">
        <f>Cocina[[#This Row],[Ganancia Neta]]/Cocina[[#This Row],[Ganancia Bruta]]</f>
        <v>0.44444444444444442</v>
      </c>
      <c r="M1423" s="2">
        <f>Cocina[[#This Row],[Precio Unitario]]*Cocina[[#This Row],[Cantidad Ordenada]]</f>
        <v>18</v>
      </c>
      <c r="O1423" s="2"/>
      <c r="Q1423"/>
    </row>
    <row r="1424" spans="1:17" x14ac:dyDescent="0.2">
      <c r="A1424" s="3">
        <v>577</v>
      </c>
      <c r="B1424" s="3">
        <v>5</v>
      </c>
      <c r="C1424" s="4" t="s">
        <v>65</v>
      </c>
      <c r="D1424" s="4" t="s">
        <v>1600</v>
      </c>
      <c r="E1424" s="2">
        <v>13</v>
      </c>
      <c r="F1424" s="2">
        <v>22</v>
      </c>
      <c r="G1424" s="3">
        <v>1</v>
      </c>
      <c r="H1424">
        <v>15</v>
      </c>
      <c r="I1424" s="4" t="s">
        <v>132</v>
      </c>
      <c r="J1424" s="2">
        <f>Cocina[[#This Row],[Precio Unitario]]-Cocina[[#This Row],[Costo Unitario]]</f>
        <v>9</v>
      </c>
      <c r="K1424" s="2">
        <f>Cocina[[#This Row],[Precio Unitario]]</f>
        <v>22</v>
      </c>
      <c r="L1424" s="6">
        <f>Cocina[[#This Row],[Ganancia Neta]]/Cocina[[#This Row],[Ganancia Bruta]]</f>
        <v>0.40909090909090912</v>
      </c>
      <c r="M1424" s="2">
        <f>Cocina[[#This Row],[Precio Unitario]]*Cocina[[#This Row],[Cantidad Ordenada]]</f>
        <v>22</v>
      </c>
      <c r="O1424" s="2"/>
      <c r="Q1424"/>
    </row>
    <row r="1425" spans="1:17" x14ac:dyDescent="0.2">
      <c r="A1425" s="3">
        <v>578</v>
      </c>
      <c r="B1425" s="3">
        <v>11</v>
      </c>
      <c r="C1425" s="4" t="s">
        <v>39</v>
      </c>
      <c r="D1425" s="4" t="s">
        <v>1589</v>
      </c>
      <c r="E1425" s="2">
        <v>18</v>
      </c>
      <c r="F1425" s="2">
        <v>30</v>
      </c>
      <c r="G1425" s="3">
        <v>3</v>
      </c>
      <c r="H1425">
        <v>44</v>
      </c>
      <c r="I1425" s="4" t="s">
        <v>132</v>
      </c>
      <c r="J1425" s="2">
        <f>Cocina[[#This Row],[Precio Unitario]]-Cocina[[#This Row],[Costo Unitario]]</f>
        <v>12</v>
      </c>
      <c r="K1425" s="2">
        <f>Cocina[[#This Row],[Precio Unitario]]</f>
        <v>30</v>
      </c>
      <c r="L1425" s="6">
        <f>Cocina[[#This Row],[Ganancia Neta]]/Cocina[[#This Row],[Ganancia Bruta]]</f>
        <v>0.4</v>
      </c>
      <c r="M1425" s="2">
        <f>Cocina[[#This Row],[Precio Unitario]]*Cocina[[#This Row],[Cantidad Ordenada]]</f>
        <v>90</v>
      </c>
      <c r="O1425" s="2"/>
      <c r="Q1425"/>
    </row>
    <row r="1426" spans="1:17" x14ac:dyDescent="0.2">
      <c r="A1426" s="3">
        <v>579</v>
      </c>
      <c r="B1426" s="3">
        <v>9</v>
      </c>
      <c r="C1426" s="4" t="s">
        <v>52</v>
      </c>
      <c r="D1426" s="4" t="s">
        <v>1607</v>
      </c>
      <c r="E1426" s="2">
        <v>15</v>
      </c>
      <c r="F1426" s="2">
        <v>25</v>
      </c>
      <c r="G1426" s="3">
        <v>2</v>
      </c>
      <c r="H1426">
        <v>48</v>
      </c>
      <c r="I1426" s="4" t="s">
        <v>132</v>
      </c>
      <c r="J1426" s="2">
        <f>Cocina[[#This Row],[Precio Unitario]]-Cocina[[#This Row],[Costo Unitario]]</f>
        <v>10</v>
      </c>
      <c r="K1426" s="2">
        <f>Cocina[[#This Row],[Precio Unitario]]</f>
        <v>25</v>
      </c>
      <c r="L1426" s="6">
        <f>Cocina[[#This Row],[Ganancia Neta]]/Cocina[[#This Row],[Ganancia Bruta]]</f>
        <v>0.4</v>
      </c>
      <c r="M1426" s="2">
        <f>Cocina[[#This Row],[Precio Unitario]]*Cocina[[#This Row],[Cantidad Ordenada]]</f>
        <v>50</v>
      </c>
      <c r="O1426" s="2"/>
      <c r="Q1426"/>
    </row>
    <row r="1427" spans="1:17" x14ac:dyDescent="0.2">
      <c r="A1427" s="3">
        <v>580</v>
      </c>
      <c r="B1427" s="3">
        <v>10</v>
      </c>
      <c r="C1427" s="4" t="s">
        <v>74</v>
      </c>
      <c r="D1427" s="4" t="s">
        <v>1595</v>
      </c>
      <c r="E1427" s="2">
        <v>20</v>
      </c>
      <c r="F1427" s="2">
        <v>33</v>
      </c>
      <c r="G1427" s="3">
        <v>1</v>
      </c>
      <c r="H1427">
        <v>30</v>
      </c>
      <c r="I1427" s="4" t="s">
        <v>132</v>
      </c>
      <c r="J1427" s="2">
        <f>Cocina[[#This Row],[Precio Unitario]]-Cocina[[#This Row],[Costo Unitario]]</f>
        <v>13</v>
      </c>
      <c r="K1427" s="2">
        <f>Cocina[[#This Row],[Precio Unitario]]</f>
        <v>33</v>
      </c>
      <c r="L1427" s="6">
        <f>Cocina[[#This Row],[Ganancia Neta]]/Cocina[[#This Row],[Ganancia Bruta]]</f>
        <v>0.39393939393939392</v>
      </c>
      <c r="M1427" s="2">
        <f>Cocina[[#This Row],[Precio Unitario]]*Cocina[[#This Row],[Cantidad Ordenada]]</f>
        <v>33</v>
      </c>
      <c r="O1427" s="2"/>
      <c r="Q1427"/>
    </row>
    <row r="1428" spans="1:17" x14ac:dyDescent="0.2">
      <c r="A1428" s="3">
        <v>581</v>
      </c>
      <c r="B1428" s="3">
        <v>18</v>
      </c>
      <c r="C1428" s="4" t="s">
        <v>74</v>
      </c>
      <c r="D1428" s="4" t="s">
        <v>1595</v>
      </c>
      <c r="E1428" s="2">
        <v>20</v>
      </c>
      <c r="F1428" s="2">
        <v>33</v>
      </c>
      <c r="G1428" s="3">
        <v>1</v>
      </c>
      <c r="H1428">
        <v>15</v>
      </c>
      <c r="I1428" s="4" t="s">
        <v>132</v>
      </c>
      <c r="J1428" s="2">
        <f>Cocina[[#This Row],[Precio Unitario]]-Cocina[[#This Row],[Costo Unitario]]</f>
        <v>13</v>
      </c>
      <c r="K1428" s="2">
        <f>Cocina[[#This Row],[Precio Unitario]]</f>
        <v>33</v>
      </c>
      <c r="L1428" s="6">
        <f>Cocina[[#This Row],[Ganancia Neta]]/Cocina[[#This Row],[Ganancia Bruta]]</f>
        <v>0.39393939393939392</v>
      </c>
      <c r="M1428" s="2">
        <f>Cocina[[#This Row],[Precio Unitario]]*Cocina[[#This Row],[Cantidad Ordenada]]</f>
        <v>33</v>
      </c>
      <c r="O1428" s="2"/>
      <c r="Q1428"/>
    </row>
    <row r="1429" spans="1:17" x14ac:dyDescent="0.2">
      <c r="A1429" s="3">
        <v>581</v>
      </c>
      <c r="B1429" s="3">
        <v>18</v>
      </c>
      <c r="C1429" s="4" t="s">
        <v>39</v>
      </c>
      <c r="D1429" s="4" t="s">
        <v>1589</v>
      </c>
      <c r="E1429" s="2">
        <v>18</v>
      </c>
      <c r="F1429" s="2">
        <v>30</v>
      </c>
      <c r="G1429" s="3">
        <v>3</v>
      </c>
      <c r="H1429">
        <v>40</v>
      </c>
      <c r="I1429" s="4" t="s">
        <v>132</v>
      </c>
      <c r="J1429" s="2">
        <f>Cocina[[#This Row],[Precio Unitario]]-Cocina[[#This Row],[Costo Unitario]]</f>
        <v>12</v>
      </c>
      <c r="K1429" s="2">
        <f>Cocina[[#This Row],[Precio Unitario]]</f>
        <v>30</v>
      </c>
      <c r="L1429" s="6">
        <f>Cocina[[#This Row],[Ganancia Neta]]/Cocina[[#This Row],[Ganancia Bruta]]</f>
        <v>0.4</v>
      </c>
      <c r="M1429" s="2">
        <f>Cocina[[#This Row],[Precio Unitario]]*Cocina[[#This Row],[Cantidad Ordenada]]</f>
        <v>90</v>
      </c>
      <c r="O1429" s="2"/>
      <c r="Q1429"/>
    </row>
    <row r="1430" spans="1:17" x14ac:dyDescent="0.2">
      <c r="A1430" s="3">
        <v>582</v>
      </c>
      <c r="B1430" s="3">
        <v>3</v>
      </c>
      <c r="C1430" s="4" t="s">
        <v>46</v>
      </c>
      <c r="D1430" s="4" t="s">
        <v>1591</v>
      </c>
      <c r="E1430" s="2">
        <v>16</v>
      </c>
      <c r="F1430" s="2">
        <v>27</v>
      </c>
      <c r="G1430" s="3">
        <v>2</v>
      </c>
      <c r="H1430">
        <v>42</v>
      </c>
      <c r="I1430" s="4" t="s">
        <v>133</v>
      </c>
      <c r="J1430" s="2">
        <f>Cocina[[#This Row],[Precio Unitario]]-Cocina[[#This Row],[Costo Unitario]]</f>
        <v>11</v>
      </c>
      <c r="K1430" s="2">
        <f>Cocina[[#This Row],[Precio Unitario]]</f>
        <v>27</v>
      </c>
      <c r="L1430" s="6">
        <f>Cocina[[#This Row],[Ganancia Neta]]/Cocina[[#This Row],[Ganancia Bruta]]</f>
        <v>0.40740740740740738</v>
      </c>
      <c r="M1430" s="2">
        <f>Cocina[[#This Row],[Precio Unitario]]*Cocina[[#This Row],[Cantidad Ordenada]]</f>
        <v>54</v>
      </c>
      <c r="O1430" s="2"/>
      <c r="Q1430"/>
    </row>
    <row r="1431" spans="1:17" x14ac:dyDescent="0.2">
      <c r="A1431" s="3">
        <v>583</v>
      </c>
      <c r="B1431" s="3">
        <v>9</v>
      </c>
      <c r="C1431" s="4" t="s">
        <v>48</v>
      </c>
      <c r="D1431" s="4" t="s">
        <v>1597</v>
      </c>
      <c r="E1431" s="2">
        <v>11</v>
      </c>
      <c r="F1431" s="2">
        <v>19</v>
      </c>
      <c r="G1431" s="3">
        <v>3</v>
      </c>
      <c r="H1431">
        <v>15</v>
      </c>
      <c r="I1431" s="4" t="s">
        <v>132</v>
      </c>
      <c r="J1431" s="2">
        <f>Cocina[[#This Row],[Precio Unitario]]-Cocina[[#This Row],[Costo Unitario]]</f>
        <v>8</v>
      </c>
      <c r="K1431" s="2">
        <f>Cocina[[#This Row],[Precio Unitario]]</f>
        <v>19</v>
      </c>
      <c r="L1431" s="6">
        <f>Cocina[[#This Row],[Ganancia Neta]]/Cocina[[#This Row],[Ganancia Bruta]]</f>
        <v>0.42105263157894735</v>
      </c>
      <c r="M1431" s="2">
        <f>Cocina[[#This Row],[Precio Unitario]]*Cocina[[#This Row],[Cantidad Ordenada]]</f>
        <v>57</v>
      </c>
      <c r="O1431" s="2"/>
      <c r="Q1431"/>
    </row>
    <row r="1432" spans="1:17" x14ac:dyDescent="0.2">
      <c r="A1432" s="3">
        <v>583</v>
      </c>
      <c r="B1432" s="3">
        <v>9</v>
      </c>
      <c r="C1432" s="4" t="s">
        <v>43</v>
      </c>
      <c r="D1432" s="4" t="s">
        <v>1605</v>
      </c>
      <c r="E1432" s="2">
        <v>10</v>
      </c>
      <c r="F1432" s="2">
        <v>18</v>
      </c>
      <c r="G1432" s="3">
        <v>1</v>
      </c>
      <c r="H1432">
        <v>11</v>
      </c>
      <c r="I1432" s="4" t="s">
        <v>132</v>
      </c>
      <c r="J1432" s="2">
        <f>Cocina[[#This Row],[Precio Unitario]]-Cocina[[#This Row],[Costo Unitario]]</f>
        <v>8</v>
      </c>
      <c r="K1432" s="2">
        <f>Cocina[[#This Row],[Precio Unitario]]</f>
        <v>18</v>
      </c>
      <c r="L1432" s="6">
        <f>Cocina[[#This Row],[Ganancia Neta]]/Cocina[[#This Row],[Ganancia Bruta]]</f>
        <v>0.44444444444444442</v>
      </c>
      <c r="M1432" s="2">
        <f>Cocina[[#This Row],[Precio Unitario]]*Cocina[[#This Row],[Cantidad Ordenada]]</f>
        <v>18</v>
      </c>
      <c r="O1432" s="2"/>
      <c r="Q1432"/>
    </row>
    <row r="1433" spans="1:17" x14ac:dyDescent="0.2">
      <c r="A1433" s="3">
        <v>583</v>
      </c>
      <c r="B1433" s="3">
        <v>9</v>
      </c>
      <c r="C1433" s="4" t="s">
        <v>60</v>
      </c>
      <c r="D1433" s="4" t="s">
        <v>1588</v>
      </c>
      <c r="E1433" s="2">
        <v>14</v>
      </c>
      <c r="F1433" s="2">
        <v>24</v>
      </c>
      <c r="G1433" s="3">
        <v>2</v>
      </c>
      <c r="H1433">
        <v>29</v>
      </c>
      <c r="I1433" s="4" t="s">
        <v>133</v>
      </c>
      <c r="J1433" s="2">
        <f>Cocina[[#This Row],[Precio Unitario]]-Cocina[[#This Row],[Costo Unitario]]</f>
        <v>10</v>
      </c>
      <c r="K1433" s="2">
        <f>Cocina[[#This Row],[Precio Unitario]]</f>
        <v>24</v>
      </c>
      <c r="L1433" s="6">
        <f>Cocina[[#This Row],[Ganancia Neta]]/Cocina[[#This Row],[Ganancia Bruta]]</f>
        <v>0.41666666666666669</v>
      </c>
      <c r="M1433" s="2">
        <f>Cocina[[#This Row],[Precio Unitario]]*Cocina[[#This Row],[Cantidad Ordenada]]</f>
        <v>48</v>
      </c>
      <c r="O1433" s="2"/>
      <c r="Q1433"/>
    </row>
    <row r="1434" spans="1:17" x14ac:dyDescent="0.2">
      <c r="A1434" s="3">
        <v>583</v>
      </c>
      <c r="B1434" s="3">
        <v>9</v>
      </c>
      <c r="C1434" s="4" t="s">
        <v>34</v>
      </c>
      <c r="D1434" s="4" t="s">
        <v>1592</v>
      </c>
      <c r="E1434" s="2">
        <v>25</v>
      </c>
      <c r="F1434" s="2">
        <v>40</v>
      </c>
      <c r="G1434" s="3">
        <v>3</v>
      </c>
      <c r="H1434">
        <v>50</v>
      </c>
      <c r="I1434" s="4" t="s">
        <v>133</v>
      </c>
      <c r="J1434" s="2">
        <f>Cocina[[#This Row],[Precio Unitario]]-Cocina[[#This Row],[Costo Unitario]]</f>
        <v>15</v>
      </c>
      <c r="K1434" s="2">
        <f>Cocina[[#This Row],[Precio Unitario]]</f>
        <v>40</v>
      </c>
      <c r="L1434" s="6">
        <f>Cocina[[#This Row],[Ganancia Neta]]/Cocina[[#This Row],[Ganancia Bruta]]</f>
        <v>0.375</v>
      </c>
      <c r="M1434" s="2">
        <f>Cocina[[#This Row],[Precio Unitario]]*Cocina[[#This Row],[Cantidad Ordenada]]</f>
        <v>120</v>
      </c>
      <c r="O1434" s="2"/>
      <c r="Q1434"/>
    </row>
    <row r="1435" spans="1:17" x14ac:dyDescent="0.2">
      <c r="A1435" s="3">
        <v>584</v>
      </c>
      <c r="B1435" s="3">
        <v>9</v>
      </c>
      <c r="C1435" s="4" t="s">
        <v>41</v>
      </c>
      <c r="D1435" s="4" t="s">
        <v>1604</v>
      </c>
      <c r="E1435" s="2">
        <v>13</v>
      </c>
      <c r="F1435" s="2">
        <v>21</v>
      </c>
      <c r="G1435" s="3">
        <v>1</v>
      </c>
      <c r="H1435">
        <v>57</v>
      </c>
      <c r="I1435" s="4" t="s">
        <v>133</v>
      </c>
      <c r="J1435" s="2">
        <f>Cocina[[#This Row],[Precio Unitario]]-Cocina[[#This Row],[Costo Unitario]]</f>
        <v>8</v>
      </c>
      <c r="K1435" s="2">
        <f>Cocina[[#This Row],[Precio Unitario]]</f>
        <v>21</v>
      </c>
      <c r="L1435" s="6">
        <f>Cocina[[#This Row],[Ganancia Neta]]/Cocina[[#This Row],[Ganancia Bruta]]</f>
        <v>0.38095238095238093</v>
      </c>
      <c r="M1435" s="2">
        <f>Cocina[[#This Row],[Precio Unitario]]*Cocina[[#This Row],[Cantidad Ordenada]]</f>
        <v>21</v>
      </c>
      <c r="O1435" s="2"/>
      <c r="Q1435"/>
    </row>
    <row r="1436" spans="1:17" x14ac:dyDescent="0.2">
      <c r="A1436" s="3">
        <v>584</v>
      </c>
      <c r="B1436" s="3">
        <v>9</v>
      </c>
      <c r="C1436" s="4" t="s">
        <v>50</v>
      </c>
      <c r="D1436" s="4" t="s">
        <v>1590</v>
      </c>
      <c r="E1436" s="2">
        <v>19</v>
      </c>
      <c r="F1436" s="2">
        <v>31</v>
      </c>
      <c r="G1436" s="3">
        <v>2</v>
      </c>
      <c r="H1436">
        <v>34</v>
      </c>
      <c r="I1436" s="4" t="s">
        <v>132</v>
      </c>
      <c r="J1436" s="2">
        <f>Cocina[[#This Row],[Precio Unitario]]-Cocina[[#This Row],[Costo Unitario]]</f>
        <v>12</v>
      </c>
      <c r="K1436" s="2">
        <f>Cocina[[#This Row],[Precio Unitario]]</f>
        <v>31</v>
      </c>
      <c r="L1436" s="6">
        <f>Cocina[[#This Row],[Ganancia Neta]]/Cocina[[#This Row],[Ganancia Bruta]]</f>
        <v>0.38709677419354838</v>
      </c>
      <c r="M1436" s="2">
        <f>Cocina[[#This Row],[Precio Unitario]]*Cocina[[#This Row],[Cantidad Ordenada]]</f>
        <v>62</v>
      </c>
      <c r="O1436" s="2"/>
      <c r="Q1436"/>
    </row>
    <row r="1437" spans="1:17" x14ac:dyDescent="0.2">
      <c r="A1437" s="3">
        <v>584</v>
      </c>
      <c r="B1437" s="3">
        <v>9</v>
      </c>
      <c r="C1437" s="4" t="s">
        <v>30</v>
      </c>
      <c r="D1437" s="4" t="s">
        <v>1596</v>
      </c>
      <c r="E1437" s="2">
        <v>16</v>
      </c>
      <c r="F1437" s="2">
        <v>28</v>
      </c>
      <c r="G1437" s="3">
        <v>2</v>
      </c>
      <c r="H1437">
        <v>23</v>
      </c>
      <c r="I1437" s="4" t="s">
        <v>132</v>
      </c>
      <c r="J1437" s="2">
        <f>Cocina[[#This Row],[Precio Unitario]]-Cocina[[#This Row],[Costo Unitario]]</f>
        <v>12</v>
      </c>
      <c r="K1437" s="2">
        <f>Cocina[[#This Row],[Precio Unitario]]</f>
        <v>28</v>
      </c>
      <c r="L1437" s="6">
        <f>Cocina[[#This Row],[Ganancia Neta]]/Cocina[[#This Row],[Ganancia Bruta]]</f>
        <v>0.42857142857142855</v>
      </c>
      <c r="M1437" s="2">
        <f>Cocina[[#This Row],[Precio Unitario]]*Cocina[[#This Row],[Cantidad Ordenada]]</f>
        <v>56</v>
      </c>
      <c r="O1437" s="2"/>
      <c r="Q1437"/>
    </row>
    <row r="1438" spans="1:17" x14ac:dyDescent="0.2">
      <c r="A1438" s="3">
        <v>585</v>
      </c>
      <c r="B1438" s="3">
        <v>3</v>
      </c>
      <c r="C1438" s="4" t="s">
        <v>70</v>
      </c>
      <c r="D1438" s="4" t="s">
        <v>1599</v>
      </c>
      <c r="E1438" s="2">
        <v>19</v>
      </c>
      <c r="F1438" s="2">
        <v>32</v>
      </c>
      <c r="G1438" s="3">
        <v>1</v>
      </c>
      <c r="H1438">
        <v>35</v>
      </c>
      <c r="I1438" s="4" t="s">
        <v>133</v>
      </c>
      <c r="J1438" s="2">
        <f>Cocina[[#This Row],[Precio Unitario]]-Cocina[[#This Row],[Costo Unitario]]</f>
        <v>13</v>
      </c>
      <c r="K1438" s="2">
        <f>Cocina[[#This Row],[Precio Unitario]]</f>
        <v>32</v>
      </c>
      <c r="L1438" s="6">
        <f>Cocina[[#This Row],[Ganancia Neta]]/Cocina[[#This Row],[Ganancia Bruta]]</f>
        <v>0.40625</v>
      </c>
      <c r="M1438" s="2">
        <f>Cocina[[#This Row],[Precio Unitario]]*Cocina[[#This Row],[Cantidad Ordenada]]</f>
        <v>32</v>
      </c>
      <c r="O1438" s="2"/>
      <c r="Q1438"/>
    </row>
    <row r="1439" spans="1:17" x14ac:dyDescent="0.2">
      <c r="A1439" s="3">
        <v>585</v>
      </c>
      <c r="B1439" s="3">
        <v>3</v>
      </c>
      <c r="C1439" s="4" t="s">
        <v>19</v>
      </c>
      <c r="D1439" s="4" t="s">
        <v>1598</v>
      </c>
      <c r="E1439" s="2">
        <v>21</v>
      </c>
      <c r="F1439" s="2">
        <v>35</v>
      </c>
      <c r="G1439" s="3">
        <v>1</v>
      </c>
      <c r="H1439">
        <v>8</v>
      </c>
      <c r="I1439" s="4" t="s">
        <v>133</v>
      </c>
      <c r="J1439" s="2">
        <f>Cocina[[#This Row],[Precio Unitario]]-Cocina[[#This Row],[Costo Unitario]]</f>
        <v>14</v>
      </c>
      <c r="K1439" s="2">
        <f>Cocina[[#This Row],[Precio Unitario]]</f>
        <v>35</v>
      </c>
      <c r="L1439" s="6">
        <f>Cocina[[#This Row],[Ganancia Neta]]/Cocina[[#This Row],[Ganancia Bruta]]</f>
        <v>0.4</v>
      </c>
      <c r="M1439" s="2">
        <f>Cocina[[#This Row],[Precio Unitario]]*Cocina[[#This Row],[Cantidad Ordenada]]</f>
        <v>35</v>
      </c>
      <c r="O1439" s="2"/>
      <c r="Q1439"/>
    </row>
    <row r="1440" spans="1:17" x14ac:dyDescent="0.2">
      <c r="A1440" s="3">
        <v>585</v>
      </c>
      <c r="B1440" s="3">
        <v>3</v>
      </c>
      <c r="C1440" s="4" t="s">
        <v>43</v>
      </c>
      <c r="D1440" s="4" t="s">
        <v>1605</v>
      </c>
      <c r="E1440" s="2">
        <v>10</v>
      </c>
      <c r="F1440" s="2">
        <v>18</v>
      </c>
      <c r="G1440" s="3">
        <v>2</v>
      </c>
      <c r="H1440">
        <v>22</v>
      </c>
      <c r="I1440" s="4" t="s">
        <v>132</v>
      </c>
      <c r="J1440" s="2">
        <f>Cocina[[#This Row],[Precio Unitario]]-Cocina[[#This Row],[Costo Unitario]]</f>
        <v>8</v>
      </c>
      <c r="K1440" s="2">
        <f>Cocina[[#This Row],[Precio Unitario]]</f>
        <v>18</v>
      </c>
      <c r="L1440" s="6">
        <f>Cocina[[#This Row],[Ganancia Neta]]/Cocina[[#This Row],[Ganancia Bruta]]</f>
        <v>0.44444444444444442</v>
      </c>
      <c r="M1440" s="2">
        <f>Cocina[[#This Row],[Precio Unitario]]*Cocina[[#This Row],[Cantidad Ordenada]]</f>
        <v>36</v>
      </c>
      <c r="O1440" s="2"/>
      <c r="Q1440"/>
    </row>
    <row r="1441" spans="1:17" x14ac:dyDescent="0.2">
      <c r="A1441" s="3">
        <v>585</v>
      </c>
      <c r="B1441" s="3">
        <v>3</v>
      </c>
      <c r="C1441" s="4" t="s">
        <v>52</v>
      </c>
      <c r="D1441" s="4" t="s">
        <v>1607</v>
      </c>
      <c r="E1441" s="2">
        <v>15</v>
      </c>
      <c r="F1441" s="2">
        <v>25</v>
      </c>
      <c r="G1441" s="3">
        <v>1</v>
      </c>
      <c r="H1441">
        <v>30</v>
      </c>
      <c r="I1441" s="4" t="s">
        <v>133</v>
      </c>
      <c r="J1441" s="2">
        <f>Cocina[[#This Row],[Precio Unitario]]-Cocina[[#This Row],[Costo Unitario]]</f>
        <v>10</v>
      </c>
      <c r="K1441" s="2">
        <f>Cocina[[#This Row],[Precio Unitario]]</f>
        <v>25</v>
      </c>
      <c r="L1441" s="6">
        <f>Cocina[[#This Row],[Ganancia Neta]]/Cocina[[#This Row],[Ganancia Bruta]]</f>
        <v>0.4</v>
      </c>
      <c r="M1441" s="2">
        <f>Cocina[[#This Row],[Precio Unitario]]*Cocina[[#This Row],[Cantidad Ordenada]]</f>
        <v>25</v>
      </c>
      <c r="O1441" s="2"/>
      <c r="Q1441"/>
    </row>
    <row r="1442" spans="1:17" x14ac:dyDescent="0.2">
      <c r="A1442" s="3">
        <v>586</v>
      </c>
      <c r="B1442" s="3">
        <v>17</v>
      </c>
      <c r="C1442" s="4" t="s">
        <v>74</v>
      </c>
      <c r="D1442" s="4" t="s">
        <v>1595</v>
      </c>
      <c r="E1442" s="2">
        <v>20</v>
      </c>
      <c r="F1442" s="2">
        <v>33</v>
      </c>
      <c r="G1442" s="3">
        <v>3</v>
      </c>
      <c r="H1442">
        <v>47</v>
      </c>
      <c r="I1442" s="4" t="s">
        <v>133</v>
      </c>
      <c r="J1442" s="2">
        <f>Cocina[[#This Row],[Precio Unitario]]-Cocina[[#This Row],[Costo Unitario]]</f>
        <v>13</v>
      </c>
      <c r="K1442" s="2">
        <f>Cocina[[#This Row],[Precio Unitario]]</f>
        <v>33</v>
      </c>
      <c r="L1442" s="6">
        <f>Cocina[[#This Row],[Ganancia Neta]]/Cocina[[#This Row],[Ganancia Bruta]]</f>
        <v>0.39393939393939392</v>
      </c>
      <c r="M1442" s="2">
        <f>Cocina[[#This Row],[Precio Unitario]]*Cocina[[#This Row],[Cantidad Ordenada]]</f>
        <v>99</v>
      </c>
      <c r="O1442" s="2"/>
      <c r="Q1442"/>
    </row>
    <row r="1443" spans="1:17" x14ac:dyDescent="0.2">
      <c r="A1443" s="3">
        <v>586</v>
      </c>
      <c r="B1443" s="3">
        <v>17</v>
      </c>
      <c r="C1443" s="4" t="s">
        <v>60</v>
      </c>
      <c r="D1443" s="4" t="s">
        <v>1588</v>
      </c>
      <c r="E1443" s="2">
        <v>14</v>
      </c>
      <c r="F1443" s="2">
        <v>24</v>
      </c>
      <c r="G1443" s="3">
        <v>3</v>
      </c>
      <c r="H1443">
        <v>45</v>
      </c>
      <c r="I1443" s="4" t="s">
        <v>132</v>
      </c>
      <c r="J1443" s="2">
        <f>Cocina[[#This Row],[Precio Unitario]]-Cocina[[#This Row],[Costo Unitario]]</f>
        <v>10</v>
      </c>
      <c r="K1443" s="2">
        <f>Cocina[[#This Row],[Precio Unitario]]</f>
        <v>24</v>
      </c>
      <c r="L1443" s="6">
        <f>Cocina[[#This Row],[Ganancia Neta]]/Cocina[[#This Row],[Ganancia Bruta]]</f>
        <v>0.41666666666666669</v>
      </c>
      <c r="M1443" s="2">
        <f>Cocina[[#This Row],[Precio Unitario]]*Cocina[[#This Row],[Cantidad Ordenada]]</f>
        <v>72</v>
      </c>
      <c r="O1443" s="2"/>
      <c r="Q1443"/>
    </row>
    <row r="1444" spans="1:17" x14ac:dyDescent="0.2">
      <c r="A1444" s="3">
        <v>587</v>
      </c>
      <c r="B1444" s="3">
        <v>7</v>
      </c>
      <c r="C1444" s="4" t="s">
        <v>60</v>
      </c>
      <c r="D1444" s="4" t="s">
        <v>1588</v>
      </c>
      <c r="E1444" s="2">
        <v>14</v>
      </c>
      <c r="F1444" s="2">
        <v>24</v>
      </c>
      <c r="G1444" s="3">
        <v>2</v>
      </c>
      <c r="H1444">
        <v>43</v>
      </c>
      <c r="I1444" s="4" t="s">
        <v>133</v>
      </c>
      <c r="J1444" s="2">
        <f>Cocina[[#This Row],[Precio Unitario]]-Cocina[[#This Row],[Costo Unitario]]</f>
        <v>10</v>
      </c>
      <c r="K1444" s="2">
        <f>Cocina[[#This Row],[Precio Unitario]]</f>
        <v>24</v>
      </c>
      <c r="L1444" s="6">
        <f>Cocina[[#This Row],[Ganancia Neta]]/Cocina[[#This Row],[Ganancia Bruta]]</f>
        <v>0.41666666666666669</v>
      </c>
      <c r="M1444" s="2">
        <f>Cocina[[#This Row],[Precio Unitario]]*Cocina[[#This Row],[Cantidad Ordenada]]</f>
        <v>48</v>
      </c>
      <c r="O1444" s="2"/>
      <c r="Q1444"/>
    </row>
    <row r="1445" spans="1:17" x14ac:dyDescent="0.2">
      <c r="A1445" s="3">
        <v>588</v>
      </c>
      <c r="B1445" s="3">
        <v>15</v>
      </c>
      <c r="C1445" s="4" t="s">
        <v>57</v>
      </c>
      <c r="D1445" s="4" t="s">
        <v>1606</v>
      </c>
      <c r="E1445" s="2">
        <v>15</v>
      </c>
      <c r="F1445" s="2">
        <v>26</v>
      </c>
      <c r="G1445" s="3">
        <v>1</v>
      </c>
      <c r="H1445">
        <v>25</v>
      </c>
      <c r="I1445" s="4" t="s">
        <v>133</v>
      </c>
      <c r="J1445" s="2">
        <f>Cocina[[#This Row],[Precio Unitario]]-Cocina[[#This Row],[Costo Unitario]]</f>
        <v>11</v>
      </c>
      <c r="K1445" s="2">
        <f>Cocina[[#This Row],[Precio Unitario]]</f>
        <v>26</v>
      </c>
      <c r="L1445" s="6">
        <f>Cocina[[#This Row],[Ganancia Neta]]/Cocina[[#This Row],[Ganancia Bruta]]</f>
        <v>0.42307692307692307</v>
      </c>
      <c r="M1445" s="2">
        <f>Cocina[[#This Row],[Precio Unitario]]*Cocina[[#This Row],[Cantidad Ordenada]]</f>
        <v>26</v>
      </c>
      <c r="O1445" s="2"/>
      <c r="Q1445"/>
    </row>
    <row r="1446" spans="1:17" x14ac:dyDescent="0.2">
      <c r="A1446" s="3">
        <v>588</v>
      </c>
      <c r="B1446" s="3">
        <v>15</v>
      </c>
      <c r="C1446" s="4" t="s">
        <v>52</v>
      </c>
      <c r="D1446" s="4" t="s">
        <v>1607</v>
      </c>
      <c r="E1446" s="2">
        <v>15</v>
      </c>
      <c r="F1446" s="2">
        <v>25</v>
      </c>
      <c r="G1446" s="3">
        <v>3</v>
      </c>
      <c r="H1446">
        <v>12</v>
      </c>
      <c r="I1446" s="4" t="s">
        <v>133</v>
      </c>
      <c r="J1446" s="2">
        <f>Cocina[[#This Row],[Precio Unitario]]-Cocina[[#This Row],[Costo Unitario]]</f>
        <v>10</v>
      </c>
      <c r="K1446" s="2">
        <f>Cocina[[#This Row],[Precio Unitario]]</f>
        <v>25</v>
      </c>
      <c r="L1446" s="6">
        <f>Cocina[[#This Row],[Ganancia Neta]]/Cocina[[#This Row],[Ganancia Bruta]]</f>
        <v>0.4</v>
      </c>
      <c r="M1446" s="2">
        <f>Cocina[[#This Row],[Precio Unitario]]*Cocina[[#This Row],[Cantidad Ordenada]]</f>
        <v>75</v>
      </c>
      <c r="O1446" s="2"/>
      <c r="Q1446"/>
    </row>
    <row r="1447" spans="1:17" x14ac:dyDescent="0.2">
      <c r="A1447" s="3">
        <v>589</v>
      </c>
      <c r="B1447" s="3">
        <v>10</v>
      </c>
      <c r="C1447" s="4" t="s">
        <v>63</v>
      </c>
      <c r="D1447" s="4" t="s">
        <v>1603</v>
      </c>
      <c r="E1447" s="2">
        <v>14</v>
      </c>
      <c r="F1447" s="2">
        <v>23</v>
      </c>
      <c r="G1447" s="3">
        <v>1</v>
      </c>
      <c r="H1447">
        <v>45</v>
      </c>
      <c r="I1447" s="4" t="s">
        <v>132</v>
      </c>
      <c r="J1447" s="2">
        <f>Cocina[[#This Row],[Precio Unitario]]-Cocina[[#This Row],[Costo Unitario]]</f>
        <v>9</v>
      </c>
      <c r="K1447" s="2">
        <f>Cocina[[#This Row],[Precio Unitario]]</f>
        <v>23</v>
      </c>
      <c r="L1447" s="6">
        <f>Cocina[[#This Row],[Ganancia Neta]]/Cocina[[#This Row],[Ganancia Bruta]]</f>
        <v>0.39130434782608697</v>
      </c>
      <c r="M1447" s="2">
        <f>Cocina[[#This Row],[Precio Unitario]]*Cocina[[#This Row],[Cantidad Ordenada]]</f>
        <v>23</v>
      </c>
      <c r="O1447" s="2"/>
      <c r="Q1447"/>
    </row>
    <row r="1448" spans="1:17" x14ac:dyDescent="0.2">
      <c r="A1448" s="3">
        <v>589</v>
      </c>
      <c r="B1448" s="3">
        <v>10</v>
      </c>
      <c r="C1448" s="4" t="s">
        <v>37</v>
      </c>
      <c r="D1448" s="4" t="s">
        <v>1601</v>
      </c>
      <c r="E1448" s="2">
        <v>20</v>
      </c>
      <c r="F1448" s="2">
        <v>34</v>
      </c>
      <c r="G1448" s="3">
        <v>3</v>
      </c>
      <c r="H1448">
        <v>59</v>
      </c>
      <c r="I1448" s="4" t="s">
        <v>132</v>
      </c>
      <c r="J1448" s="2">
        <f>Cocina[[#This Row],[Precio Unitario]]-Cocina[[#This Row],[Costo Unitario]]</f>
        <v>14</v>
      </c>
      <c r="K1448" s="2">
        <f>Cocina[[#This Row],[Precio Unitario]]</f>
        <v>34</v>
      </c>
      <c r="L1448" s="6">
        <f>Cocina[[#This Row],[Ganancia Neta]]/Cocina[[#This Row],[Ganancia Bruta]]</f>
        <v>0.41176470588235292</v>
      </c>
      <c r="M1448" s="2">
        <f>Cocina[[#This Row],[Precio Unitario]]*Cocina[[#This Row],[Cantidad Ordenada]]</f>
        <v>102</v>
      </c>
      <c r="O1448" s="2"/>
      <c r="Q1448"/>
    </row>
    <row r="1449" spans="1:17" x14ac:dyDescent="0.2">
      <c r="A1449" s="3">
        <v>589</v>
      </c>
      <c r="B1449" s="3">
        <v>10</v>
      </c>
      <c r="C1449" s="4" t="s">
        <v>41</v>
      </c>
      <c r="D1449" s="4" t="s">
        <v>1604</v>
      </c>
      <c r="E1449" s="2">
        <v>13</v>
      </c>
      <c r="F1449" s="2">
        <v>21</v>
      </c>
      <c r="G1449" s="3">
        <v>3</v>
      </c>
      <c r="H1449">
        <v>7</v>
      </c>
      <c r="I1449" s="4" t="s">
        <v>132</v>
      </c>
      <c r="J1449" s="2">
        <f>Cocina[[#This Row],[Precio Unitario]]-Cocina[[#This Row],[Costo Unitario]]</f>
        <v>8</v>
      </c>
      <c r="K1449" s="2">
        <f>Cocina[[#This Row],[Precio Unitario]]</f>
        <v>21</v>
      </c>
      <c r="L1449" s="6">
        <f>Cocina[[#This Row],[Ganancia Neta]]/Cocina[[#This Row],[Ganancia Bruta]]</f>
        <v>0.38095238095238093</v>
      </c>
      <c r="M1449" s="2">
        <f>Cocina[[#This Row],[Precio Unitario]]*Cocina[[#This Row],[Cantidad Ordenada]]</f>
        <v>63</v>
      </c>
      <c r="O1449" s="2"/>
      <c r="Q1449"/>
    </row>
    <row r="1450" spans="1:17" x14ac:dyDescent="0.2">
      <c r="A1450" s="3">
        <v>589</v>
      </c>
      <c r="B1450" s="3">
        <v>10</v>
      </c>
      <c r="C1450" s="4" t="s">
        <v>70</v>
      </c>
      <c r="D1450" s="4" t="s">
        <v>1599</v>
      </c>
      <c r="E1450" s="2">
        <v>19</v>
      </c>
      <c r="F1450" s="2">
        <v>32</v>
      </c>
      <c r="G1450" s="3">
        <v>3</v>
      </c>
      <c r="H1450">
        <v>9</v>
      </c>
      <c r="I1450" s="4" t="s">
        <v>132</v>
      </c>
      <c r="J1450" s="2">
        <f>Cocina[[#This Row],[Precio Unitario]]-Cocina[[#This Row],[Costo Unitario]]</f>
        <v>13</v>
      </c>
      <c r="K1450" s="2">
        <f>Cocina[[#This Row],[Precio Unitario]]</f>
        <v>32</v>
      </c>
      <c r="L1450" s="6">
        <f>Cocina[[#This Row],[Ganancia Neta]]/Cocina[[#This Row],[Ganancia Bruta]]</f>
        <v>0.40625</v>
      </c>
      <c r="M1450" s="2">
        <f>Cocina[[#This Row],[Precio Unitario]]*Cocina[[#This Row],[Cantidad Ordenada]]</f>
        <v>96</v>
      </c>
      <c r="O1450" s="2"/>
      <c r="Q1450"/>
    </row>
    <row r="1451" spans="1:17" x14ac:dyDescent="0.2">
      <c r="A1451" s="3">
        <v>590</v>
      </c>
      <c r="B1451" s="3">
        <v>3</v>
      </c>
      <c r="C1451" s="4" t="s">
        <v>37</v>
      </c>
      <c r="D1451" s="4" t="s">
        <v>1601</v>
      </c>
      <c r="E1451" s="2">
        <v>20</v>
      </c>
      <c r="F1451" s="2">
        <v>34</v>
      </c>
      <c r="G1451" s="3">
        <v>3</v>
      </c>
      <c r="H1451">
        <v>43</v>
      </c>
      <c r="I1451" s="4" t="s">
        <v>133</v>
      </c>
      <c r="J1451" s="2">
        <f>Cocina[[#This Row],[Precio Unitario]]-Cocina[[#This Row],[Costo Unitario]]</f>
        <v>14</v>
      </c>
      <c r="K1451" s="2">
        <f>Cocina[[#This Row],[Precio Unitario]]</f>
        <v>34</v>
      </c>
      <c r="L1451" s="6">
        <f>Cocina[[#This Row],[Ganancia Neta]]/Cocina[[#This Row],[Ganancia Bruta]]</f>
        <v>0.41176470588235292</v>
      </c>
      <c r="M1451" s="2">
        <f>Cocina[[#This Row],[Precio Unitario]]*Cocina[[#This Row],[Cantidad Ordenada]]</f>
        <v>102</v>
      </c>
      <c r="O1451" s="2"/>
      <c r="Q1451"/>
    </row>
    <row r="1452" spans="1:17" x14ac:dyDescent="0.2">
      <c r="A1452" s="3">
        <v>590</v>
      </c>
      <c r="B1452" s="3">
        <v>3</v>
      </c>
      <c r="C1452" s="4" t="s">
        <v>55</v>
      </c>
      <c r="D1452" s="4" t="s">
        <v>1602</v>
      </c>
      <c r="E1452" s="2">
        <v>12</v>
      </c>
      <c r="F1452" s="2">
        <v>20</v>
      </c>
      <c r="G1452" s="3">
        <v>1</v>
      </c>
      <c r="H1452">
        <v>21</v>
      </c>
      <c r="I1452" s="4" t="s">
        <v>133</v>
      </c>
      <c r="J1452" s="2">
        <f>Cocina[[#This Row],[Precio Unitario]]-Cocina[[#This Row],[Costo Unitario]]</f>
        <v>8</v>
      </c>
      <c r="K1452" s="2">
        <f>Cocina[[#This Row],[Precio Unitario]]</f>
        <v>20</v>
      </c>
      <c r="L1452" s="6">
        <f>Cocina[[#This Row],[Ganancia Neta]]/Cocina[[#This Row],[Ganancia Bruta]]</f>
        <v>0.4</v>
      </c>
      <c r="M1452" s="2">
        <f>Cocina[[#This Row],[Precio Unitario]]*Cocina[[#This Row],[Cantidad Ordenada]]</f>
        <v>20</v>
      </c>
      <c r="O1452" s="2"/>
      <c r="Q1452"/>
    </row>
    <row r="1453" spans="1:17" x14ac:dyDescent="0.2">
      <c r="A1453" s="3">
        <v>591</v>
      </c>
      <c r="B1453" s="3">
        <v>11</v>
      </c>
      <c r="C1453" s="4" t="s">
        <v>34</v>
      </c>
      <c r="D1453" s="4" t="s">
        <v>1592</v>
      </c>
      <c r="E1453" s="2">
        <v>25</v>
      </c>
      <c r="F1453" s="2">
        <v>40</v>
      </c>
      <c r="G1453" s="3">
        <v>3</v>
      </c>
      <c r="H1453">
        <v>51</v>
      </c>
      <c r="I1453" s="4" t="s">
        <v>132</v>
      </c>
      <c r="J1453" s="2">
        <f>Cocina[[#This Row],[Precio Unitario]]-Cocina[[#This Row],[Costo Unitario]]</f>
        <v>15</v>
      </c>
      <c r="K1453" s="2">
        <f>Cocina[[#This Row],[Precio Unitario]]</f>
        <v>40</v>
      </c>
      <c r="L1453" s="6">
        <f>Cocina[[#This Row],[Ganancia Neta]]/Cocina[[#This Row],[Ganancia Bruta]]</f>
        <v>0.375</v>
      </c>
      <c r="M1453" s="2">
        <f>Cocina[[#This Row],[Precio Unitario]]*Cocina[[#This Row],[Cantidad Ordenada]]</f>
        <v>120</v>
      </c>
      <c r="O1453" s="2"/>
      <c r="Q1453"/>
    </row>
    <row r="1454" spans="1:17" x14ac:dyDescent="0.2">
      <c r="A1454" s="3">
        <v>592</v>
      </c>
      <c r="B1454" s="3">
        <v>5</v>
      </c>
      <c r="C1454" s="4" t="s">
        <v>65</v>
      </c>
      <c r="D1454" s="4" t="s">
        <v>1600</v>
      </c>
      <c r="E1454" s="2">
        <v>13</v>
      </c>
      <c r="F1454" s="2">
        <v>22</v>
      </c>
      <c r="G1454" s="3">
        <v>2</v>
      </c>
      <c r="H1454">
        <v>59</v>
      </c>
      <c r="I1454" s="4" t="s">
        <v>132</v>
      </c>
      <c r="J1454" s="2">
        <f>Cocina[[#This Row],[Precio Unitario]]-Cocina[[#This Row],[Costo Unitario]]</f>
        <v>9</v>
      </c>
      <c r="K1454" s="2">
        <f>Cocina[[#This Row],[Precio Unitario]]</f>
        <v>22</v>
      </c>
      <c r="L1454" s="6">
        <f>Cocina[[#This Row],[Ganancia Neta]]/Cocina[[#This Row],[Ganancia Bruta]]</f>
        <v>0.40909090909090912</v>
      </c>
      <c r="M1454" s="2">
        <f>Cocina[[#This Row],[Precio Unitario]]*Cocina[[#This Row],[Cantidad Ordenada]]</f>
        <v>44</v>
      </c>
      <c r="O1454" s="2"/>
      <c r="Q1454"/>
    </row>
    <row r="1455" spans="1:17" x14ac:dyDescent="0.2">
      <c r="A1455" s="3">
        <v>592</v>
      </c>
      <c r="B1455" s="3">
        <v>5</v>
      </c>
      <c r="C1455" s="4" t="s">
        <v>52</v>
      </c>
      <c r="D1455" s="4" t="s">
        <v>1607</v>
      </c>
      <c r="E1455" s="2">
        <v>15</v>
      </c>
      <c r="F1455" s="2">
        <v>25</v>
      </c>
      <c r="G1455" s="3">
        <v>2</v>
      </c>
      <c r="H1455">
        <v>42</v>
      </c>
      <c r="I1455" s="4" t="s">
        <v>132</v>
      </c>
      <c r="J1455" s="2">
        <f>Cocina[[#This Row],[Precio Unitario]]-Cocina[[#This Row],[Costo Unitario]]</f>
        <v>10</v>
      </c>
      <c r="K1455" s="2">
        <f>Cocina[[#This Row],[Precio Unitario]]</f>
        <v>25</v>
      </c>
      <c r="L1455" s="6">
        <f>Cocina[[#This Row],[Ganancia Neta]]/Cocina[[#This Row],[Ganancia Bruta]]</f>
        <v>0.4</v>
      </c>
      <c r="M1455" s="2">
        <f>Cocina[[#This Row],[Precio Unitario]]*Cocina[[#This Row],[Cantidad Ordenada]]</f>
        <v>50</v>
      </c>
      <c r="O1455" s="2"/>
      <c r="Q1455"/>
    </row>
    <row r="1456" spans="1:17" x14ac:dyDescent="0.2">
      <c r="A1456" s="3">
        <v>593</v>
      </c>
      <c r="B1456" s="3">
        <v>17</v>
      </c>
      <c r="C1456" s="4" t="s">
        <v>34</v>
      </c>
      <c r="D1456" s="4" t="s">
        <v>1592</v>
      </c>
      <c r="E1456" s="2">
        <v>25</v>
      </c>
      <c r="F1456" s="2">
        <v>40</v>
      </c>
      <c r="G1456" s="3">
        <v>1</v>
      </c>
      <c r="H1456">
        <v>30</v>
      </c>
      <c r="I1456" s="4" t="s">
        <v>132</v>
      </c>
      <c r="J1456" s="2">
        <f>Cocina[[#This Row],[Precio Unitario]]-Cocina[[#This Row],[Costo Unitario]]</f>
        <v>15</v>
      </c>
      <c r="K1456" s="2">
        <f>Cocina[[#This Row],[Precio Unitario]]</f>
        <v>40</v>
      </c>
      <c r="L1456" s="6">
        <f>Cocina[[#This Row],[Ganancia Neta]]/Cocina[[#This Row],[Ganancia Bruta]]</f>
        <v>0.375</v>
      </c>
      <c r="M1456" s="2">
        <f>Cocina[[#This Row],[Precio Unitario]]*Cocina[[#This Row],[Cantidad Ordenada]]</f>
        <v>40</v>
      </c>
      <c r="O1456" s="2"/>
      <c r="Q1456"/>
    </row>
    <row r="1457" spans="1:17" x14ac:dyDescent="0.2">
      <c r="A1457" s="3">
        <v>593</v>
      </c>
      <c r="B1457" s="3">
        <v>17</v>
      </c>
      <c r="C1457" s="4" t="s">
        <v>50</v>
      </c>
      <c r="D1457" s="4" t="s">
        <v>1590</v>
      </c>
      <c r="E1457" s="2">
        <v>19</v>
      </c>
      <c r="F1457" s="2">
        <v>31</v>
      </c>
      <c r="G1457" s="3">
        <v>1</v>
      </c>
      <c r="H1457">
        <v>8</v>
      </c>
      <c r="I1457" s="4" t="s">
        <v>132</v>
      </c>
      <c r="J1457" s="2">
        <f>Cocina[[#This Row],[Precio Unitario]]-Cocina[[#This Row],[Costo Unitario]]</f>
        <v>12</v>
      </c>
      <c r="K1457" s="2">
        <f>Cocina[[#This Row],[Precio Unitario]]</f>
        <v>31</v>
      </c>
      <c r="L1457" s="6">
        <f>Cocina[[#This Row],[Ganancia Neta]]/Cocina[[#This Row],[Ganancia Bruta]]</f>
        <v>0.38709677419354838</v>
      </c>
      <c r="M1457" s="2">
        <f>Cocina[[#This Row],[Precio Unitario]]*Cocina[[#This Row],[Cantidad Ordenada]]</f>
        <v>31</v>
      </c>
      <c r="O1457" s="2"/>
      <c r="Q1457"/>
    </row>
    <row r="1458" spans="1:17" x14ac:dyDescent="0.2">
      <c r="A1458" s="3">
        <v>593</v>
      </c>
      <c r="B1458" s="3">
        <v>17</v>
      </c>
      <c r="C1458" s="4" t="s">
        <v>74</v>
      </c>
      <c r="D1458" s="4" t="s">
        <v>1595</v>
      </c>
      <c r="E1458" s="2">
        <v>20</v>
      </c>
      <c r="F1458" s="2">
        <v>33</v>
      </c>
      <c r="G1458" s="3">
        <v>2</v>
      </c>
      <c r="H1458">
        <v>5</v>
      </c>
      <c r="I1458" s="4" t="s">
        <v>133</v>
      </c>
      <c r="J1458" s="2">
        <f>Cocina[[#This Row],[Precio Unitario]]-Cocina[[#This Row],[Costo Unitario]]</f>
        <v>13</v>
      </c>
      <c r="K1458" s="2">
        <f>Cocina[[#This Row],[Precio Unitario]]</f>
        <v>33</v>
      </c>
      <c r="L1458" s="6">
        <f>Cocina[[#This Row],[Ganancia Neta]]/Cocina[[#This Row],[Ganancia Bruta]]</f>
        <v>0.39393939393939392</v>
      </c>
      <c r="M1458" s="2">
        <f>Cocina[[#This Row],[Precio Unitario]]*Cocina[[#This Row],[Cantidad Ordenada]]</f>
        <v>66</v>
      </c>
      <c r="O1458" s="2"/>
      <c r="Q1458"/>
    </row>
    <row r="1459" spans="1:17" x14ac:dyDescent="0.2">
      <c r="A1459" s="3">
        <v>593</v>
      </c>
      <c r="B1459" s="3">
        <v>17</v>
      </c>
      <c r="C1459" s="4" t="s">
        <v>42</v>
      </c>
      <c r="D1459" s="4" t="s">
        <v>1593</v>
      </c>
      <c r="E1459" s="2">
        <v>22</v>
      </c>
      <c r="F1459" s="2">
        <v>36</v>
      </c>
      <c r="G1459" s="3">
        <v>2</v>
      </c>
      <c r="H1459">
        <v>5</v>
      </c>
      <c r="I1459" s="4" t="s">
        <v>132</v>
      </c>
      <c r="J1459" s="2">
        <f>Cocina[[#This Row],[Precio Unitario]]-Cocina[[#This Row],[Costo Unitario]]</f>
        <v>14</v>
      </c>
      <c r="K1459" s="2">
        <f>Cocina[[#This Row],[Precio Unitario]]</f>
        <v>36</v>
      </c>
      <c r="L1459" s="6">
        <f>Cocina[[#This Row],[Ganancia Neta]]/Cocina[[#This Row],[Ganancia Bruta]]</f>
        <v>0.3888888888888889</v>
      </c>
      <c r="M1459" s="2">
        <f>Cocina[[#This Row],[Precio Unitario]]*Cocina[[#This Row],[Cantidad Ordenada]]</f>
        <v>72</v>
      </c>
      <c r="O1459" s="2"/>
      <c r="Q1459"/>
    </row>
    <row r="1460" spans="1:17" x14ac:dyDescent="0.2">
      <c r="A1460" s="3">
        <v>594</v>
      </c>
      <c r="B1460" s="3">
        <v>17</v>
      </c>
      <c r="C1460" s="4" t="s">
        <v>74</v>
      </c>
      <c r="D1460" s="4" t="s">
        <v>1595</v>
      </c>
      <c r="E1460" s="2">
        <v>20</v>
      </c>
      <c r="F1460" s="2">
        <v>33</v>
      </c>
      <c r="G1460" s="3">
        <v>1</v>
      </c>
      <c r="H1460">
        <v>5</v>
      </c>
      <c r="I1460" s="4" t="s">
        <v>132</v>
      </c>
      <c r="J1460" s="2">
        <f>Cocina[[#This Row],[Precio Unitario]]-Cocina[[#This Row],[Costo Unitario]]</f>
        <v>13</v>
      </c>
      <c r="K1460" s="2">
        <f>Cocina[[#This Row],[Precio Unitario]]</f>
        <v>33</v>
      </c>
      <c r="L1460" s="6">
        <f>Cocina[[#This Row],[Ganancia Neta]]/Cocina[[#This Row],[Ganancia Bruta]]</f>
        <v>0.39393939393939392</v>
      </c>
      <c r="M1460" s="2">
        <f>Cocina[[#This Row],[Precio Unitario]]*Cocina[[#This Row],[Cantidad Ordenada]]</f>
        <v>33</v>
      </c>
      <c r="O1460" s="2"/>
      <c r="Q1460"/>
    </row>
    <row r="1461" spans="1:17" x14ac:dyDescent="0.2">
      <c r="A1461" s="3">
        <v>594</v>
      </c>
      <c r="B1461" s="3">
        <v>17</v>
      </c>
      <c r="C1461" s="4" t="s">
        <v>65</v>
      </c>
      <c r="D1461" s="4" t="s">
        <v>1600</v>
      </c>
      <c r="E1461" s="2">
        <v>13</v>
      </c>
      <c r="F1461" s="2">
        <v>22</v>
      </c>
      <c r="G1461" s="3">
        <v>3</v>
      </c>
      <c r="H1461">
        <v>44</v>
      </c>
      <c r="I1461" s="4" t="s">
        <v>132</v>
      </c>
      <c r="J1461" s="2">
        <f>Cocina[[#This Row],[Precio Unitario]]-Cocina[[#This Row],[Costo Unitario]]</f>
        <v>9</v>
      </c>
      <c r="K1461" s="2">
        <f>Cocina[[#This Row],[Precio Unitario]]</f>
        <v>22</v>
      </c>
      <c r="L1461" s="6">
        <f>Cocina[[#This Row],[Ganancia Neta]]/Cocina[[#This Row],[Ganancia Bruta]]</f>
        <v>0.40909090909090912</v>
      </c>
      <c r="M1461" s="2">
        <f>Cocina[[#This Row],[Precio Unitario]]*Cocina[[#This Row],[Cantidad Ordenada]]</f>
        <v>66</v>
      </c>
      <c r="O1461" s="2"/>
      <c r="Q1461"/>
    </row>
    <row r="1462" spans="1:17" x14ac:dyDescent="0.2">
      <c r="A1462" s="3">
        <v>594</v>
      </c>
      <c r="B1462" s="3">
        <v>17</v>
      </c>
      <c r="C1462" s="4" t="s">
        <v>55</v>
      </c>
      <c r="D1462" s="4" t="s">
        <v>1602</v>
      </c>
      <c r="E1462" s="2">
        <v>12</v>
      </c>
      <c r="F1462" s="2">
        <v>20</v>
      </c>
      <c r="G1462" s="3">
        <v>2</v>
      </c>
      <c r="H1462">
        <v>49</v>
      </c>
      <c r="I1462" s="4" t="s">
        <v>132</v>
      </c>
      <c r="J1462" s="2">
        <f>Cocina[[#This Row],[Precio Unitario]]-Cocina[[#This Row],[Costo Unitario]]</f>
        <v>8</v>
      </c>
      <c r="K1462" s="2">
        <f>Cocina[[#This Row],[Precio Unitario]]</f>
        <v>20</v>
      </c>
      <c r="L1462" s="6">
        <f>Cocina[[#This Row],[Ganancia Neta]]/Cocina[[#This Row],[Ganancia Bruta]]</f>
        <v>0.4</v>
      </c>
      <c r="M1462" s="2">
        <f>Cocina[[#This Row],[Precio Unitario]]*Cocina[[#This Row],[Cantidad Ordenada]]</f>
        <v>40</v>
      </c>
      <c r="O1462" s="2"/>
      <c r="Q1462"/>
    </row>
    <row r="1463" spans="1:17" x14ac:dyDescent="0.2">
      <c r="A1463" s="3">
        <v>595</v>
      </c>
      <c r="B1463" s="3">
        <v>9</v>
      </c>
      <c r="C1463" s="4" t="s">
        <v>41</v>
      </c>
      <c r="D1463" s="4" t="s">
        <v>1604</v>
      </c>
      <c r="E1463" s="2">
        <v>13</v>
      </c>
      <c r="F1463" s="2">
        <v>21</v>
      </c>
      <c r="G1463" s="3">
        <v>2</v>
      </c>
      <c r="H1463">
        <v>5</v>
      </c>
      <c r="I1463" s="4" t="s">
        <v>132</v>
      </c>
      <c r="J1463" s="2">
        <f>Cocina[[#This Row],[Precio Unitario]]-Cocina[[#This Row],[Costo Unitario]]</f>
        <v>8</v>
      </c>
      <c r="K1463" s="2">
        <f>Cocina[[#This Row],[Precio Unitario]]</f>
        <v>21</v>
      </c>
      <c r="L1463" s="6">
        <f>Cocina[[#This Row],[Ganancia Neta]]/Cocina[[#This Row],[Ganancia Bruta]]</f>
        <v>0.38095238095238093</v>
      </c>
      <c r="M1463" s="2">
        <f>Cocina[[#This Row],[Precio Unitario]]*Cocina[[#This Row],[Cantidad Ordenada]]</f>
        <v>42</v>
      </c>
      <c r="O1463" s="2"/>
      <c r="Q1463"/>
    </row>
    <row r="1464" spans="1:17" x14ac:dyDescent="0.2">
      <c r="A1464" s="3">
        <v>595</v>
      </c>
      <c r="B1464" s="3">
        <v>9</v>
      </c>
      <c r="C1464" s="4" t="s">
        <v>39</v>
      </c>
      <c r="D1464" s="4" t="s">
        <v>1589</v>
      </c>
      <c r="E1464" s="2">
        <v>18</v>
      </c>
      <c r="F1464" s="2">
        <v>30</v>
      </c>
      <c r="G1464" s="3">
        <v>1</v>
      </c>
      <c r="H1464">
        <v>44</v>
      </c>
      <c r="I1464" s="4" t="s">
        <v>133</v>
      </c>
      <c r="J1464" s="2">
        <f>Cocina[[#This Row],[Precio Unitario]]-Cocina[[#This Row],[Costo Unitario]]</f>
        <v>12</v>
      </c>
      <c r="K1464" s="2">
        <f>Cocina[[#This Row],[Precio Unitario]]</f>
        <v>30</v>
      </c>
      <c r="L1464" s="6">
        <f>Cocina[[#This Row],[Ganancia Neta]]/Cocina[[#This Row],[Ganancia Bruta]]</f>
        <v>0.4</v>
      </c>
      <c r="M1464" s="2">
        <f>Cocina[[#This Row],[Precio Unitario]]*Cocina[[#This Row],[Cantidad Ordenada]]</f>
        <v>30</v>
      </c>
      <c r="O1464" s="2"/>
      <c r="Q1464"/>
    </row>
    <row r="1465" spans="1:17" x14ac:dyDescent="0.2">
      <c r="A1465" s="3">
        <v>596</v>
      </c>
      <c r="B1465" s="3">
        <v>18</v>
      </c>
      <c r="C1465" s="4" t="s">
        <v>63</v>
      </c>
      <c r="D1465" s="4" t="s">
        <v>1603</v>
      </c>
      <c r="E1465" s="2">
        <v>14</v>
      </c>
      <c r="F1465" s="2">
        <v>23</v>
      </c>
      <c r="G1465" s="3">
        <v>2</v>
      </c>
      <c r="H1465">
        <v>47</v>
      </c>
      <c r="I1465" s="4" t="s">
        <v>133</v>
      </c>
      <c r="J1465" s="2">
        <f>Cocina[[#This Row],[Precio Unitario]]-Cocina[[#This Row],[Costo Unitario]]</f>
        <v>9</v>
      </c>
      <c r="K1465" s="2">
        <f>Cocina[[#This Row],[Precio Unitario]]</f>
        <v>23</v>
      </c>
      <c r="L1465" s="6">
        <f>Cocina[[#This Row],[Ganancia Neta]]/Cocina[[#This Row],[Ganancia Bruta]]</f>
        <v>0.39130434782608697</v>
      </c>
      <c r="M1465" s="2">
        <f>Cocina[[#This Row],[Precio Unitario]]*Cocina[[#This Row],[Cantidad Ordenada]]</f>
        <v>46</v>
      </c>
      <c r="O1465" s="2"/>
      <c r="Q1465"/>
    </row>
    <row r="1466" spans="1:17" x14ac:dyDescent="0.2">
      <c r="A1466" s="3">
        <v>596</v>
      </c>
      <c r="B1466" s="3">
        <v>18</v>
      </c>
      <c r="C1466" s="4" t="s">
        <v>60</v>
      </c>
      <c r="D1466" s="4" t="s">
        <v>1588</v>
      </c>
      <c r="E1466" s="2">
        <v>14</v>
      </c>
      <c r="F1466" s="2">
        <v>24</v>
      </c>
      <c r="G1466" s="3">
        <v>2</v>
      </c>
      <c r="H1466">
        <v>50</v>
      </c>
      <c r="I1466" s="4" t="s">
        <v>133</v>
      </c>
      <c r="J1466" s="2">
        <f>Cocina[[#This Row],[Precio Unitario]]-Cocina[[#This Row],[Costo Unitario]]</f>
        <v>10</v>
      </c>
      <c r="K1466" s="2">
        <f>Cocina[[#This Row],[Precio Unitario]]</f>
        <v>24</v>
      </c>
      <c r="L1466" s="6">
        <f>Cocina[[#This Row],[Ganancia Neta]]/Cocina[[#This Row],[Ganancia Bruta]]</f>
        <v>0.41666666666666669</v>
      </c>
      <c r="M1466" s="2">
        <f>Cocina[[#This Row],[Precio Unitario]]*Cocina[[#This Row],[Cantidad Ordenada]]</f>
        <v>48</v>
      </c>
      <c r="O1466" s="2"/>
      <c r="Q1466"/>
    </row>
    <row r="1467" spans="1:17" x14ac:dyDescent="0.2">
      <c r="A1467" s="3">
        <v>596</v>
      </c>
      <c r="B1467" s="3">
        <v>18</v>
      </c>
      <c r="C1467" s="4" t="s">
        <v>70</v>
      </c>
      <c r="D1467" s="4" t="s">
        <v>1599</v>
      </c>
      <c r="E1467" s="2">
        <v>19</v>
      </c>
      <c r="F1467" s="2">
        <v>32</v>
      </c>
      <c r="G1467" s="3">
        <v>3</v>
      </c>
      <c r="H1467">
        <v>42</v>
      </c>
      <c r="I1467" s="4" t="s">
        <v>133</v>
      </c>
      <c r="J1467" s="2">
        <f>Cocina[[#This Row],[Precio Unitario]]-Cocina[[#This Row],[Costo Unitario]]</f>
        <v>13</v>
      </c>
      <c r="K1467" s="2">
        <f>Cocina[[#This Row],[Precio Unitario]]</f>
        <v>32</v>
      </c>
      <c r="L1467" s="6">
        <f>Cocina[[#This Row],[Ganancia Neta]]/Cocina[[#This Row],[Ganancia Bruta]]</f>
        <v>0.40625</v>
      </c>
      <c r="M1467" s="2">
        <f>Cocina[[#This Row],[Precio Unitario]]*Cocina[[#This Row],[Cantidad Ordenada]]</f>
        <v>96</v>
      </c>
      <c r="O1467" s="2"/>
      <c r="Q1467"/>
    </row>
    <row r="1468" spans="1:17" x14ac:dyDescent="0.2">
      <c r="A1468" s="3">
        <v>596</v>
      </c>
      <c r="B1468" s="3">
        <v>18</v>
      </c>
      <c r="C1468" s="4" t="s">
        <v>52</v>
      </c>
      <c r="D1468" s="4" t="s">
        <v>1607</v>
      </c>
      <c r="E1468" s="2">
        <v>15</v>
      </c>
      <c r="F1468" s="2">
        <v>25</v>
      </c>
      <c r="G1468" s="3">
        <v>2</v>
      </c>
      <c r="H1468">
        <v>19</v>
      </c>
      <c r="I1468" s="4" t="s">
        <v>132</v>
      </c>
      <c r="J1468" s="2">
        <f>Cocina[[#This Row],[Precio Unitario]]-Cocina[[#This Row],[Costo Unitario]]</f>
        <v>10</v>
      </c>
      <c r="K1468" s="2">
        <f>Cocina[[#This Row],[Precio Unitario]]</f>
        <v>25</v>
      </c>
      <c r="L1468" s="6">
        <f>Cocina[[#This Row],[Ganancia Neta]]/Cocina[[#This Row],[Ganancia Bruta]]</f>
        <v>0.4</v>
      </c>
      <c r="M1468" s="2">
        <f>Cocina[[#This Row],[Precio Unitario]]*Cocina[[#This Row],[Cantidad Ordenada]]</f>
        <v>50</v>
      </c>
      <c r="O1468" s="2"/>
      <c r="Q1468"/>
    </row>
    <row r="1469" spans="1:17" x14ac:dyDescent="0.2">
      <c r="A1469" s="3">
        <v>597</v>
      </c>
      <c r="B1469" s="3">
        <v>16</v>
      </c>
      <c r="C1469" s="4" t="s">
        <v>30</v>
      </c>
      <c r="D1469" s="4" t="s">
        <v>1596</v>
      </c>
      <c r="E1469" s="2">
        <v>16</v>
      </c>
      <c r="F1469" s="2">
        <v>28</v>
      </c>
      <c r="G1469" s="3">
        <v>1</v>
      </c>
      <c r="H1469">
        <v>39</v>
      </c>
      <c r="I1469" s="4" t="s">
        <v>133</v>
      </c>
      <c r="J1469" s="2">
        <f>Cocina[[#This Row],[Precio Unitario]]-Cocina[[#This Row],[Costo Unitario]]</f>
        <v>12</v>
      </c>
      <c r="K1469" s="2">
        <f>Cocina[[#This Row],[Precio Unitario]]</f>
        <v>28</v>
      </c>
      <c r="L1469" s="6">
        <f>Cocina[[#This Row],[Ganancia Neta]]/Cocina[[#This Row],[Ganancia Bruta]]</f>
        <v>0.42857142857142855</v>
      </c>
      <c r="M1469" s="2">
        <f>Cocina[[#This Row],[Precio Unitario]]*Cocina[[#This Row],[Cantidad Ordenada]]</f>
        <v>28</v>
      </c>
      <c r="O1469" s="2"/>
      <c r="Q1469"/>
    </row>
    <row r="1470" spans="1:17" x14ac:dyDescent="0.2">
      <c r="A1470" s="3">
        <v>597</v>
      </c>
      <c r="B1470" s="3">
        <v>16</v>
      </c>
      <c r="C1470" s="4" t="s">
        <v>43</v>
      </c>
      <c r="D1470" s="4" t="s">
        <v>1605</v>
      </c>
      <c r="E1470" s="2">
        <v>10</v>
      </c>
      <c r="F1470" s="2">
        <v>18</v>
      </c>
      <c r="G1470" s="3">
        <v>1</v>
      </c>
      <c r="H1470">
        <v>55</v>
      </c>
      <c r="I1470" s="4" t="s">
        <v>133</v>
      </c>
      <c r="J1470" s="2">
        <f>Cocina[[#This Row],[Precio Unitario]]-Cocina[[#This Row],[Costo Unitario]]</f>
        <v>8</v>
      </c>
      <c r="K1470" s="2">
        <f>Cocina[[#This Row],[Precio Unitario]]</f>
        <v>18</v>
      </c>
      <c r="L1470" s="6">
        <f>Cocina[[#This Row],[Ganancia Neta]]/Cocina[[#This Row],[Ganancia Bruta]]</f>
        <v>0.44444444444444442</v>
      </c>
      <c r="M1470" s="2">
        <f>Cocina[[#This Row],[Precio Unitario]]*Cocina[[#This Row],[Cantidad Ordenada]]</f>
        <v>18</v>
      </c>
      <c r="O1470" s="2"/>
      <c r="Q1470"/>
    </row>
    <row r="1471" spans="1:17" x14ac:dyDescent="0.2">
      <c r="A1471" s="3">
        <v>597</v>
      </c>
      <c r="B1471" s="3">
        <v>16</v>
      </c>
      <c r="C1471" s="4" t="s">
        <v>34</v>
      </c>
      <c r="D1471" s="4" t="s">
        <v>1592</v>
      </c>
      <c r="E1471" s="2">
        <v>25</v>
      </c>
      <c r="F1471" s="2">
        <v>40</v>
      </c>
      <c r="G1471" s="3">
        <v>2</v>
      </c>
      <c r="H1471">
        <v>39</v>
      </c>
      <c r="I1471" s="4" t="s">
        <v>133</v>
      </c>
      <c r="J1471" s="2">
        <f>Cocina[[#This Row],[Precio Unitario]]-Cocina[[#This Row],[Costo Unitario]]</f>
        <v>15</v>
      </c>
      <c r="K1471" s="2">
        <f>Cocina[[#This Row],[Precio Unitario]]</f>
        <v>40</v>
      </c>
      <c r="L1471" s="6">
        <f>Cocina[[#This Row],[Ganancia Neta]]/Cocina[[#This Row],[Ganancia Bruta]]</f>
        <v>0.375</v>
      </c>
      <c r="M1471" s="2">
        <f>Cocina[[#This Row],[Precio Unitario]]*Cocina[[#This Row],[Cantidad Ordenada]]</f>
        <v>80</v>
      </c>
      <c r="O1471" s="2"/>
      <c r="Q1471"/>
    </row>
    <row r="1472" spans="1:17" x14ac:dyDescent="0.2">
      <c r="A1472" s="3">
        <v>597</v>
      </c>
      <c r="B1472" s="3">
        <v>16</v>
      </c>
      <c r="C1472" s="4" t="s">
        <v>60</v>
      </c>
      <c r="D1472" s="4" t="s">
        <v>1588</v>
      </c>
      <c r="E1472" s="2">
        <v>14</v>
      </c>
      <c r="F1472" s="2">
        <v>24</v>
      </c>
      <c r="G1472" s="3">
        <v>1</v>
      </c>
      <c r="H1472">
        <v>8</v>
      </c>
      <c r="I1472" s="4" t="s">
        <v>133</v>
      </c>
      <c r="J1472" s="2">
        <f>Cocina[[#This Row],[Precio Unitario]]-Cocina[[#This Row],[Costo Unitario]]</f>
        <v>10</v>
      </c>
      <c r="K1472" s="2">
        <f>Cocina[[#This Row],[Precio Unitario]]</f>
        <v>24</v>
      </c>
      <c r="L1472" s="6">
        <f>Cocina[[#This Row],[Ganancia Neta]]/Cocina[[#This Row],[Ganancia Bruta]]</f>
        <v>0.41666666666666669</v>
      </c>
      <c r="M1472" s="2">
        <f>Cocina[[#This Row],[Precio Unitario]]*Cocina[[#This Row],[Cantidad Ordenada]]</f>
        <v>24</v>
      </c>
      <c r="O1472" s="2"/>
      <c r="Q1472"/>
    </row>
    <row r="1473" spans="1:17" x14ac:dyDescent="0.2">
      <c r="A1473" s="3">
        <v>598</v>
      </c>
      <c r="B1473" s="3">
        <v>9</v>
      </c>
      <c r="C1473" s="4" t="s">
        <v>57</v>
      </c>
      <c r="D1473" s="4" t="s">
        <v>1606</v>
      </c>
      <c r="E1473" s="2">
        <v>15</v>
      </c>
      <c r="F1473" s="2">
        <v>26</v>
      </c>
      <c r="G1473" s="3">
        <v>2</v>
      </c>
      <c r="H1473">
        <v>44</v>
      </c>
      <c r="I1473" s="4" t="s">
        <v>132</v>
      </c>
      <c r="J1473" s="2">
        <f>Cocina[[#This Row],[Precio Unitario]]-Cocina[[#This Row],[Costo Unitario]]</f>
        <v>11</v>
      </c>
      <c r="K1473" s="2">
        <f>Cocina[[#This Row],[Precio Unitario]]</f>
        <v>26</v>
      </c>
      <c r="L1473" s="6">
        <f>Cocina[[#This Row],[Ganancia Neta]]/Cocina[[#This Row],[Ganancia Bruta]]</f>
        <v>0.42307692307692307</v>
      </c>
      <c r="M1473" s="2">
        <f>Cocina[[#This Row],[Precio Unitario]]*Cocina[[#This Row],[Cantidad Ordenada]]</f>
        <v>52</v>
      </c>
      <c r="O1473" s="2"/>
      <c r="Q1473"/>
    </row>
    <row r="1474" spans="1:17" x14ac:dyDescent="0.2">
      <c r="A1474" s="3">
        <v>598</v>
      </c>
      <c r="B1474" s="3">
        <v>9</v>
      </c>
      <c r="C1474" s="4" t="s">
        <v>70</v>
      </c>
      <c r="D1474" s="4" t="s">
        <v>1599</v>
      </c>
      <c r="E1474" s="2">
        <v>19</v>
      </c>
      <c r="F1474" s="2">
        <v>32</v>
      </c>
      <c r="G1474" s="3">
        <v>2</v>
      </c>
      <c r="H1474">
        <v>22</v>
      </c>
      <c r="I1474" s="4" t="s">
        <v>132</v>
      </c>
      <c r="J1474" s="2">
        <f>Cocina[[#This Row],[Precio Unitario]]-Cocina[[#This Row],[Costo Unitario]]</f>
        <v>13</v>
      </c>
      <c r="K1474" s="2">
        <f>Cocina[[#This Row],[Precio Unitario]]</f>
        <v>32</v>
      </c>
      <c r="L1474" s="6">
        <f>Cocina[[#This Row],[Ganancia Neta]]/Cocina[[#This Row],[Ganancia Bruta]]</f>
        <v>0.40625</v>
      </c>
      <c r="M1474" s="2">
        <f>Cocina[[#This Row],[Precio Unitario]]*Cocina[[#This Row],[Cantidad Ordenada]]</f>
        <v>64</v>
      </c>
      <c r="O1474" s="2"/>
      <c r="Q1474"/>
    </row>
    <row r="1475" spans="1:17" x14ac:dyDescent="0.2">
      <c r="A1475" s="3">
        <v>598</v>
      </c>
      <c r="B1475" s="3">
        <v>9</v>
      </c>
      <c r="C1475" s="4" t="s">
        <v>50</v>
      </c>
      <c r="D1475" s="4" t="s">
        <v>1590</v>
      </c>
      <c r="E1475" s="2">
        <v>19</v>
      </c>
      <c r="F1475" s="2">
        <v>31</v>
      </c>
      <c r="G1475" s="3">
        <v>3</v>
      </c>
      <c r="H1475">
        <v>15</v>
      </c>
      <c r="I1475" s="4" t="s">
        <v>132</v>
      </c>
      <c r="J1475" s="2">
        <f>Cocina[[#This Row],[Precio Unitario]]-Cocina[[#This Row],[Costo Unitario]]</f>
        <v>12</v>
      </c>
      <c r="K1475" s="2">
        <f>Cocina[[#This Row],[Precio Unitario]]</f>
        <v>31</v>
      </c>
      <c r="L1475" s="6">
        <f>Cocina[[#This Row],[Ganancia Neta]]/Cocina[[#This Row],[Ganancia Bruta]]</f>
        <v>0.38709677419354838</v>
      </c>
      <c r="M1475" s="2">
        <f>Cocina[[#This Row],[Precio Unitario]]*Cocina[[#This Row],[Cantidad Ordenada]]</f>
        <v>93</v>
      </c>
      <c r="O1475" s="2"/>
      <c r="Q1475"/>
    </row>
    <row r="1476" spans="1:17" x14ac:dyDescent="0.2">
      <c r="A1476" s="3">
        <v>599</v>
      </c>
      <c r="B1476" s="3">
        <v>11</v>
      </c>
      <c r="C1476" s="4" t="s">
        <v>37</v>
      </c>
      <c r="D1476" s="4" t="s">
        <v>1601</v>
      </c>
      <c r="E1476" s="2">
        <v>20</v>
      </c>
      <c r="F1476" s="2">
        <v>34</v>
      </c>
      <c r="G1476" s="3">
        <v>2</v>
      </c>
      <c r="H1476">
        <v>5</v>
      </c>
      <c r="I1476" s="4" t="s">
        <v>132</v>
      </c>
      <c r="J1476" s="2">
        <f>Cocina[[#This Row],[Precio Unitario]]-Cocina[[#This Row],[Costo Unitario]]</f>
        <v>14</v>
      </c>
      <c r="K1476" s="2">
        <f>Cocina[[#This Row],[Precio Unitario]]</f>
        <v>34</v>
      </c>
      <c r="L1476" s="6">
        <f>Cocina[[#This Row],[Ganancia Neta]]/Cocina[[#This Row],[Ganancia Bruta]]</f>
        <v>0.41176470588235292</v>
      </c>
      <c r="M1476" s="2">
        <f>Cocina[[#This Row],[Precio Unitario]]*Cocina[[#This Row],[Cantidad Ordenada]]</f>
        <v>68</v>
      </c>
      <c r="O1476" s="2"/>
      <c r="Q1476"/>
    </row>
    <row r="1477" spans="1:17" x14ac:dyDescent="0.2">
      <c r="A1477" s="3">
        <v>599</v>
      </c>
      <c r="B1477" s="3">
        <v>11</v>
      </c>
      <c r="C1477" s="4" t="s">
        <v>50</v>
      </c>
      <c r="D1477" s="4" t="s">
        <v>1590</v>
      </c>
      <c r="E1477" s="2">
        <v>19</v>
      </c>
      <c r="F1477" s="2">
        <v>31</v>
      </c>
      <c r="G1477" s="3">
        <v>1</v>
      </c>
      <c r="H1477">
        <v>49</v>
      </c>
      <c r="I1477" s="4" t="s">
        <v>132</v>
      </c>
      <c r="J1477" s="2">
        <f>Cocina[[#This Row],[Precio Unitario]]-Cocina[[#This Row],[Costo Unitario]]</f>
        <v>12</v>
      </c>
      <c r="K1477" s="2">
        <f>Cocina[[#This Row],[Precio Unitario]]</f>
        <v>31</v>
      </c>
      <c r="L1477" s="6">
        <f>Cocina[[#This Row],[Ganancia Neta]]/Cocina[[#This Row],[Ganancia Bruta]]</f>
        <v>0.38709677419354838</v>
      </c>
      <c r="M1477" s="2">
        <f>Cocina[[#This Row],[Precio Unitario]]*Cocina[[#This Row],[Cantidad Ordenada]]</f>
        <v>31</v>
      </c>
      <c r="O1477" s="2"/>
      <c r="Q1477"/>
    </row>
    <row r="1478" spans="1:17" x14ac:dyDescent="0.2">
      <c r="A1478" s="3">
        <v>599</v>
      </c>
      <c r="B1478" s="3">
        <v>11</v>
      </c>
      <c r="C1478" s="4" t="s">
        <v>19</v>
      </c>
      <c r="D1478" s="4" t="s">
        <v>1598</v>
      </c>
      <c r="E1478" s="2">
        <v>21</v>
      </c>
      <c r="F1478" s="2">
        <v>35</v>
      </c>
      <c r="G1478" s="3">
        <v>2</v>
      </c>
      <c r="H1478">
        <v>54</v>
      </c>
      <c r="I1478" s="4" t="s">
        <v>132</v>
      </c>
      <c r="J1478" s="2">
        <f>Cocina[[#This Row],[Precio Unitario]]-Cocina[[#This Row],[Costo Unitario]]</f>
        <v>14</v>
      </c>
      <c r="K1478" s="2">
        <f>Cocina[[#This Row],[Precio Unitario]]</f>
        <v>35</v>
      </c>
      <c r="L1478" s="6">
        <f>Cocina[[#This Row],[Ganancia Neta]]/Cocina[[#This Row],[Ganancia Bruta]]</f>
        <v>0.4</v>
      </c>
      <c r="M1478" s="2">
        <f>Cocina[[#This Row],[Precio Unitario]]*Cocina[[#This Row],[Cantidad Ordenada]]</f>
        <v>70</v>
      </c>
      <c r="O1478" s="2"/>
      <c r="Q1478"/>
    </row>
    <row r="1479" spans="1:17" x14ac:dyDescent="0.2">
      <c r="A1479" s="3">
        <v>600</v>
      </c>
      <c r="B1479" s="3">
        <v>14</v>
      </c>
      <c r="C1479" s="4" t="s">
        <v>30</v>
      </c>
      <c r="D1479" s="4" t="s">
        <v>1596</v>
      </c>
      <c r="E1479" s="2">
        <v>16</v>
      </c>
      <c r="F1479" s="2">
        <v>28</v>
      </c>
      <c r="G1479" s="3">
        <v>3</v>
      </c>
      <c r="H1479">
        <v>22</v>
      </c>
      <c r="I1479" s="4" t="s">
        <v>133</v>
      </c>
      <c r="J1479" s="2">
        <f>Cocina[[#This Row],[Precio Unitario]]-Cocina[[#This Row],[Costo Unitario]]</f>
        <v>12</v>
      </c>
      <c r="K1479" s="2">
        <f>Cocina[[#This Row],[Precio Unitario]]</f>
        <v>28</v>
      </c>
      <c r="L1479" s="6">
        <f>Cocina[[#This Row],[Ganancia Neta]]/Cocina[[#This Row],[Ganancia Bruta]]</f>
        <v>0.42857142857142855</v>
      </c>
      <c r="M1479" s="2">
        <f>Cocina[[#This Row],[Precio Unitario]]*Cocina[[#This Row],[Cantidad Ordenada]]</f>
        <v>84</v>
      </c>
      <c r="O1479" s="2"/>
      <c r="Q1479"/>
    </row>
    <row r="1480" spans="1:17" x14ac:dyDescent="0.2">
      <c r="A1480" s="3">
        <v>600</v>
      </c>
      <c r="B1480" s="3">
        <v>14</v>
      </c>
      <c r="C1480" s="4" t="s">
        <v>39</v>
      </c>
      <c r="D1480" s="4" t="s">
        <v>1589</v>
      </c>
      <c r="E1480" s="2">
        <v>18</v>
      </c>
      <c r="F1480" s="2">
        <v>30</v>
      </c>
      <c r="G1480" s="3">
        <v>2</v>
      </c>
      <c r="H1480">
        <v>43</v>
      </c>
      <c r="I1480" s="4" t="s">
        <v>132</v>
      </c>
      <c r="J1480" s="2">
        <f>Cocina[[#This Row],[Precio Unitario]]-Cocina[[#This Row],[Costo Unitario]]</f>
        <v>12</v>
      </c>
      <c r="K1480" s="2">
        <f>Cocina[[#This Row],[Precio Unitario]]</f>
        <v>30</v>
      </c>
      <c r="L1480" s="6">
        <f>Cocina[[#This Row],[Ganancia Neta]]/Cocina[[#This Row],[Ganancia Bruta]]</f>
        <v>0.4</v>
      </c>
      <c r="M1480" s="2">
        <f>Cocina[[#This Row],[Precio Unitario]]*Cocina[[#This Row],[Cantidad Ordenada]]</f>
        <v>60</v>
      </c>
      <c r="O1480" s="2"/>
      <c r="Q1480"/>
    </row>
    <row r="1481" spans="1:17" x14ac:dyDescent="0.2">
      <c r="A1481" s="3">
        <v>601</v>
      </c>
      <c r="B1481" s="3">
        <v>13</v>
      </c>
      <c r="C1481" s="4" t="s">
        <v>34</v>
      </c>
      <c r="D1481" s="4" t="s">
        <v>1592</v>
      </c>
      <c r="E1481" s="2">
        <v>25</v>
      </c>
      <c r="F1481" s="2">
        <v>40</v>
      </c>
      <c r="G1481" s="3">
        <v>2</v>
      </c>
      <c r="H1481">
        <v>11</v>
      </c>
      <c r="I1481" s="4" t="s">
        <v>133</v>
      </c>
      <c r="J1481" s="2">
        <f>Cocina[[#This Row],[Precio Unitario]]-Cocina[[#This Row],[Costo Unitario]]</f>
        <v>15</v>
      </c>
      <c r="K1481" s="2">
        <f>Cocina[[#This Row],[Precio Unitario]]</f>
        <v>40</v>
      </c>
      <c r="L1481" s="6">
        <f>Cocina[[#This Row],[Ganancia Neta]]/Cocina[[#This Row],[Ganancia Bruta]]</f>
        <v>0.375</v>
      </c>
      <c r="M1481" s="2">
        <f>Cocina[[#This Row],[Precio Unitario]]*Cocina[[#This Row],[Cantidad Ordenada]]</f>
        <v>80</v>
      </c>
      <c r="O1481" s="2"/>
      <c r="Q1481"/>
    </row>
    <row r="1482" spans="1:17" x14ac:dyDescent="0.2">
      <c r="A1482" s="3">
        <v>601</v>
      </c>
      <c r="B1482" s="3">
        <v>13</v>
      </c>
      <c r="C1482" s="4" t="s">
        <v>30</v>
      </c>
      <c r="D1482" s="4" t="s">
        <v>1596</v>
      </c>
      <c r="E1482" s="2">
        <v>16</v>
      </c>
      <c r="F1482" s="2">
        <v>28</v>
      </c>
      <c r="G1482" s="3">
        <v>3</v>
      </c>
      <c r="H1482">
        <v>28</v>
      </c>
      <c r="I1482" s="4" t="s">
        <v>132</v>
      </c>
      <c r="J1482" s="2">
        <f>Cocina[[#This Row],[Precio Unitario]]-Cocina[[#This Row],[Costo Unitario]]</f>
        <v>12</v>
      </c>
      <c r="K1482" s="2">
        <f>Cocina[[#This Row],[Precio Unitario]]</f>
        <v>28</v>
      </c>
      <c r="L1482" s="6">
        <f>Cocina[[#This Row],[Ganancia Neta]]/Cocina[[#This Row],[Ganancia Bruta]]</f>
        <v>0.42857142857142855</v>
      </c>
      <c r="M1482" s="2">
        <f>Cocina[[#This Row],[Precio Unitario]]*Cocina[[#This Row],[Cantidad Ordenada]]</f>
        <v>84</v>
      </c>
      <c r="O1482" s="2"/>
      <c r="Q1482"/>
    </row>
    <row r="1483" spans="1:17" x14ac:dyDescent="0.2">
      <c r="A1483" s="3">
        <v>601</v>
      </c>
      <c r="B1483" s="3">
        <v>13</v>
      </c>
      <c r="C1483" s="4" t="s">
        <v>63</v>
      </c>
      <c r="D1483" s="4" t="s">
        <v>1603</v>
      </c>
      <c r="E1483" s="2">
        <v>14</v>
      </c>
      <c r="F1483" s="2">
        <v>23</v>
      </c>
      <c r="G1483" s="3">
        <v>1</v>
      </c>
      <c r="H1483">
        <v>44</v>
      </c>
      <c r="I1483" s="4" t="s">
        <v>133</v>
      </c>
      <c r="J1483" s="2">
        <f>Cocina[[#This Row],[Precio Unitario]]-Cocina[[#This Row],[Costo Unitario]]</f>
        <v>9</v>
      </c>
      <c r="K1483" s="2">
        <f>Cocina[[#This Row],[Precio Unitario]]</f>
        <v>23</v>
      </c>
      <c r="L1483" s="6">
        <f>Cocina[[#This Row],[Ganancia Neta]]/Cocina[[#This Row],[Ganancia Bruta]]</f>
        <v>0.39130434782608697</v>
      </c>
      <c r="M1483" s="2">
        <f>Cocina[[#This Row],[Precio Unitario]]*Cocina[[#This Row],[Cantidad Ordenada]]</f>
        <v>23</v>
      </c>
      <c r="O1483" s="2"/>
      <c r="Q1483"/>
    </row>
    <row r="1484" spans="1:17" x14ac:dyDescent="0.2">
      <c r="A1484" s="3">
        <v>601</v>
      </c>
      <c r="B1484" s="3">
        <v>13</v>
      </c>
      <c r="C1484" s="4" t="s">
        <v>19</v>
      </c>
      <c r="D1484" s="4" t="s">
        <v>1598</v>
      </c>
      <c r="E1484" s="2">
        <v>21</v>
      </c>
      <c r="F1484" s="2">
        <v>35</v>
      </c>
      <c r="G1484" s="3">
        <v>3</v>
      </c>
      <c r="H1484">
        <v>32</v>
      </c>
      <c r="I1484" s="4" t="s">
        <v>132</v>
      </c>
      <c r="J1484" s="2">
        <f>Cocina[[#This Row],[Precio Unitario]]-Cocina[[#This Row],[Costo Unitario]]</f>
        <v>14</v>
      </c>
      <c r="K1484" s="2">
        <f>Cocina[[#This Row],[Precio Unitario]]</f>
        <v>35</v>
      </c>
      <c r="L1484" s="6">
        <f>Cocina[[#This Row],[Ganancia Neta]]/Cocina[[#This Row],[Ganancia Bruta]]</f>
        <v>0.4</v>
      </c>
      <c r="M1484" s="2">
        <f>Cocina[[#This Row],[Precio Unitario]]*Cocina[[#This Row],[Cantidad Ordenada]]</f>
        <v>105</v>
      </c>
      <c r="O1484" s="2"/>
      <c r="Q1484"/>
    </row>
    <row r="1485" spans="1:17" x14ac:dyDescent="0.2">
      <c r="A1485" s="3">
        <v>602</v>
      </c>
      <c r="B1485" s="3">
        <v>12</v>
      </c>
      <c r="C1485" s="4" t="s">
        <v>19</v>
      </c>
      <c r="D1485" s="4" t="s">
        <v>1598</v>
      </c>
      <c r="E1485" s="2">
        <v>21</v>
      </c>
      <c r="F1485" s="2">
        <v>35</v>
      </c>
      <c r="G1485" s="3">
        <v>2</v>
      </c>
      <c r="H1485">
        <v>56</v>
      </c>
      <c r="I1485" s="4" t="s">
        <v>132</v>
      </c>
      <c r="J1485" s="2">
        <f>Cocina[[#This Row],[Precio Unitario]]-Cocina[[#This Row],[Costo Unitario]]</f>
        <v>14</v>
      </c>
      <c r="K1485" s="2">
        <f>Cocina[[#This Row],[Precio Unitario]]</f>
        <v>35</v>
      </c>
      <c r="L1485" s="6">
        <f>Cocina[[#This Row],[Ganancia Neta]]/Cocina[[#This Row],[Ganancia Bruta]]</f>
        <v>0.4</v>
      </c>
      <c r="M1485" s="2">
        <f>Cocina[[#This Row],[Precio Unitario]]*Cocina[[#This Row],[Cantidad Ordenada]]</f>
        <v>70</v>
      </c>
      <c r="O1485" s="2"/>
      <c r="Q1485"/>
    </row>
    <row r="1486" spans="1:17" x14ac:dyDescent="0.2">
      <c r="A1486" s="3">
        <v>602</v>
      </c>
      <c r="B1486" s="3">
        <v>12</v>
      </c>
      <c r="C1486" s="4" t="s">
        <v>65</v>
      </c>
      <c r="D1486" s="4" t="s">
        <v>1600</v>
      </c>
      <c r="E1486" s="2">
        <v>13</v>
      </c>
      <c r="F1486" s="2">
        <v>22</v>
      </c>
      <c r="G1486" s="3">
        <v>3</v>
      </c>
      <c r="H1486">
        <v>58</v>
      </c>
      <c r="I1486" s="4" t="s">
        <v>132</v>
      </c>
      <c r="J1486" s="2">
        <f>Cocina[[#This Row],[Precio Unitario]]-Cocina[[#This Row],[Costo Unitario]]</f>
        <v>9</v>
      </c>
      <c r="K1486" s="2">
        <f>Cocina[[#This Row],[Precio Unitario]]</f>
        <v>22</v>
      </c>
      <c r="L1486" s="6">
        <f>Cocina[[#This Row],[Ganancia Neta]]/Cocina[[#This Row],[Ganancia Bruta]]</f>
        <v>0.40909090909090912</v>
      </c>
      <c r="M1486" s="2">
        <f>Cocina[[#This Row],[Precio Unitario]]*Cocina[[#This Row],[Cantidad Ordenada]]</f>
        <v>66</v>
      </c>
      <c r="O1486" s="2"/>
      <c r="Q1486"/>
    </row>
    <row r="1487" spans="1:17" x14ac:dyDescent="0.2">
      <c r="A1487" s="3">
        <v>602</v>
      </c>
      <c r="B1487" s="3">
        <v>12</v>
      </c>
      <c r="C1487" s="4" t="s">
        <v>39</v>
      </c>
      <c r="D1487" s="4" t="s">
        <v>1589</v>
      </c>
      <c r="E1487" s="2">
        <v>18</v>
      </c>
      <c r="F1487" s="2">
        <v>30</v>
      </c>
      <c r="G1487" s="3">
        <v>3</v>
      </c>
      <c r="H1487">
        <v>12</v>
      </c>
      <c r="I1487" s="4" t="s">
        <v>132</v>
      </c>
      <c r="J1487" s="2">
        <f>Cocina[[#This Row],[Precio Unitario]]-Cocina[[#This Row],[Costo Unitario]]</f>
        <v>12</v>
      </c>
      <c r="K1487" s="2">
        <f>Cocina[[#This Row],[Precio Unitario]]</f>
        <v>30</v>
      </c>
      <c r="L1487" s="6">
        <f>Cocina[[#This Row],[Ganancia Neta]]/Cocina[[#This Row],[Ganancia Bruta]]</f>
        <v>0.4</v>
      </c>
      <c r="M1487" s="2">
        <f>Cocina[[#This Row],[Precio Unitario]]*Cocina[[#This Row],[Cantidad Ordenada]]</f>
        <v>90</v>
      </c>
      <c r="O1487" s="2"/>
      <c r="Q1487"/>
    </row>
    <row r="1488" spans="1:17" x14ac:dyDescent="0.2">
      <c r="A1488" s="3">
        <v>602</v>
      </c>
      <c r="B1488" s="3">
        <v>12</v>
      </c>
      <c r="C1488" s="4" t="s">
        <v>34</v>
      </c>
      <c r="D1488" s="4" t="s">
        <v>1592</v>
      </c>
      <c r="E1488" s="2">
        <v>25</v>
      </c>
      <c r="F1488" s="2">
        <v>40</v>
      </c>
      <c r="G1488" s="3">
        <v>1</v>
      </c>
      <c r="H1488">
        <v>36</v>
      </c>
      <c r="I1488" s="4" t="s">
        <v>133</v>
      </c>
      <c r="J1488" s="2">
        <f>Cocina[[#This Row],[Precio Unitario]]-Cocina[[#This Row],[Costo Unitario]]</f>
        <v>15</v>
      </c>
      <c r="K1488" s="2">
        <f>Cocina[[#This Row],[Precio Unitario]]</f>
        <v>40</v>
      </c>
      <c r="L1488" s="6">
        <f>Cocina[[#This Row],[Ganancia Neta]]/Cocina[[#This Row],[Ganancia Bruta]]</f>
        <v>0.375</v>
      </c>
      <c r="M1488" s="2">
        <f>Cocina[[#This Row],[Precio Unitario]]*Cocina[[#This Row],[Cantidad Ordenada]]</f>
        <v>40</v>
      </c>
      <c r="O1488" s="2"/>
      <c r="Q1488"/>
    </row>
    <row r="1489" spans="1:17" x14ac:dyDescent="0.2">
      <c r="A1489" s="3">
        <v>603</v>
      </c>
      <c r="B1489" s="3">
        <v>19</v>
      </c>
      <c r="C1489" s="4" t="s">
        <v>50</v>
      </c>
      <c r="D1489" s="4" t="s">
        <v>1590</v>
      </c>
      <c r="E1489" s="2">
        <v>19</v>
      </c>
      <c r="F1489" s="2">
        <v>31</v>
      </c>
      <c r="G1489" s="3">
        <v>2</v>
      </c>
      <c r="H1489">
        <v>17</v>
      </c>
      <c r="I1489" s="4" t="s">
        <v>132</v>
      </c>
      <c r="J1489" s="2">
        <f>Cocina[[#This Row],[Precio Unitario]]-Cocina[[#This Row],[Costo Unitario]]</f>
        <v>12</v>
      </c>
      <c r="K1489" s="2">
        <f>Cocina[[#This Row],[Precio Unitario]]</f>
        <v>31</v>
      </c>
      <c r="L1489" s="6">
        <f>Cocina[[#This Row],[Ganancia Neta]]/Cocina[[#This Row],[Ganancia Bruta]]</f>
        <v>0.38709677419354838</v>
      </c>
      <c r="M1489" s="2">
        <f>Cocina[[#This Row],[Precio Unitario]]*Cocina[[#This Row],[Cantidad Ordenada]]</f>
        <v>62</v>
      </c>
      <c r="O1489" s="2"/>
      <c r="Q1489"/>
    </row>
    <row r="1490" spans="1:17" x14ac:dyDescent="0.2">
      <c r="A1490" s="3">
        <v>604</v>
      </c>
      <c r="B1490" s="3">
        <v>14</v>
      </c>
      <c r="C1490" s="4" t="s">
        <v>19</v>
      </c>
      <c r="D1490" s="4" t="s">
        <v>1598</v>
      </c>
      <c r="E1490" s="2">
        <v>21</v>
      </c>
      <c r="F1490" s="2">
        <v>35</v>
      </c>
      <c r="G1490" s="3">
        <v>3</v>
      </c>
      <c r="H1490">
        <v>42</v>
      </c>
      <c r="I1490" s="4" t="s">
        <v>132</v>
      </c>
      <c r="J1490" s="2">
        <f>Cocina[[#This Row],[Precio Unitario]]-Cocina[[#This Row],[Costo Unitario]]</f>
        <v>14</v>
      </c>
      <c r="K1490" s="2">
        <f>Cocina[[#This Row],[Precio Unitario]]</f>
        <v>35</v>
      </c>
      <c r="L1490" s="6">
        <f>Cocina[[#This Row],[Ganancia Neta]]/Cocina[[#This Row],[Ganancia Bruta]]</f>
        <v>0.4</v>
      </c>
      <c r="M1490" s="2">
        <f>Cocina[[#This Row],[Precio Unitario]]*Cocina[[#This Row],[Cantidad Ordenada]]</f>
        <v>105</v>
      </c>
      <c r="O1490" s="2"/>
      <c r="Q1490"/>
    </row>
    <row r="1491" spans="1:17" x14ac:dyDescent="0.2">
      <c r="A1491" s="3">
        <v>605</v>
      </c>
      <c r="B1491" s="3">
        <v>19</v>
      </c>
      <c r="C1491" s="4" t="s">
        <v>55</v>
      </c>
      <c r="D1491" s="4" t="s">
        <v>1602</v>
      </c>
      <c r="E1491" s="2">
        <v>12</v>
      </c>
      <c r="F1491" s="2">
        <v>20</v>
      </c>
      <c r="G1491" s="3">
        <v>1</v>
      </c>
      <c r="H1491">
        <v>47</v>
      </c>
      <c r="I1491" s="4" t="s">
        <v>132</v>
      </c>
      <c r="J1491" s="2">
        <f>Cocina[[#This Row],[Precio Unitario]]-Cocina[[#This Row],[Costo Unitario]]</f>
        <v>8</v>
      </c>
      <c r="K1491" s="2">
        <f>Cocina[[#This Row],[Precio Unitario]]</f>
        <v>20</v>
      </c>
      <c r="L1491" s="6">
        <f>Cocina[[#This Row],[Ganancia Neta]]/Cocina[[#This Row],[Ganancia Bruta]]</f>
        <v>0.4</v>
      </c>
      <c r="M1491" s="2">
        <f>Cocina[[#This Row],[Precio Unitario]]*Cocina[[#This Row],[Cantidad Ordenada]]</f>
        <v>20</v>
      </c>
      <c r="O1491" s="2"/>
      <c r="Q1491"/>
    </row>
    <row r="1492" spans="1:17" x14ac:dyDescent="0.2">
      <c r="A1492" s="3">
        <v>605</v>
      </c>
      <c r="B1492" s="3">
        <v>19</v>
      </c>
      <c r="C1492" s="4" t="s">
        <v>34</v>
      </c>
      <c r="D1492" s="4" t="s">
        <v>1592</v>
      </c>
      <c r="E1492" s="2">
        <v>25</v>
      </c>
      <c r="F1492" s="2">
        <v>40</v>
      </c>
      <c r="G1492" s="3">
        <v>1</v>
      </c>
      <c r="H1492">
        <v>24</v>
      </c>
      <c r="I1492" s="4" t="s">
        <v>133</v>
      </c>
      <c r="J1492" s="2">
        <f>Cocina[[#This Row],[Precio Unitario]]-Cocina[[#This Row],[Costo Unitario]]</f>
        <v>15</v>
      </c>
      <c r="K1492" s="2">
        <f>Cocina[[#This Row],[Precio Unitario]]</f>
        <v>40</v>
      </c>
      <c r="L1492" s="6">
        <f>Cocina[[#This Row],[Ganancia Neta]]/Cocina[[#This Row],[Ganancia Bruta]]</f>
        <v>0.375</v>
      </c>
      <c r="M1492" s="2">
        <f>Cocina[[#This Row],[Precio Unitario]]*Cocina[[#This Row],[Cantidad Ordenada]]</f>
        <v>40</v>
      </c>
      <c r="O1492" s="2"/>
      <c r="Q1492"/>
    </row>
    <row r="1493" spans="1:17" x14ac:dyDescent="0.2">
      <c r="A1493" s="3">
        <v>605</v>
      </c>
      <c r="B1493" s="3">
        <v>19</v>
      </c>
      <c r="C1493" s="4" t="s">
        <v>19</v>
      </c>
      <c r="D1493" s="4" t="s">
        <v>1598</v>
      </c>
      <c r="E1493" s="2">
        <v>21</v>
      </c>
      <c r="F1493" s="2">
        <v>35</v>
      </c>
      <c r="G1493" s="3">
        <v>2</v>
      </c>
      <c r="H1493">
        <v>55</v>
      </c>
      <c r="I1493" s="4" t="s">
        <v>133</v>
      </c>
      <c r="J1493" s="2">
        <f>Cocina[[#This Row],[Precio Unitario]]-Cocina[[#This Row],[Costo Unitario]]</f>
        <v>14</v>
      </c>
      <c r="K1493" s="2">
        <f>Cocina[[#This Row],[Precio Unitario]]</f>
        <v>35</v>
      </c>
      <c r="L1493" s="6">
        <f>Cocina[[#This Row],[Ganancia Neta]]/Cocina[[#This Row],[Ganancia Bruta]]</f>
        <v>0.4</v>
      </c>
      <c r="M1493" s="2">
        <f>Cocina[[#This Row],[Precio Unitario]]*Cocina[[#This Row],[Cantidad Ordenada]]</f>
        <v>70</v>
      </c>
      <c r="O1493" s="2"/>
      <c r="Q1493"/>
    </row>
    <row r="1494" spans="1:17" x14ac:dyDescent="0.2">
      <c r="A1494" s="3">
        <v>605</v>
      </c>
      <c r="B1494" s="3">
        <v>19</v>
      </c>
      <c r="C1494" s="4" t="s">
        <v>39</v>
      </c>
      <c r="D1494" s="4" t="s">
        <v>1589</v>
      </c>
      <c r="E1494" s="2">
        <v>18</v>
      </c>
      <c r="F1494" s="2">
        <v>30</v>
      </c>
      <c r="G1494" s="3">
        <v>3</v>
      </c>
      <c r="H1494">
        <v>50</v>
      </c>
      <c r="I1494" s="4" t="s">
        <v>133</v>
      </c>
      <c r="J1494" s="2">
        <f>Cocina[[#This Row],[Precio Unitario]]-Cocina[[#This Row],[Costo Unitario]]</f>
        <v>12</v>
      </c>
      <c r="K1494" s="2">
        <f>Cocina[[#This Row],[Precio Unitario]]</f>
        <v>30</v>
      </c>
      <c r="L1494" s="6">
        <f>Cocina[[#This Row],[Ganancia Neta]]/Cocina[[#This Row],[Ganancia Bruta]]</f>
        <v>0.4</v>
      </c>
      <c r="M1494" s="2">
        <f>Cocina[[#This Row],[Precio Unitario]]*Cocina[[#This Row],[Cantidad Ordenada]]</f>
        <v>90</v>
      </c>
      <c r="O1494" s="2"/>
      <c r="Q1494"/>
    </row>
    <row r="1495" spans="1:17" x14ac:dyDescent="0.2">
      <c r="A1495" s="3">
        <v>606</v>
      </c>
      <c r="B1495" s="3">
        <v>1</v>
      </c>
      <c r="C1495" s="4" t="s">
        <v>52</v>
      </c>
      <c r="D1495" s="4" t="s">
        <v>1607</v>
      </c>
      <c r="E1495" s="2">
        <v>15</v>
      </c>
      <c r="F1495" s="2">
        <v>25</v>
      </c>
      <c r="G1495" s="3">
        <v>2</v>
      </c>
      <c r="H1495">
        <v>47</v>
      </c>
      <c r="I1495" s="4" t="s">
        <v>132</v>
      </c>
      <c r="J1495" s="2">
        <f>Cocina[[#This Row],[Precio Unitario]]-Cocina[[#This Row],[Costo Unitario]]</f>
        <v>10</v>
      </c>
      <c r="K1495" s="2">
        <f>Cocina[[#This Row],[Precio Unitario]]</f>
        <v>25</v>
      </c>
      <c r="L1495" s="6">
        <f>Cocina[[#This Row],[Ganancia Neta]]/Cocina[[#This Row],[Ganancia Bruta]]</f>
        <v>0.4</v>
      </c>
      <c r="M1495" s="2">
        <f>Cocina[[#This Row],[Precio Unitario]]*Cocina[[#This Row],[Cantidad Ordenada]]</f>
        <v>50</v>
      </c>
      <c r="O1495" s="2"/>
      <c r="Q1495"/>
    </row>
    <row r="1496" spans="1:17" x14ac:dyDescent="0.2">
      <c r="A1496" s="3">
        <v>606</v>
      </c>
      <c r="B1496" s="3">
        <v>1</v>
      </c>
      <c r="C1496" s="4" t="s">
        <v>46</v>
      </c>
      <c r="D1496" s="4" t="s">
        <v>1591</v>
      </c>
      <c r="E1496" s="2">
        <v>16</v>
      </c>
      <c r="F1496" s="2">
        <v>27</v>
      </c>
      <c r="G1496" s="3">
        <v>3</v>
      </c>
      <c r="H1496">
        <v>48</v>
      </c>
      <c r="I1496" s="4" t="s">
        <v>133</v>
      </c>
      <c r="J1496" s="2">
        <f>Cocina[[#This Row],[Precio Unitario]]-Cocina[[#This Row],[Costo Unitario]]</f>
        <v>11</v>
      </c>
      <c r="K1496" s="2">
        <f>Cocina[[#This Row],[Precio Unitario]]</f>
        <v>27</v>
      </c>
      <c r="L1496" s="6">
        <f>Cocina[[#This Row],[Ganancia Neta]]/Cocina[[#This Row],[Ganancia Bruta]]</f>
        <v>0.40740740740740738</v>
      </c>
      <c r="M1496" s="2">
        <f>Cocina[[#This Row],[Precio Unitario]]*Cocina[[#This Row],[Cantidad Ordenada]]</f>
        <v>81</v>
      </c>
      <c r="O1496" s="2"/>
      <c r="Q1496"/>
    </row>
    <row r="1497" spans="1:17" x14ac:dyDescent="0.2">
      <c r="A1497" s="3">
        <v>606</v>
      </c>
      <c r="B1497" s="3">
        <v>1</v>
      </c>
      <c r="C1497" s="4" t="s">
        <v>57</v>
      </c>
      <c r="D1497" s="4" t="s">
        <v>1606</v>
      </c>
      <c r="E1497" s="2">
        <v>15</v>
      </c>
      <c r="F1497" s="2">
        <v>26</v>
      </c>
      <c r="G1497" s="3">
        <v>2</v>
      </c>
      <c r="H1497">
        <v>50</v>
      </c>
      <c r="I1497" s="4" t="s">
        <v>133</v>
      </c>
      <c r="J1497" s="2">
        <f>Cocina[[#This Row],[Precio Unitario]]-Cocina[[#This Row],[Costo Unitario]]</f>
        <v>11</v>
      </c>
      <c r="K1497" s="2">
        <f>Cocina[[#This Row],[Precio Unitario]]</f>
        <v>26</v>
      </c>
      <c r="L1497" s="6">
        <f>Cocina[[#This Row],[Ganancia Neta]]/Cocina[[#This Row],[Ganancia Bruta]]</f>
        <v>0.42307692307692307</v>
      </c>
      <c r="M1497" s="2">
        <f>Cocina[[#This Row],[Precio Unitario]]*Cocina[[#This Row],[Cantidad Ordenada]]</f>
        <v>52</v>
      </c>
      <c r="O1497" s="2"/>
      <c r="Q1497"/>
    </row>
    <row r="1498" spans="1:17" x14ac:dyDescent="0.2">
      <c r="A1498" s="3">
        <v>607</v>
      </c>
      <c r="B1498" s="3">
        <v>10</v>
      </c>
      <c r="C1498" s="4" t="s">
        <v>34</v>
      </c>
      <c r="D1498" s="4" t="s">
        <v>1592</v>
      </c>
      <c r="E1498" s="2">
        <v>25</v>
      </c>
      <c r="F1498" s="2">
        <v>40</v>
      </c>
      <c r="G1498" s="3">
        <v>1</v>
      </c>
      <c r="H1498">
        <v>25</v>
      </c>
      <c r="I1498" s="4" t="s">
        <v>132</v>
      </c>
      <c r="J1498" s="2">
        <f>Cocina[[#This Row],[Precio Unitario]]-Cocina[[#This Row],[Costo Unitario]]</f>
        <v>15</v>
      </c>
      <c r="K1498" s="2">
        <f>Cocina[[#This Row],[Precio Unitario]]</f>
        <v>40</v>
      </c>
      <c r="L1498" s="6">
        <f>Cocina[[#This Row],[Ganancia Neta]]/Cocina[[#This Row],[Ganancia Bruta]]</f>
        <v>0.375</v>
      </c>
      <c r="M1498" s="2">
        <f>Cocina[[#This Row],[Precio Unitario]]*Cocina[[#This Row],[Cantidad Ordenada]]</f>
        <v>40</v>
      </c>
      <c r="O1498" s="2"/>
      <c r="Q1498"/>
    </row>
    <row r="1499" spans="1:17" x14ac:dyDescent="0.2">
      <c r="A1499" s="3">
        <v>607</v>
      </c>
      <c r="B1499" s="3">
        <v>10</v>
      </c>
      <c r="C1499" s="4" t="s">
        <v>30</v>
      </c>
      <c r="D1499" s="4" t="s">
        <v>1596</v>
      </c>
      <c r="E1499" s="2">
        <v>16</v>
      </c>
      <c r="F1499" s="2">
        <v>28</v>
      </c>
      <c r="G1499" s="3">
        <v>1</v>
      </c>
      <c r="H1499">
        <v>44</v>
      </c>
      <c r="I1499" s="4" t="s">
        <v>132</v>
      </c>
      <c r="J1499" s="2">
        <f>Cocina[[#This Row],[Precio Unitario]]-Cocina[[#This Row],[Costo Unitario]]</f>
        <v>12</v>
      </c>
      <c r="K1499" s="2">
        <f>Cocina[[#This Row],[Precio Unitario]]</f>
        <v>28</v>
      </c>
      <c r="L1499" s="6">
        <f>Cocina[[#This Row],[Ganancia Neta]]/Cocina[[#This Row],[Ganancia Bruta]]</f>
        <v>0.42857142857142855</v>
      </c>
      <c r="M1499" s="2">
        <f>Cocina[[#This Row],[Precio Unitario]]*Cocina[[#This Row],[Cantidad Ordenada]]</f>
        <v>28</v>
      </c>
      <c r="O1499" s="2"/>
      <c r="Q1499"/>
    </row>
    <row r="1500" spans="1:17" x14ac:dyDescent="0.2">
      <c r="A1500" s="3">
        <v>608</v>
      </c>
      <c r="B1500" s="3">
        <v>7</v>
      </c>
      <c r="C1500" s="4" t="s">
        <v>26</v>
      </c>
      <c r="D1500" s="4" t="s">
        <v>1594</v>
      </c>
      <c r="E1500" s="2">
        <v>17</v>
      </c>
      <c r="F1500" s="2">
        <v>29</v>
      </c>
      <c r="G1500" s="3">
        <v>1</v>
      </c>
      <c r="H1500">
        <v>45</v>
      </c>
      <c r="I1500" s="4" t="s">
        <v>132</v>
      </c>
      <c r="J1500" s="2">
        <f>Cocina[[#This Row],[Precio Unitario]]-Cocina[[#This Row],[Costo Unitario]]</f>
        <v>12</v>
      </c>
      <c r="K1500" s="2">
        <f>Cocina[[#This Row],[Precio Unitario]]</f>
        <v>29</v>
      </c>
      <c r="L1500" s="6">
        <f>Cocina[[#This Row],[Ganancia Neta]]/Cocina[[#This Row],[Ganancia Bruta]]</f>
        <v>0.41379310344827586</v>
      </c>
      <c r="M1500" s="2">
        <f>Cocina[[#This Row],[Precio Unitario]]*Cocina[[#This Row],[Cantidad Ordenada]]</f>
        <v>29</v>
      </c>
      <c r="O1500" s="2"/>
      <c r="Q1500"/>
    </row>
    <row r="1501" spans="1:17" x14ac:dyDescent="0.2">
      <c r="A1501" s="3">
        <v>609</v>
      </c>
      <c r="B1501" s="3">
        <v>1</v>
      </c>
      <c r="C1501" s="4" t="s">
        <v>70</v>
      </c>
      <c r="D1501" s="4" t="s">
        <v>1599</v>
      </c>
      <c r="E1501" s="2">
        <v>19</v>
      </c>
      <c r="F1501" s="2">
        <v>32</v>
      </c>
      <c r="G1501" s="3">
        <v>1</v>
      </c>
      <c r="H1501">
        <v>27</v>
      </c>
      <c r="I1501" s="4" t="s">
        <v>133</v>
      </c>
      <c r="J1501" s="2">
        <f>Cocina[[#This Row],[Precio Unitario]]-Cocina[[#This Row],[Costo Unitario]]</f>
        <v>13</v>
      </c>
      <c r="K1501" s="2">
        <f>Cocina[[#This Row],[Precio Unitario]]</f>
        <v>32</v>
      </c>
      <c r="L1501" s="6">
        <f>Cocina[[#This Row],[Ganancia Neta]]/Cocina[[#This Row],[Ganancia Bruta]]</f>
        <v>0.40625</v>
      </c>
      <c r="M1501" s="2">
        <f>Cocina[[#This Row],[Precio Unitario]]*Cocina[[#This Row],[Cantidad Ordenada]]</f>
        <v>32</v>
      </c>
      <c r="O1501" s="2"/>
      <c r="Q1501"/>
    </row>
    <row r="1502" spans="1:17" x14ac:dyDescent="0.2">
      <c r="A1502" s="3">
        <v>610</v>
      </c>
      <c r="B1502" s="3">
        <v>19</v>
      </c>
      <c r="C1502" s="4" t="s">
        <v>57</v>
      </c>
      <c r="D1502" s="4" t="s">
        <v>1606</v>
      </c>
      <c r="E1502" s="2">
        <v>15</v>
      </c>
      <c r="F1502" s="2">
        <v>26</v>
      </c>
      <c r="G1502" s="3">
        <v>1</v>
      </c>
      <c r="H1502">
        <v>39</v>
      </c>
      <c r="I1502" s="4" t="s">
        <v>133</v>
      </c>
      <c r="J1502" s="2">
        <f>Cocina[[#This Row],[Precio Unitario]]-Cocina[[#This Row],[Costo Unitario]]</f>
        <v>11</v>
      </c>
      <c r="K1502" s="2">
        <f>Cocina[[#This Row],[Precio Unitario]]</f>
        <v>26</v>
      </c>
      <c r="L1502" s="6">
        <f>Cocina[[#This Row],[Ganancia Neta]]/Cocina[[#This Row],[Ganancia Bruta]]</f>
        <v>0.42307692307692307</v>
      </c>
      <c r="M1502" s="2">
        <f>Cocina[[#This Row],[Precio Unitario]]*Cocina[[#This Row],[Cantidad Ordenada]]</f>
        <v>26</v>
      </c>
      <c r="O1502" s="2"/>
      <c r="Q1502"/>
    </row>
    <row r="1503" spans="1:17" x14ac:dyDescent="0.2">
      <c r="A1503" s="3">
        <v>610</v>
      </c>
      <c r="B1503" s="3">
        <v>19</v>
      </c>
      <c r="C1503" s="4" t="s">
        <v>43</v>
      </c>
      <c r="D1503" s="4" t="s">
        <v>1605</v>
      </c>
      <c r="E1503" s="2">
        <v>10</v>
      </c>
      <c r="F1503" s="2">
        <v>18</v>
      </c>
      <c r="G1503" s="3">
        <v>1</v>
      </c>
      <c r="H1503">
        <v>8</v>
      </c>
      <c r="I1503" s="4" t="s">
        <v>132</v>
      </c>
      <c r="J1503" s="2">
        <f>Cocina[[#This Row],[Precio Unitario]]-Cocina[[#This Row],[Costo Unitario]]</f>
        <v>8</v>
      </c>
      <c r="K1503" s="2">
        <f>Cocina[[#This Row],[Precio Unitario]]</f>
        <v>18</v>
      </c>
      <c r="L1503" s="6">
        <f>Cocina[[#This Row],[Ganancia Neta]]/Cocina[[#This Row],[Ganancia Bruta]]</f>
        <v>0.44444444444444442</v>
      </c>
      <c r="M1503" s="2">
        <f>Cocina[[#This Row],[Precio Unitario]]*Cocina[[#This Row],[Cantidad Ordenada]]</f>
        <v>18</v>
      </c>
      <c r="O1503" s="2"/>
      <c r="Q1503"/>
    </row>
    <row r="1504" spans="1:17" x14ac:dyDescent="0.2">
      <c r="A1504" s="3">
        <v>611</v>
      </c>
      <c r="B1504" s="3">
        <v>13</v>
      </c>
      <c r="C1504" s="4" t="s">
        <v>41</v>
      </c>
      <c r="D1504" s="4" t="s">
        <v>1604</v>
      </c>
      <c r="E1504" s="2">
        <v>13</v>
      </c>
      <c r="F1504" s="2">
        <v>21</v>
      </c>
      <c r="G1504" s="3">
        <v>2</v>
      </c>
      <c r="H1504">
        <v>53</v>
      </c>
      <c r="I1504" s="4" t="s">
        <v>133</v>
      </c>
      <c r="J1504" s="2">
        <f>Cocina[[#This Row],[Precio Unitario]]-Cocina[[#This Row],[Costo Unitario]]</f>
        <v>8</v>
      </c>
      <c r="K1504" s="2">
        <f>Cocina[[#This Row],[Precio Unitario]]</f>
        <v>21</v>
      </c>
      <c r="L1504" s="6">
        <f>Cocina[[#This Row],[Ganancia Neta]]/Cocina[[#This Row],[Ganancia Bruta]]</f>
        <v>0.38095238095238093</v>
      </c>
      <c r="M1504" s="2">
        <f>Cocina[[#This Row],[Precio Unitario]]*Cocina[[#This Row],[Cantidad Ordenada]]</f>
        <v>42</v>
      </c>
      <c r="O1504" s="2"/>
      <c r="Q1504"/>
    </row>
    <row r="1505" spans="1:17" x14ac:dyDescent="0.2">
      <c r="A1505" s="3">
        <v>611</v>
      </c>
      <c r="B1505" s="3">
        <v>13</v>
      </c>
      <c r="C1505" s="4" t="s">
        <v>42</v>
      </c>
      <c r="D1505" s="4" t="s">
        <v>1593</v>
      </c>
      <c r="E1505" s="2">
        <v>22</v>
      </c>
      <c r="F1505" s="2">
        <v>36</v>
      </c>
      <c r="G1505" s="3">
        <v>1</v>
      </c>
      <c r="H1505">
        <v>30</v>
      </c>
      <c r="I1505" s="4" t="s">
        <v>133</v>
      </c>
      <c r="J1505" s="2">
        <f>Cocina[[#This Row],[Precio Unitario]]-Cocina[[#This Row],[Costo Unitario]]</f>
        <v>14</v>
      </c>
      <c r="K1505" s="2">
        <f>Cocina[[#This Row],[Precio Unitario]]</f>
        <v>36</v>
      </c>
      <c r="L1505" s="6">
        <f>Cocina[[#This Row],[Ganancia Neta]]/Cocina[[#This Row],[Ganancia Bruta]]</f>
        <v>0.3888888888888889</v>
      </c>
      <c r="M1505" s="2">
        <f>Cocina[[#This Row],[Precio Unitario]]*Cocina[[#This Row],[Cantidad Ordenada]]</f>
        <v>36</v>
      </c>
      <c r="O1505" s="2"/>
      <c r="Q1505"/>
    </row>
    <row r="1506" spans="1:17" x14ac:dyDescent="0.2">
      <c r="A1506" s="3">
        <v>612</v>
      </c>
      <c r="B1506" s="3">
        <v>11</v>
      </c>
      <c r="C1506" s="4" t="s">
        <v>46</v>
      </c>
      <c r="D1506" s="4" t="s">
        <v>1591</v>
      </c>
      <c r="E1506" s="2">
        <v>16</v>
      </c>
      <c r="F1506" s="2">
        <v>27</v>
      </c>
      <c r="G1506" s="3">
        <v>1</v>
      </c>
      <c r="H1506">
        <v>26</v>
      </c>
      <c r="I1506" s="4" t="s">
        <v>132</v>
      </c>
      <c r="J1506" s="2">
        <f>Cocina[[#This Row],[Precio Unitario]]-Cocina[[#This Row],[Costo Unitario]]</f>
        <v>11</v>
      </c>
      <c r="K1506" s="2">
        <f>Cocina[[#This Row],[Precio Unitario]]</f>
        <v>27</v>
      </c>
      <c r="L1506" s="6">
        <f>Cocina[[#This Row],[Ganancia Neta]]/Cocina[[#This Row],[Ganancia Bruta]]</f>
        <v>0.40740740740740738</v>
      </c>
      <c r="M1506" s="2">
        <f>Cocina[[#This Row],[Precio Unitario]]*Cocina[[#This Row],[Cantidad Ordenada]]</f>
        <v>27</v>
      </c>
      <c r="O1506" s="2"/>
      <c r="Q1506"/>
    </row>
    <row r="1507" spans="1:17" x14ac:dyDescent="0.2">
      <c r="A1507" s="3">
        <v>612</v>
      </c>
      <c r="B1507" s="3">
        <v>11</v>
      </c>
      <c r="C1507" s="4" t="s">
        <v>42</v>
      </c>
      <c r="D1507" s="4" t="s">
        <v>1593</v>
      </c>
      <c r="E1507" s="2">
        <v>22</v>
      </c>
      <c r="F1507" s="2">
        <v>36</v>
      </c>
      <c r="G1507" s="3">
        <v>3</v>
      </c>
      <c r="H1507">
        <v>37</v>
      </c>
      <c r="I1507" s="4" t="s">
        <v>132</v>
      </c>
      <c r="J1507" s="2">
        <f>Cocina[[#This Row],[Precio Unitario]]-Cocina[[#This Row],[Costo Unitario]]</f>
        <v>14</v>
      </c>
      <c r="K1507" s="2">
        <f>Cocina[[#This Row],[Precio Unitario]]</f>
        <v>36</v>
      </c>
      <c r="L1507" s="6">
        <f>Cocina[[#This Row],[Ganancia Neta]]/Cocina[[#This Row],[Ganancia Bruta]]</f>
        <v>0.3888888888888889</v>
      </c>
      <c r="M1507" s="2">
        <f>Cocina[[#This Row],[Precio Unitario]]*Cocina[[#This Row],[Cantidad Ordenada]]</f>
        <v>108</v>
      </c>
      <c r="O1507" s="2"/>
      <c r="Q1507"/>
    </row>
    <row r="1508" spans="1:17" x14ac:dyDescent="0.2">
      <c r="A1508" s="3">
        <v>612</v>
      </c>
      <c r="B1508" s="3">
        <v>11</v>
      </c>
      <c r="C1508" s="4" t="s">
        <v>30</v>
      </c>
      <c r="D1508" s="4" t="s">
        <v>1596</v>
      </c>
      <c r="E1508" s="2">
        <v>16</v>
      </c>
      <c r="F1508" s="2">
        <v>28</v>
      </c>
      <c r="G1508" s="3">
        <v>2</v>
      </c>
      <c r="H1508">
        <v>15</v>
      </c>
      <c r="I1508" s="4" t="s">
        <v>132</v>
      </c>
      <c r="J1508" s="2">
        <f>Cocina[[#This Row],[Precio Unitario]]-Cocina[[#This Row],[Costo Unitario]]</f>
        <v>12</v>
      </c>
      <c r="K1508" s="2">
        <f>Cocina[[#This Row],[Precio Unitario]]</f>
        <v>28</v>
      </c>
      <c r="L1508" s="6">
        <f>Cocina[[#This Row],[Ganancia Neta]]/Cocina[[#This Row],[Ganancia Bruta]]</f>
        <v>0.42857142857142855</v>
      </c>
      <c r="M1508" s="2">
        <f>Cocina[[#This Row],[Precio Unitario]]*Cocina[[#This Row],[Cantidad Ordenada]]</f>
        <v>56</v>
      </c>
      <c r="O1508" s="2"/>
      <c r="Q1508"/>
    </row>
    <row r="1509" spans="1:17" x14ac:dyDescent="0.2">
      <c r="A1509" s="3">
        <v>612</v>
      </c>
      <c r="B1509" s="3">
        <v>11</v>
      </c>
      <c r="C1509" s="4" t="s">
        <v>55</v>
      </c>
      <c r="D1509" s="4" t="s">
        <v>1602</v>
      </c>
      <c r="E1509" s="2">
        <v>12</v>
      </c>
      <c r="F1509" s="2">
        <v>20</v>
      </c>
      <c r="G1509" s="3">
        <v>2</v>
      </c>
      <c r="H1509">
        <v>51</v>
      </c>
      <c r="I1509" s="4" t="s">
        <v>132</v>
      </c>
      <c r="J1509" s="2">
        <f>Cocina[[#This Row],[Precio Unitario]]-Cocina[[#This Row],[Costo Unitario]]</f>
        <v>8</v>
      </c>
      <c r="K1509" s="2">
        <f>Cocina[[#This Row],[Precio Unitario]]</f>
        <v>20</v>
      </c>
      <c r="L1509" s="6">
        <f>Cocina[[#This Row],[Ganancia Neta]]/Cocina[[#This Row],[Ganancia Bruta]]</f>
        <v>0.4</v>
      </c>
      <c r="M1509" s="2">
        <f>Cocina[[#This Row],[Precio Unitario]]*Cocina[[#This Row],[Cantidad Ordenada]]</f>
        <v>40</v>
      </c>
      <c r="O1509" s="2"/>
      <c r="Q1509"/>
    </row>
    <row r="1510" spans="1:17" x14ac:dyDescent="0.2">
      <c r="A1510" s="3">
        <v>613</v>
      </c>
      <c r="B1510" s="3">
        <v>1</v>
      </c>
      <c r="C1510" s="4" t="s">
        <v>48</v>
      </c>
      <c r="D1510" s="4" t="s">
        <v>1597</v>
      </c>
      <c r="E1510" s="2">
        <v>11</v>
      </c>
      <c r="F1510" s="2">
        <v>19</v>
      </c>
      <c r="G1510" s="3">
        <v>3</v>
      </c>
      <c r="H1510">
        <v>41</v>
      </c>
      <c r="I1510" s="4" t="s">
        <v>133</v>
      </c>
      <c r="J1510" s="2">
        <f>Cocina[[#This Row],[Precio Unitario]]-Cocina[[#This Row],[Costo Unitario]]</f>
        <v>8</v>
      </c>
      <c r="K1510" s="2">
        <f>Cocina[[#This Row],[Precio Unitario]]</f>
        <v>19</v>
      </c>
      <c r="L1510" s="6">
        <f>Cocina[[#This Row],[Ganancia Neta]]/Cocina[[#This Row],[Ganancia Bruta]]</f>
        <v>0.42105263157894735</v>
      </c>
      <c r="M1510" s="2">
        <f>Cocina[[#This Row],[Precio Unitario]]*Cocina[[#This Row],[Cantidad Ordenada]]</f>
        <v>57</v>
      </c>
      <c r="O1510" s="2"/>
      <c r="Q1510"/>
    </row>
    <row r="1511" spans="1:17" x14ac:dyDescent="0.2">
      <c r="A1511" s="3">
        <v>613</v>
      </c>
      <c r="B1511" s="3">
        <v>1</v>
      </c>
      <c r="C1511" s="4" t="s">
        <v>63</v>
      </c>
      <c r="D1511" s="4" t="s">
        <v>1603</v>
      </c>
      <c r="E1511" s="2">
        <v>14</v>
      </c>
      <c r="F1511" s="2">
        <v>23</v>
      </c>
      <c r="G1511" s="3">
        <v>3</v>
      </c>
      <c r="H1511">
        <v>23</v>
      </c>
      <c r="I1511" s="4" t="s">
        <v>133</v>
      </c>
      <c r="J1511" s="2">
        <f>Cocina[[#This Row],[Precio Unitario]]-Cocina[[#This Row],[Costo Unitario]]</f>
        <v>9</v>
      </c>
      <c r="K1511" s="2">
        <f>Cocina[[#This Row],[Precio Unitario]]</f>
        <v>23</v>
      </c>
      <c r="L1511" s="6">
        <f>Cocina[[#This Row],[Ganancia Neta]]/Cocina[[#This Row],[Ganancia Bruta]]</f>
        <v>0.39130434782608697</v>
      </c>
      <c r="M1511" s="2">
        <f>Cocina[[#This Row],[Precio Unitario]]*Cocina[[#This Row],[Cantidad Ordenada]]</f>
        <v>69</v>
      </c>
      <c r="O1511" s="2"/>
      <c r="Q1511"/>
    </row>
    <row r="1512" spans="1:17" x14ac:dyDescent="0.2">
      <c r="A1512" s="3">
        <v>613</v>
      </c>
      <c r="B1512" s="3">
        <v>1</v>
      </c>
      <c r="C1512" s="4" t="s">
        <v>43</v>
      </c>
      <c r="D1512" s="4" t="s">
        <v>1605</v>
      </c>
      <c r="E1512" s="2">
        <v>10</v>
      </c>
      <c r="F1512" s="2">
        <v>18</v>
      </c>
      <c r="G1512" s="3">
        <v>3</v>
      </c>
      <c r="H1512">
        <v>31</v>
      </c>
      <c r="I1512" s="4" t="s">
        <v>133</v>
      </c>
      <c r="J1512" s="2">
        <f>Cocina[[#This Row],[Precio Unitario]]-Cocina[[#This Row],[Costo Unitario]]</f>
        <v>8</v>
      </c>
      <c r="K1512" s="2">
        <f>Cocina[[#This Row],[Precio Unitario]]</f>
        <v>18</v>
      </c>
      <c r="L1512" s="6">
        <f>Cocina[[#This Row],[Ganancia Neta]]/Cocina[[#This Row],[Ganancia Bruta]]</f>
        <v>0.44444444444444442</v>
      </c>
      <c r="M1512" s="2">
        <f>Cocina[[#This Row],[Precio Unitario]]*Cocina[[#This Row],[Cantidad Ordenada]]</f>
        <v>54</v>
      </c>
      <c r="O1512" s="2"/>
      <c r="Q1512"/>
    </row>
    <row r="1513" spans="1:17" x14ac:dyDescent="0.2">
      <c r="A1513" s="3">
        <v>613</v>
      </c>
      <c r="B1513" s="3">
        <v>1</v>
      </c>
      <c r="C1513" s="4" t="s">
        <v>19</v>
      </c>
      <c r="D1513" s="4" t="s">
        <v>1598</v>
      </c>
      <c r="E1513" s="2">
        <v>21</v>
      </c>
      <c r="F1513" s="2">
        <v>35</v>
      </c>
      <c r="G1513" s="3">
        <v>3</v>
      </c>
      <c r="H1513">
        <v>57</v>
      </c>
      <c r="I1513" s="4" t="s">
        <v>133</v>
      </c>
      <c r="J1513" s="2">
        <f>Cocina[[#This Row],[Precio Unitario]]-Cocina[[#This Row],[Costo Unitario]]</f>
        <v>14</v>
      </c>
      <c r="K1513" s="2">
        <f>Cocina[[#This Row],[Precio Unitario]]</f>
        <v>35</v>
      </c>
      <c r="L1513" s="6">
        <f>Cocina[[#This Row],[Ganancia Neta]]/Cocina[[#This Row],[Ganancia Bruta]]</f>
        <v>0.4</v>
      </c>
      <c r="M1513" s="2">
        <f>Cocina[[#This Row],[Precio Unitario]]*Cocina[[#This Row],[Cantidad Ordenada]]</f>
        <v>105</v>
      </c>
      <c r="O1513" s="2"/>
      <c r="Q1513"/>
    </row>
    <row r="1514" spans="1:17" x14ac:dyDescent="0.2">
      <c r="A1514" s="3">
        <v>614</v>
      </c>
      <c r="B1514" s="3">
        <v>19</v>
      </c>
      <c r="C1514" s="4" t="s">
        <v>60</v>
      </c>
      <c r="D1514" s="4" t="s">
        <v>1588</v>
      </c>
      <c r="E1514" s="2">
        <v>14</v>
      </c>
      <c r="F1514" s="2">
        <v>24</v>
      </c>
      <c r="G1514" s="3">
        <v>3</v>
      </c>
      <c r="H1514">
        <v>50</v>
      </c>
      <c r="I1514" s="4" t="s">
        <v>132</v>
      </c>
      <c r="J1514" s="2">
        <f>Cocina[[#This Row],[Precio Unitario]]-Cocina[[#This Row],[Costo Unitario]]</f>
        <v>10</v>
      </c>
      <c r="K1514" s="2">
        <f>Cocina[[#This Row],[Precio Unitario]]</f>
        <v>24</v>
      </c>
      <c r="L1514" s="6">
        <f>Cocina[[#This Row],[Ganancia Neta]]/Cocina[[#This Row],[Ganancia Bruta]]</f>
        <v>0.41666666666666669</v>
      </c>
      <c r="M1514" s="2">
        <f>Cocina[[#This Row],[Precio Unitario]]*Cocina[[#This Row],[Cantidad Ordenada]]</f>
        <v>72</v>
      </c>
      <c r="O1514" s="2"/>
      <c r="Q1514"/>
    </row>
    <row r="1515" spans="1:17" x14ac:dyDescent="0.2">
      <c r="A1515" s="3">
        <v>615</v>
      </c>
      <c r="B1515" s="3">
        <v>7</v>
      </c>
      <c r="C1515" s="4" t="s">
        <v>50</v>
      </c>
      <c r="D1515" s="4" t="s">
        <v>1590</v>
      </c>
      <c r="E1515" s="2">
        <v>19</v>
      </c>
      <c r="F1515" s="2">
        <v>31</v>
      </c>
      <c r="G1515" s="3">
        <v>3</v>
      </c>
      <c r="H1515">
        <v>50</v>
      </c>
      <c r="I1515" s="4" t="s">
        <v>132</v>
      </c>
      <c r="J1515" s="2">
        <f>Cocina[[#This Row],[Precio Unitario]]-Cocina[[#This Row],[Costo Unitario]]</f>
        <v>12</v>
      </c>
      <c r="K1515" s="2">
        <f>Cocina[[#This Row],[Precio Unitario]]</f>
        <v>31</v>
      </c>
      <c r="L1515" s="6">
        <f>Cocina[[#This Row],[Ganancia Neta]]/Cocina[[#This Row],[Ganancia Bruta]]</f>
        <v>0.38709677419354838</v>
      </c>
      <c r="M1515" s="2">
        <f>Cocina[[#This Row],[Precio Unitario]]*Cocina[[#This Row],[Cantidad Ordenada]]</f>
        <v>93</v>
      </c>
      <c r="O1515" s="2"/>
      <c r="Q1515"/>
    </row>
    <row r="1516" spans="1:17" x14ac:dyDescent="0.2">
      <c r="A1516" s="3">
        <v>615</v>
      </c>
      <c r="B1516" s="3">
        <v>7</v>
      </c>
      <c r="C1516" s="4" t="s">
        <v>63</v>
      </c>
      <c r="D1516" s="4" t="s">
        <v>1603</v>
      </c>
      <c r="E1516" s="2">
        <v>14</v>
      </c>
      <c r="F1516" s="2">
        <v>23</v>
      </c>
      <c r="G1516" s="3">
        <v>3</v>
      </c>
      <c r="H1516">
        <v>43</v>
      </c>
      <c r="I1516" s="4" t="s">
        <v>132</v>
      </c>
      <c r="J1516" s="2">
        <f>Cocina[[#This Row],[Precio Unitario]]-Cocina[[#This Row],[Costo Unitario]]</f>
        <v>9</v>
      </c>
      <c r="K1516" s="2">
        <f>Cocina[[#This Row],[Precio Unitario]]</f>
        <v>23</v>
      </c>
      <c r="L1516" s="6">
        <f>Cocina[[#This Row],[Ganancia Neta]]/Cocina[[#This Row],[Ganancia Bruta]]</f>
        <v>0.39130434782608697</v>
      </c>
      <c r="M1516" s="2">
        <f>Cocina[[#This Row],[Precio Unitario]]*Cocina[[#This Row],[Cantidad Ordenada]]</f>
        <v>69</v>
      </c>
      <c r="O1516" s="2"/>
      <c r="Q1516"/>
    </row>
    <row r="1517" spans="1:17" x14ac:dyDescent="0.2">
      <c r="A1517" s="3">
        <v>615</v>
      </c>
      <c r="B1517" s="3">
        <v>7</v>
      </c>
      <c r="C1517" s="4" t="s">
        <v>52</v>
      </c>
      <c r="D1517" s="4" t="s">
        <v>1607</v>
      </c>
      <c r="E1517" s="2">
        <v>15</v>
      </c>
      <c r="F1517" s="2">
        <v>25</v>
      </c>
      <c r="G1517" s="3">
        <v>3</v>
      </c>
      <c r="H1517">
        <v>41</v>
      </c>
      <c r="I1517" s="4" t="s">
        <v>132</v>
      </c>
      <c r="J1517" s="2">
        <f>Cocina[[#This Row],[Precio Unitario]]-Cocina[[#This Row],[Costo Unitario]]</f>
        <v>10</v>
      </c>
      <c r="K1517" s="2">
        <f>Cocina[[#This Row],[Precio Unitario]]</f>
        <v>25</v>
      </c>
      <c r="L1517" s="6">
        <f>Cocina[[#This Row],[Ganancia Neta]]/Cocina[[#This Row],[Ganancia Bruta]]</f>
        <v>0.4</v>
      </c>
      <c r="M1517" s="2">
        <f>Cocina[[#This Row],[Precio Unitario]]*Cocina[[#This Row],[Cantidad Ordenada]]</f>
        <v>75</v>
      </c>
      <c r="O1517" s="2"/>
      <c r="Q1517"/>
    </row>
    <row r="1518" spans="1:17" x14ac:dyDescent="0.2">
      <c r="A1518" s="3">
        <v>615</v>
      </c>
      <c r="B1518" s="3">
        <v>7</v>
      </c>
      <c r="C1518" s="4" t="s">
        <v>70</v>
      </c>
      <c r="D1518" s="4" t="s">
        <v>1599</v>
      </c>
      <c r="E1518" s="2">
        <v>19</v>
      </c>
      <c r="F1518" s="2">
        <v>32</v>
      </c>
      <c r="G1518" s="3">
        <v>3</v>
      </c>
      <c r="H1518">
        <v>22</v>
      </c>
      <c r="I1518" s="4" t="s">
        <v>133</v>
      </c>
      <c r="J1518" s="2">
        <f>Cocina[[#This Row],[Precio Unitario]]-Cocina[[#This Row],[Costo Unitario]]</f>
        <v>13</v>
      </c>
      <c r="K1518" s="2">
        <f>Cocina[[#This Row],[Precio Unitario]]</f>
        <v>32</v>
      </c>
      <c r="L1518" s="6">
        <f>Cocina[[#This Row],[Ganancia Neta]]/Cocina[[#This Row],[Ganancia Bruta]]</f>
        <v>0.40625</v>
      </c>
      <c r="M1518" s="2">
        <f>Cocina[[#This Row],[Precio Unitario]]*Cocina[[#This Row],[Cantidad Ordenada]]</f>
        <v>96</v>
      </c>
      <c r="O1518" s="2"/>
      <c r="Q1518"/>
    </row>
    <row r="1519" spans="1:17" x14ac:dyDescent="0.2">
      <c r="A1519" s="3">
        <v>616</v>
      </c>
      <c r="B1519" s="3">
        <v>4</v>
      </c>
      <c r="C1519" s="4" t="s">
        <v>60</v>
      </c>
      <c r="D1519" s="4" t="s">
        <v>1588</v>
      </c>
      <c r="E1519" s="2">
        <v>14</v>
      </c>
      <c r="F1519" s="2">
        <v>24</v>
      </c>
      <c r="G1519" s="3">
        <v>3</v>
      </c>
      <c r="H1519">
        <v>33</v>
      </c>
      <c r="I1519" s="4" t="s">
        <v>132</v>
      </c>
      <c r="J1519" s="2">
        <f>Cocina[[#This Row],[Precio Unitario]]-Cocina[[#This Row],[Costo Unitario]]</f>
        <v>10</v>
      </c>
      <c r="K1519" s="2">
        <f>Cocina[[#This Row],[Precio Unitario]]</f>
        <v>24</v>
      </c>
      <c r="L1519" s="6">
        <f>Cocina[[#This Row],[Ganancia Neta]]/Cocina[[#This Row],[Ganancia Bruta]]</f>
        <v>0.41666666666666669</v>
      </c>
      <c r="M1519" s="2">
        <f>Cocina[[#This Row],[Precio Unitario]]*Cocina[[#This Row],[Cantidad Ordenada]]</f>
        <v>72</v>
      </c>
      <c r="O1519" s="2"/>
      <c r="Q1519"/>
    </row>
    <row r="1520" spans="1:17" x14ac:dyDescent="0.2">
      <c r="A1520" s="3">
        <v>616</v>
      </c>
      <c r="B1520" s="3">
        <v>4</v>
      </c>
      <c r="C1520" s="4" t="s">
        <v>39</v>
      </c>
      <c r="D1520" s="4" t="s">
        <v>1589</v>
      </c>
      <c r="E1520" s="2">
        <v>18</v>
      </c>
      <c r="F1520" s="2">
        <v>30</v>
      </c>
      <c r="G1520" s="3">
        <v>2</v>
      </c>
      <c r="H1520">
        <v>14</v>
      </c>
      <c r="I1520" s="4" t="s">
        <v>133</v>
      </c>
      <c r="J1520" s="2">
        <f>Cocina[[#This Row],[Precio Unitario]]-Cocina[[#This Row],[Costo Unitario]]</f>
        <v>12</v>
      </c>
      <c r="K1520" s="2">
        <f>Cocina[[#This Row],[Precio Unitario]]</f>
        <v>30</v>
      </c>
      <c r="L1520" s="6">
        <f>Cocina[[#This Row],[Ganancia Neta]]/Cocina[[#This Row],[Ganancia Bruta]]</f>
        <v>0.4</v>
      </c>
      <c r="M1520" s="2">
        <f>Cocina[[#This Row],[Precio Unitario]]*Cocina[[#This Row],[Cantidad Ordenada]]</f>
        <v>60</v>
      </c>
      <c r="O1520" s="2"/>
      <c r="Q1520"/>
    </row>
    <row r="1521" spans="1:17" x14ac:dyDescent="0.2">
      <c r="A1521" s="3">
        <v>617</v>
      </c>
      <c r="B1521" s="3">
        <v>13</v>
      </c>
      <c r="C1521" s="4" t="s">
        <v>57</v>
      </c>
      <c r="D1521" s="4" t="s">
        <v>1606</v>
      </c>
      <c r="E1521" s="2">
        <v>15</v>
      </c>
      <c r="F1521" s="2">
        <v>26</v>
      </c>
      <c r="G1521" s="3">
        <v>2</v>
      </c>
      <c r="H1521">
        <v>18</v>
      </c>
      <c r="I1521" s="4" t="s">
        <v>133</v>
      </c>
      <c r="J1521" s="2">
        <f>Cocina[[#This Row],[Precio Unitario]]-Cocina[[#This Row],[Costo Unitario]]</f>
        <v>11</v>
      </c>
      <c r="K1521" s="2">
        <f>Cocina[[#This Row],[Precio Unitario]]</f>
        <v>26</v>
      </c>
      <c r="L1521" s="6">
        <f>Cocina[[#This Row],[Ganancia Neta]]/Cocina[[#This Row],[Ganancia Bruta]]</f>
        <v>0.42307692307692307</v>
      </c>
      <c r="M1521" s="2">
        <f>Cocina[[#This Row],[Precio Unitario]]*Cocina[[#This Row],[Cantidad Ordenada]]</f>
        <v>52</v>
      </c>
      <c r="O1521" s="2"/>
      <c r="Q1521"/>
    </row>
    <row r="1522" spans="1:17" x14ac:dyDescent="0.2">
      <c r="A1522" s="3">
        <v>617</v>
      </c>
      <c r="B1522" s="3">
        <v>13</v>
      </c>
      <c r="C1522" s="4" t="s">
        <v>39</v>
      </c>
      <c r="D1522" s="4" t="s">
        <v>1589</v>
      </c>
      <c r="E1522" s="2">
        <v>18</v>
      </c>
      <c r="F1522" s="2">
        <v>30</v>
      </c>
      <c r="G1522" s="3">
        <v>3</v>
      </c>
      <c r="H1522">
        <v>33</v>
      </c>
      <c r="I1522" s="4" t="s">
        <v>133</v>
      </c>
      <c r="J1522" s="2">
        <f>Cocina[[#This Row],[Precio Unitario]]-Cocina[[#This Row],[Costo Unitario]]</f>
        <v>12</v>
      </c>
      <c r="K1522" s="2">
        <f>Cocina[[#This Row],[Precio Unitario]]</f>
        <v>30</v>
      </c>
      <c r="L1522" s="6">
        <f>Cocina[[#This Row],[Ganancia Neta]]/Cocina[[#This Row],[Ganancia Bruta]]</f>
        <v>0.4</v>
      </c>
      <c r="M1522" s="2">
        <f>Cocina[[#This Row],[Precio Unitario]]*Cocina[[#This Row],[Cantidad Ordenada]]</f>
        <v>90</v>
      </c>
      <c r="O1522" s="2"/>
      <c r="Q1522"/>
    </row>
    <row r="1523" spans="1:17" x14ac:dyDescent="0.2">
      <c r="A1523" s="3">
        <v>618</v>
      </c>
      <c r="B1523" s="3">
        <v>3</v>
      </c>
      <c r="C1523" s="4" t="s">
        <v>70</v>
      </c>
      <c r="D1523" s="4" t="s">
        <v>1599</v>
      </c>
      <c r="E1523" s="2">
        <v>19</v>
      </c>
      <c r="F1523" s="2">
        <v>32</v>
      </c>
      <c r="G1523" s="3">
        <v>2</v>
      </c>
      <c r="H1523">
        <v>6</v>
      </c>
      <c r="I1523" s="4" t="s">
        <v>133</v>
      </c>
      <c r="J1523" s="2">
        <f>Cocina[[#This Row],[Precio Unitario]]-Cocina[[#This Row],[Costo Unitario]]</f>
        <v>13</v>
      </c>
      <c r="K1523" s="2">
        <f>Cocina[[#This Row],[Precio Unitario]]</f>
        <v>32</v>
      </c>
      <c r="L1523" s="6">
        <f>Cocina[[#This Row],[Ganancia Neta]]/Cocina[[#This Row],[Ganancia Bruta]]</f>
        <v>0.40625</v>
      </c>
      <c r="M1523" s="2">
        <f>Cocina[[#This Row],[Precio Unitario]]*Cocina[[#This Row],[Cantidad Ordenada]]</f>
        <v>64</v>
      </c>
      <c r="O1523" s="2"/>
      <c r="Q1523"/>
    </row>
    <row r="1524" spans="1:17" x14ac:dyDescent="0.2">
      <c r="A1524" s="3">
        <v>618</v>
      </c>
      <c r="B1524" s="3">
        <v>3</v>
      </c>
      <c r="C1524" s="4" t="s">
        <v>50</v>
      </c>
      <c r="D1524" s="4" t="s">
        <v>1590</v>
      </c>
      <c r="E1524" s="2">
        <v>19</v>
      </c>
      <c r="F1524" s="2">
        <v>31</v>
      </c>
      <c r="G1524" s="3">
        <v>3</v>
      </c>
      <c r="H1524">
        <v>35</v>
      </c>
      <c r="I1524" s="4" t="s">
        <v>132</v>
      </c>
      <c r="J1524" s="2">
        <f>Cocina[[#This Row],[Precio Unitario]]-Cocina[[#This Row],[Costo Unitario]]</f>
        <v>12</v>
      </c>
      <c r="K1524" s="2">
        <f>Cocina[[#This Row],[Precio Unitario]]</f>
        <v>31</v>
      </c>
      <c r="L1524" s="6">
        <f>Cocina[[#This Row],[Ganancia Neta]]/Cocina[[#This Row],[Ganancia Bruta]]</f>
        <v>0.38709677419354838</v>
      </c>
      <c r="M1524" s="2">
        <f>Cocina[[#This Row],[Precio Unitario]]*Cocina[[#This Row],[Cantidad Ordenada]]</f>
        <v>93</v>
      </c>
      <c r="O1524" s="2"/>
      <c r="Q1524"/>
    </row>
    <row r="1525" spans="1:17" x14ac:dyDescent="0.2">
      <c r="A1525" s="3">
        <v>618</v>
      </c>
      <c r="B1525" s="3">
        <v>3</v>
      </c>
      <c r="C1525" s="4" t="s">
        <v>43</v>
      </c>
      <c r="D1525" s="4" t="s">
        <v>1605</v>
      </c>
      <c r="E1525" s="2">
        <v>10</v>
      </c>
      <c r="F1525" s="2">
        <v>18</v>
      </c>
      <c r="G1525" s="3">
        <v>3</v>
      </c>
      <c r="H1525">
        <v>24</v>
      </c>
      <c r="I1525" s="4" t="s">
        <v>132</v>
      </c>
      <c r="J1525" s="2">
        <f>Cocina[[#This Row],[Precio Unitario]]-Cocina[[#This Row],[Costo Unitario]]</f>
        <v>8</v>
      </c>
      <c r="K1525" s="2">
        <f>Cocina[[#This Row],[Precio Unitario]]</f>
        <v>18</v>
      </c>
      <c r="L1525" s="6">
        <f>Cocina[[#This Row],[Ganancia Neta]]/Cocina[[#This Row],[Ganancia Bruta]]</f>
        <v>0.44444444444444442</v>
      </c>
      <c r="M1525" s="2">
        <f>Cocina[[#This Row],[Precio Unitario]]*Cocina[[#This Row],[Cantidad Ordenada]]</f>
        <v>54</v>
      </c>
      <c r="O1525" s="2"/>
      <c r="Q1525"/>
    </row>
    <row r="1526" spans="1:17" x14ac:dyDescent="0.2">
      <c r="A1526" s="3">
        <v>618</v>
      </c>
      <c r="B1526" s="3">
        <v>3</v>
      </c>
      <c r="C1526" s="4" t="s">
        <v>42</v>
      </c>
      <c r="D1526" s="4" t="s">
        <v>1593</v>
      </c>
      <c r="E1526" s="2">
        <v>22</v>
      </c>
      <c r="F1526" s="2">
        <v>36</v>
      </c>
      <c r="G1526" s="3">
        <v>3</v>
      </c>
      <c r="H1526">
        <v>53</v>
      </c>
      <c r="I1526" s="4" t="s">
        <v>132</v>
      </c>
      <c r="J1526" s="2">
        <f>Cocina[[#This Row],[Precio Unitario]]-Cocina[[#This Row],[Costo Unitario]]</f>
        <v>14</v>
      </c>
      <c r="K1526" s="2">
        <f>Cocina[[#This Row],[Precio Unitario]]</f>
        <v>36</v>
      </c>
      <c r="L1526" s="6">
        <f>Cocina[[#This Row],[Ganancia Neta]]/Cocina[[#This Row],[Ganancia Bruta]]</f>
        <v>0.3888888888888889</v>
      </c>
      <c r="M1526" s="2">
        <f>Cocina[[#This Row],[Precio Unitario]]*Cocina[[#This Row],[Cantidad Ordenada]]</f>
        <v>108</v>
      </c>
      <c r="O1526" s="2"/>
      <c r="Q1526"/>
    </row>
    <row r="1527" spans="1:17" x14ac:dyDescent="0.2">
      <c r="A1527" s="3">
        <v>619</v>
      </c>
      <c r="B1527" s="3">
        <v>6</v>
      </c>
      <c r="C1527" s="4" t="s">
        <v>46</v>
      </c>
      <c r="D1527" s="4" t="s">
        <v>1591</v>
      </c>
      <c r="E1527" s="2">
        <v>16</v>
      </c>
      <c r="F1527" s="2">
        <v>27</v>
      </c>
      <c r="G1527" s="3">
        <v>2</v>
      </c>
      <c r="H1527">
        <v>40</v>
      </c>
      <c r="I1527" s="4" t="s">
        <v>132</v>
      </c>
      <c r="J1527" s="2">
        <f>Cocina[[#This Row],[Precio Unitario]]-Cocina[[#This Row],[Costo Unitario]]</f>
        <v>11</v>
      </c>
      <c r="K1527" s="2">
        <f>Cocina[[#This Row],[Precio Unitario]]</f>
        <v>27</v>
      </c>
      <c r="L1527" s="6">
        <f>Cocina[[#This Row],[Ganancia Neta]]/Cocina[[#This Row],[Ganancia Bruta]]</f>
        <v>0.40740740740740738</v>
      </c>
      <c r="M1527" s="2">
        <f>Cocina[[#This Row],[Precio Unitario]]*Cocina[[#This Row],[Cantidad Ordenada]]</f>
        <v>54</v>
      </c>
      <c r="O1527" s="2"/>
      <c r="Q1527"/>
    </row>
    <row r="1528" spans="1:17" x14ac:dyDescent="0.2">
      <c r="A1528" s="3">
        <v>619</v>
      </c>
      <c r="B1528" s="3">
        <v>6</v>
      </c>
      <c r="C1528" s="4" t="s">
        <v>57</v>
      </c>
      <c r="D1528" s="4" t="s">
        <v>1606</v>
      </c>
      <c r="E1528" s="2">
        <v>15</v>
      </c>
      <c r="F1528" s="2">
        <v>26</v>
      </c>
      <c r="G1528" s="3">
        <v>3</v>
      </c>
      <c r="H1528">
        <v>56</v>
      </c>
      <c r="I1528" s="4" t="s">
        <v>133</v>
      </c>
      <c r="J1528" s="2">
        <f>Cocina[[#This Row],[Precio Unitario]]-Cocina[[#This Row],[Costo Unitario]]</f>
        <v>11</v>
      </c>
      <c r="K1528" s="2">
        <f>Cocina[[#This Row],[Precio Unitario]]</f>
        <v>26</v>
      </c>
      <c r="L1528" s="6">
        <f>Cocina[[#This Row],[Ganancia Neta]]/Cocina[[#This Row],[Ganancia Bruta]]</f>
        <v>0.42307692307692307</v>
      </c>
      <c r="M1528" s="2">
        <f>Cocina[[#This Row],[Precio Unitario]]*Cocina[[#This Row],[Cantidad Ordenada]]</f>
        <v>78</v>
      </c>
      <c r="O1528" s="2"/>
      <c r="Q1528"/>
    </row>
    <row r="1529" spans="1:17" x14ac:dyDescent="0.2">
      <c r="A1529" s="3">
        <v>620</v>
      </c>
      <c r="B1529" s="3">
        <v>16</v>
      </c>
      <c r="C1529" s="4" t="s">
        <v>48</v>
      </c>
      <c r="D1529" s="4" t="s">
        <v>1597</v>
      </c>
      <c r="E1529" s="2">
        <v>11</v>
      </c>
      <c r="F1529" s="2">
        <v>19</v>
      </c>
      <c r="G1529" s="3">
        <v>3</v>
      </c>
      <c r="H1529">
        <v>40</v>
      </c>
      <c r="I1529" s="4" t="s">
        <v>133</v>
      </c>
      <c r="J1529" s="2">
        <f>Cocina[[#This Row],[Precio Unitario]]-Cocina[[#This Row],[Costo Unitario]]</f>
        <v>8</v>
      </c>
      <c r="K1529" s="2">
        <f>Cocina[[#This Row],[Precio Unitario]]</f>
        <v>19</v>
      </c>
      <c r="L1529" s="6">
        <f>Cocina[[#This Row],[Ganancia Neta]]/Cocina[[#This Row],[Ganancia Bruta]]</f>
        <v>0.42105263157894735</v>
      </c>
      <c r="M1529" s="2">
        <f>Cocina[[#This Row],[Precio Unitario]]*Cocina[[#This Row],[Cantidad Ordenada]]</f>
        <v>57</v>
      </c>
      <c r="O1529" s="2"/>
      <c r="Q1529"/>
    </row>
    <row r="1530" spans="1:17" x14ac:dyDescent="0.2">
      <c r="A1530" s="3">
        <v>621</v>
      </c>
      <c r="B1530" s="3">
        <v>5</v>
      </c>
      <c r="C1530" s="4" t="s">
        <v>19</v>
      </c>
      <c r="D1530" s="4" t="s">
        <v>1598</v>
      </c>
      <c r="E1530" s="2">
        <v>21</v>
      </c>
      <c r="F1530" s="2">
        <v>35</v>
      </c>
      <c r="G1530" s="3">
        <v>3</v>
      </c>
      <c r="H1530">
        <v>8</v>
      </c>
      <c r="I1530" s="4" t="s">
        <v>133</v>
      </c>
      <c r="J1530" s="2">
        <f>Cocina[[#This Row],[Precio Unitario]]-Cocina[[#This Row],[Costo Unitario]]</f>
        <v>14</v>
      </c>
      <c r="K1530" s="2">
        <f>Cocina[[#This Row],[Precio Unitario]]</f>
        <v>35</v>
      </c>
      <c r="L1530" s="6">
        <f>Cocina[[#This Row],[Ganancia Neta]]/Cocina[[#This Row],[Ganancia Bruta]]</f>
        <v>0.4</v>
      </c>
      <c r="M1530" s="2">
        <f>Cocina[[#This Row],[Precio Unitario]]*Cocina[[#This Row],[Cantidad Ordenada]]</f>
        <v>105</v>
      </c>
      <c r="O1530" s="2"/>
      <c r="Q1530"/>
    </row>
    <row r="1531" spans="1:17" x14ac:dyDescent="0.2">
      <c r="A1531" s="3">
        <v>622</v>
      </c>
      <c r="B1531" s="3">
        <v>7</v>
      </c>
      <c r="C1531" s="4" t="s">
        <v>50</v>
      </c>
      <c r="D1531" s="4" t="s">
        <v>1590</v>
      </c>
      <c r="E1531" s="2">
        <v>19</v>
      </c>
      <c r="F1531" s="2">
        <v>31</v>
      </c>
      <c r="G1531" s="3">
        <v>3</v>
      </c>
      <c r="H1531">
        <v>53</v>
      </c>
      <c r="I1531" s="4" t="s">
        <v>132</v>
      </c>
      <c r="J1531" s="2">
        <f>Cocina[[#This Row],[Precio Unitario]]-Cocina[[#This Row],[Costo Unitario]]</f>
        <v>12</v>
      </c>
      <c r="K1531" s="2">
        <f>Cocina[[#This Row],[Precio Unitario]]</f>
        <v>31</v>
      </c>
      <c r="L1531" s="6">
        <f>Cocina[[#This Row],[Ganancia Neta]]/Cocina[[#This Row],[Ganancia Bruta]]</f>
        <v>0.38709677419354838</v>
      </c>
      <c r="M1531" s="2">
        <f>Cocina[[#This Row],[Precio Unitario]]*Cocina[[#This Row],[Cantidad Ordenada]]</f>
        <v>93</v>
      </c>
      <c r="O1531" s="2"/>
      <c r="Q1531"/>
    </row>
    <row r="1532" spans="1:17" x14ac:dyDescent="0.2">
      <c r="A1532" s="3">
        <v>622</v>
      </c>
      <c r="B1532" s="3">
        <v>7</v>
      </c>
      <c r="C1532" s="4" t="s">
        <v>30</v>
      </c>
      <c r="D1532" s="4" t="s">
        <v>1596</v>
      </c>
      <c r="E1532" s="2">
        <v>16</v>
      </c>
      <c r="F1532" s="2">
        <v>28</v>
      </c>
      <c r="G1532" s="3">
        <v>1</v>
      </c>
      <c r="H1532">
        <v>25</v>
      </c>
      <c r="I1532" s="4" t="s">
        <v>132</v>
      </c>
      <c r="J1532" s="2">
        <f>Cocina[[#This Row],[Precio Unitario]]-Cocina[[#This Row],[Costo Unitario]]</f>
        <v>12</v>
      </c>
      <c r="K1532" s="2">
        <f>Cocina[[#This Row],[Precio Unitario]]</f>
        <v>28</v>
      </c>
      <c r="L1532" s="6">
        <f>Cocina[[#This Row],[Ganancia Neta]]/Cocina[[#This Row],[Ganancia Bruta]]</f>
        <v>0.42857142857142855</v>
      </c>
      <c r="M1532" s="2">
        <f>Cocina[[#This Row],[Precio Unitario]]*Cocina[[#This Row],[Cantidad Ordenada]]</f>
        <v>28</v>
      </c>
      <c r="O1532" s="2"/>
      <c r="Q1532"/>
    </row>
    <row r="1533" spans="1:17" x14ac:dyDescent="0.2">
      <c r="A1533" s="3">
        <v>623</v>
      </c>
      <c r="B1533" s="3">
        <v>13</v>
      </c>
      <c r="C1533" s="4" t="s">
        <v>65</v>
      </c>
      <c r="D1533" s="4" t="s">
        <v>1600</v>
      </c>
      <c r="E1533" s="2">
        <v>13</v>
      </c>
      <c r="F1533" s="2">
        <v>22</v>
      </c>
      <c r="G1533" s="3">
        <v>2</v>
      </c>
      <c r="H1533">
        <v>23</v>
      </c>
      <c r="I1533" s="4" t="s">
        <v>132</v>
      </c>
      <c r="J1533" s="2">
        <f>Cocina[[#This Row],[Precio Unitario]]-Cocina[[#This Row],[Costo Unitario]]</f>
        <v>9</v>
      </c>
      <c r="K1533" s="2">
        <f>Cocina[[#This Row],[Precio Unitario]]</f>
        <v>22</v>
      </c>
      <c r="L1533" s="6">
        <f>Cocina[[#This Row],[Ganancia Neta]]/Cocina[[#This Row],[Ganancia Bruta]]</f>
        <v>0.40909090909090912</v>
      </c>
      <c r="M1533" s="2">
        <f>Cocina[[#This Row],[Precio Unitario]]*Cocina[[#This Row],[Cantidad Ordenada]]</f>
        <v>44</v>
      </c>
      <c r="O1533" s="2"/>
      <c r="Q1533"/>
    </row>
    <row r="1534" spans="1:17" x14ac:dyDescent="0.2">
      <c r="A1534" s="3">
        <v>623</v>
      </c>
      <c r="B1534" s="3">
        <v>13</v>
      </c>
      <c r="C1534" s="4" t="s">
        <v>19</v>
      </c>
      <c r="D1534" s="4" t="s">
        <v>1598</v>
      </c>
      <c r="E1534" s="2">
        <v>21</v>
      </c>
      <c r="F1534" s="2">
        <v>35</v>
      </c>
      <c r="G1534" s="3">
        <v>2</v>
      </c>
      <c r="H1534">
        <v>59</v>
      </c>
      <c r="I1534" s="4" t="s">
        <v>132</v>
      </c>
      <c r="J1534" s="2">
        <f>Cocina[[#This Row],[Precio Unitario]]-Cocina[[#This Row],[Costo Unitario]]</f>
        <v>14</v>
      </c>
      <c r="K1534" s="2">
        <f>Cocina[[#This Row],[Precio Unitario]]</f>
        <v>35</v>
      </c>
      <c r="L1534" s="6">
        <f>Cocina[[#This Row],[Ganancia Neta]]/Cocina[[#This Row],[Ganancia Bruta]]</f>
        <v>0.4</v>
      </c>
      <c r="M1534" s="2">
        <f>Cocina[[#This Row],[Precio Unitario]]*Cocina[[#This Row],[Cantidad Ordenada]]</f>
        <v>70</v>
      </c>
      <c r="O1534" s="2"/>
      <c r="Q1534"/>
    </row>
    <row r="1535" spans="1:17" x14ac:dyDescent="0.2">
      <c r="A1535" s="3">
        <v>623</v>
      </c>
      <c r="B1535" s="3">
        <v>13</v>
      </c>
      <c r="C1535" s="4" t="s">
        <v>52</v>
      </c>
      <c r="D1535" s="4" t="s">
        <v>1607</v>
      </c>
      <c r="E1535" s="2">
        <v>15</v>
      </c>
      <c r="F1535" s="2">
        <v>25</v>
      </c>
      <c r="G1535" s="3">
        <v>1</v>
      </c>
      <c r="H1535">
        <v>20</v>
      </c>
      <c r="I1535" s="4" t="s">
        <v>132</v>
      </c>
      <c r="J1535" s="2">
        <f>Cocina[[#This Row],[Precio Unitario]]-Cocina[[#This Row],[Costo Unitario]]</f>
        <v>10</v>
      </c>
      <c r="K1535" s="2">
        <f>Cocina[[#This Row],[Precio Unitario]]</f>
        <v>25</v>
      </c>
      <c r="L1535" s="6">
        <f>Cocina[[#This Row],[Ganancia Neta]]/Cocina[[#This Row],[Ganancia Bruta]]</f>
        <v>0.4</v>
      </c>
      <c r="M1535" s="2">
        <f>Cocina[[#This Row],[Precio Unitario]]*Cocina[[#This Row],[Cantidad Ordenada]]</f>
        <v>25</v>
      </c>
      <c r="O1535" s="2"/>
      <c r="Q1535"/>
    </row>
    <row r="1536" spans="1:17" x14ac:dyDescent="0.2">
      <c r="A1536" s="3">
        <v>623</v>
      </c>
      <c r="B1536" s="3">
        <v>13</v>
      </c>
      <c r="C1536" s="4" t="s">
        <v>70</v>
      </c>
      <c r="D1536" s="4" t="s">
        <v>1599</v>
      </c>
      <c r="E1536" s="2">
        <v>19</v>
      </c>
      <c r="F1536" s="2">
        <v>32</v>
      </c>
      <c r="G1536" s="3">
        <v>3</v>
      </c>
      <c r="H1536">
        <v>43</v>
      </c>
      <c r="I1536" s="4" t="s">
        <v>133</v>
      </c>
      <c r="J1536" s="2">
        <f>Cocina[[#This Row],[Precio Unitario]]-Cocina[[#This Row],[Costo Unitario]]</f>
        <v>13</v>
      </c>
      <c r="K1536" s="2">
        <f>Cocina[[#This Row],[Precio Unitario]]</f>
        <v>32</v>
      </c>
      <c r="L1536" s="6">
        <f>Cocina[[#This Row],[Ganancia Neta]]/Cocina[[#This Row],[Ganancia Bruta]]</f>
        <v>0.40625</v>
      </c>
      <c r="M1536" s="2">
        <f>Cocina[[#This Row],[Precio Unitario]]*Cocina[[#This Row],[Cantidad Ordenada]]</f>
        <v>96</v>
      </c>
      <c r="O1536" s="2"/>
      <c r="Q1536"/>
    </row>
    <row r="1537" spans="1:17" x14ac:dyDescent="0.2">
      <c r="A1537" s="3">
        <v>624</v>
      </c>
      <c r="B1537" s="3">
        <v>1</v>
      </c>
      <c r="C1537" s="4" t="s">
        <v>42</v>
      </c>
      <c r="D1537" s="4" t="s">
        <v>1593</v>
      </c>
      <c r="E1537" s="2">
        <v>22</v>
      </c>
      <c r="F1537" s="2">
        <v>36</v>
      </c>
      <c r="G1537" s="3">
        <v>1</v>
      </c>
      <c r="H1537">
        <v>19</v>
      </c>
      <c r="I1537" s="4" t="s">
        <v>133</v>
      </c>
      <c r="J1537" s="2">
        <f>Cocina[[#This Row],[Precio Unitario]]-Cocina[[#This Row],[Costo Unitario]]</f>
        <v>14</v>
      </c>
      <c r="K1537" s="2">
        <f>Cocina[[#This Row],[Precio Unitario]]</f>
        <v>36</v>
      </c>
      <c r="L1537" s="6">
        <f>Cocina[[#This Row],[Ganancia Neta]]/Cocina[[#This Row],[Ganancia Bruta]]</f>
        <v>0.3888888888888889</v>
      </c>
      <c r="M1537" s="2">
        <f>Cocina[[#This Row],[Precio Unitario]]*Cocina[[#This Row],[Cantidad Ordenada]]</f>
        <v>36</v>
      </c>
      <c r="O1537" s="2"/>
      <c r="Q1537"/>
    </row>
    <row r="1538" spans="1:17" x14ac:dyDescent="0.2">
      <c r="A1538" s="3">
        <v>624</v>
      </c>
      <c r="B1538" s="3">
        <v>1</v>
      </c>
      <c r="C1538" s="4" t="s">
        <v>60</v>
      </c>
      <c r="D1538" s="4" t="s">
        <v>1588</v>
      </c>
      <c r="E1538" s="2">
        <v>14</v>
      </c>
      <c r="F1538" s="2">
        <v>24</v>
      </c>
      <c r="G1538" s="3">
        <v>1</v>
      </c>
      <c r="H1538">
        <v>45</v>
      </c>
      <c r="I1538" s="4" t="s">
        <v>132</v>
      </c>
      <c r="J1538" s="2">
        <f>Cocina[[#This Row],[Precio Unitario]]-Cocina[[#This Row],[Costo Unitario]]</f>
        <v>10</v>
      </c>
      <c r="K1538" s="2">
        <f>Cocina[[#This Row],[Precio Unitario]]</f>
        <v>24</v>
      </c>
      <c r="L1538" s="6">
        <f>Cocina[[#This Row],[Ganancia Neta]]/Cocina[[#This Row],[Ganancia Bruta]]</f>
        <v>0.41666666666666669</v>
      </c>
      <c r="M1538" s="2">
        <f>Cocina[[#This Row],[Precio Unitario]]*Cocina[[#This Row],[Cantidad Ordenada]]</f>
        <v>24</v>
      </c>
      <c r="O1538" s="2"/>
      <c r="Q1538"/>
    </row>
    <row r="1539" spans="1:17" x14ac:dyDescent="0.2">
      <c r="A1539" s="3">
        <v>624</v>
      </c>
      <c r="B1539" s="3">
        <v>1</v>
      </c>
      <c r="C1539" s="4" t="s">
        <v>41</v>
      </c>
      <c r="D1539" s="4" t="s">
        <v>1604</v>
      </c>
      <c r="E1539" s="2">
        <v>13</v>
      </c>
      <c r="F1539" s="2">
        <v>21</v>
      </c>
      <c r="G1539" s="3">
        <v>2</v>
      </c>
      <c r="H1539">
        <v>15</v>
      </c>
      <c r="I1539" s="4" t="s">
        <v>133</v>
      </c>
      <c r="J1539" s="2">
        <f>Cocina[[#This Row],[Precio Unitario]]-Cocina[[#This Row],[Costo Unitario]]</f>
        <v>8</v>
      </c>
      <c r="K1539" s="2">
        <f>Cocina[[#This Row],[Precio Unitario]]</f>
        <v>21</v>
      </c>
      <c r="L1539" s="6">
        <f>Cocina[[#This Row],[Ganancia Neta]]/Cocina[[#This Row],[Ganancia Bruta]]</f>
        <v>0.38095238095238093</v>
      </c>
      <c r="M1539" s="2">
        <f>Cocina[[#This Row],[Precio Unitario]]*Cocina[[#This Row],[Cantidad Ordenada]]</f>
        <v>42</v>
      </c>
      <c r="O1539" s="2"/>
      <c r="Q1539"/>
    </row>
    <row r="1540" spans="1:17" x14ac:dyDescent="0.2">
      <c r="A1540" s="3">
        <v>625</v>
      </c>
      <c r="B1540" s="3">
        <v>5</v>
      </c>
      <c r="C1540" s="4" t="s">
        <v>43</v>
      </c>
      <c r="D1540" s="4" t="s">
        <v>1605</v>
      </c>
      <c r="E1540" s="2">
        <v>10</v>
      </c>
      <c r="F1540" s="2">
        <v>18</v>
      </c>
      <c r="G1540" s="3">
        <v>2</v>
      </c>
      <c r="H1540">
        <v>12</v>
      </c>
      <c r="I1540" s="4" t="s">
        <v>132</v>
      </c>
      <c r="J1540" s="2">
        <f>Cocina[[#This Row],[Precio Unitario]]-Cocina[[#This Row],[Costo Unitario]]</f>
        <v>8</v>
      </c>
      <c r="K1540" s="2">
        <f>Cocina[[#This Row],[Precio Unitario]]</f>
        <v>18</v>
      </c>
      <c r="L1540" s="6">
        <f>Cocina[[#This Row],[Ganancia Neta]]/Cocina[[#This Row],[Ganancia Bruta]]</f>
        <v>0.44444444444444442</v>
      </c>
      <c r="M1540" s="2">
        <f>Cocina[[#This Row],[Precio Unitario]]*Cocina[[#This Row],[Cantidad Ordenada]]</f>
        <v>36</v>
      </c>
      <c r="O1540" s="2"/>
      <c r="Q1540"/>
    </row>
    <row r="1541" spans="1:17" x14ac:dyDescent="0.2">
      <c r="A1541" s="3">
        <v>625</v>
      </c>
      <c r="B1541" s="3">
        <v>5</v>
      </c>
      <c r="C1541" s="4" t="s">
        <v>34</v>
      </c>
      <c r="D1541" s="4" t="s">
        <v>1592</v>
      </c>
      <c r="E1541" s="2">
        <v>25</v>
      </c>
      <c r="F1541" s="2">
        <v>40</v>
      </c>
      <c r="G1541" s="3">
        <v>1</v>
      </c>
      <c r="H1541">
        <v>46</v>
      </c>
      <c r="I1541" s="4" t="s">
        <v>133</v>
      </c>
      <c r="J1541" s="2">
        <f>Cocina[[#This Row],[Precio Unitario]]-Cocina[[#This Row],[Costo Unitario]]</f>
        <v>15</v>
      </c>
      <c r="K1541" s="2">
        <f>Cocina[[#This Row],[Precio Unitario]]</f>
        <v>40</v>
      </c>
      <c r="L1541" s="6">
        <f>Cocina[[#This Row],[Ganancia Neta]]/Cocina[[#This Row],[Ganancia Bruta]]</f>
        <v>0.375</v>
      </c>
      <c r="M1541" s="2">
        <f>Cocina[[#This Row],[Precio Unitario]]*Cocina[[#This Row],[Cantidad Ordenada]]</f>
        <v>40</v>
      </c>
      <c r="O1541" s="2"/>
      <c r="Q1541"/>
    </row>
    <row r="1542" spans="1:17" x14ac:dyDescent="0.2">
      <c r="A1542" s="3">
        <v>625</v>
      </c>
      <c r="B1542" s="3">
        <v>5</v>
      </c>
      <c r="C1542" s="4" t="s">
        <v>41</v>
      </c>
      <c r="D1542" s="4" t="s">
        <v>1604</v>
      </c>
      <c r="E1542" s="2">
        <v>13</v>
      </c>
      <c r="F1542" s="2">
        <v>21</v>
      </c>
      <c r="G1542" s="3">
        <v>3</v>
      </c>
      <c r="H1542">
        <v>39</v>
      </c>
      <c r="I1542" s="4" t="s">
        <v>132</v>
      </c>
      <c r="J1542" s="2">
        <f>Cocina[[#This Row],[Precio Unitario]]-Cocina[[#This Row],[Costo Unitario]]</f>
        <v>8</v>
      </c>
      <c r="K1542" s="2">
        <f>Cocina[[#This Row],[Precio Unitario]]</f>
        <v>21</v>
      </c>
      <c r="L1542" s="6">
        <f>Cocina[[#This Row],[Ganancia Neta]]/Cocina[[#This Row],[Ganancia Bruta]]</f>
        <v>0.38095238095238093</v>
      </c>
      <c r="M1542" s="2">
        <f>Cocina[[#This Row],[Precio Unitario]]*Cocina[[#This Row],[Cantidad Ordenada]]</f>
        <v>63</v>
      </c>
      <c r="O1542" s="2"/>
      <c r="Q1542"/>
    </row>
    <row r="1543" spans="1:17" x14ac:dyDescent="0.2">
      <c r="A1543" s="3">
        <v>626</v>
      </c>
      <c r="B1543" s="3">
        <v>14</v>
      </c>
      <c r="C1543" s="4" t="s">
        <v>39</v>
      </c>
      <c r="D1543" s="4" t="s">
        <v>1589</v>
      </c>
      <c r="E1543" s="2">
        <v>18</v>
      </c>
      <c r="F1543" s="2">
        <v>30</v>
      </c>
      <c r="G1543" s="3">
        <v>2</v>
      </c>
      <c r="H1543">
        <v>11</v>
      </c>
      <c r="I1543" s="4" t="s">
        <v>132</v>
      </c>
      <c r="J1543" s="2">
        <f>Cocina[[#This Row],[Precio Unitario]]-Cocina[[#This Row],[Costo Unitario]]</f>
        <v>12</v>
      </c>
      <c r="K1543" s="2">
        <f>Cocina[[#This Row],[Precio Unitario]]</f>
        <v>30</v>
      </c>
      <c r="L1543" s="6">
        <f>Cocina[[#This Row],[Ganancia Neta]]/Cocina[[#This Row],[Ganancia Bruta]]</f>
        <v>0.4</v>
      </c>
      <c r="M1543" s="2">
        <f>Cocina[[#This Row],[Precio Unitario]]*Cocina[[#This Row],[Cantidad Ordenada]]</f>
        <v>60</v>
      </c>
      <c r="O1543" s="2"/>
      <c r="Q1543"/>
    </row>
    <row r="1544" spans="1:17" x14ac:dyDescent="0.2">
      <c r="A1544" s="3">
        <v>626</v>
      </c>
      <c r="B1544" s="3">
        <v>14</v>
      </c>
      <c r="C1544" s="4" t="s">
        <v>60</v>
      </c>
      <c r="D1544" s="4" t="s">
        <v>1588</v>
      </c>
      <c r="E1544" s="2">
        <v>14</v>
      </c>
      <c r="F1544" s="2">
        <v>24</v>
      </c>
      <c r="G1544" s="3">
        <v>2</v>
      </c>
      <c r="H1544">
        <v>36</v>
      </c>
      <c r="I1544" s="4" t="s">
        <v>133</v>
      </c>
      <c r="J1544" s="2">
        <f>Cocina[[#This Row],[Precio Unitario]]-Cocina[[#This Row],[Costo Unitario]]</f>
        <v>10</v>
      </c>
      <c r="K1544" s="2">
        <f>Cocina[[#This Row],[Precio Unitario]]</f>
        <v>24</v>
      </c>
      <c r="L1544" s="6">
        <f>Cocina[[#This Row],[Ganancia Neta]]/Cocina[[#This Row],[Ganancia Bruta]]</f>
        <v>0.41666666666666669</v>
      </c>
      <c r="M1544" s="2">
        <f>Cocina[[#This Row],[Precio Unitario]]*Cocina[[#This Row],[Cantidad Ordenada]]</f>
        <v>48</v>
      </c>
      <c r="O1544" s="2"/>
      <c r="Q1544"/>
    </row>
    <row r="1545" spans="1:17" x14ac:dyDescent="0.2">
      <c r="A1545" s="3">
        <v>626</v>
      </c>
      <c r="B1545" s="3">
        <v>14</v>
      </c>
      <c r="C1545" s="4" t="s">
        <v>26</v>
      </c>
      <c r="D1545" s="4" t="s">
        <v>1594</v>
      </c>
      <c r="E1545" s="2">
        <v>17</v>
      </c>
      <c r="F1545" s="2">
        <v>29</v>
      </c>
      <c r="G1545" s="3">
        <v>1</v>
      </c>
      <c r="H1545">
        <v>11</v>
      </c>
      <c r="I1545" s="4" t="s">
        <v>133</v>
      </c>
      <c r="J1545" s="2">
        <f>Cocina[[#This Row],[Precio Unitario]]-Cocina[[#This Row],[Costo Unitario]]</f>
        <v>12</v>
      </c>
      <c r="K1545" s="2">
        <f>Cocina[[#This Row],[Precio Unitario]]</f>
        <v>29</v>
      </c>
      <c r="L1545" s="6">
        <f>Cocina[[#This Row],[Ganancia Neta]]/Cocina[[#This Row],[Ganancia Bruta]]</f>
        <v>0.41379310344827586</v>
      </c>
      <c r="M1545" s="2">
        <f>Cocina[[#This Row],[Precio Unitario]]*Cocina[[#This Row],[Cantidad Ordenada]]</f>
        <v>29</v>
      </c>
      <c r="O1545" s="2"/>
      <c r="Q1545"/>
    </row>
    <row r="1546" spans="1:17" x14ac:dyDescent="0.2">
      <c r="A1546" s="3">
        <v>627</v>
      </c>
      <c r="B1546" s="3">
        <v>4</v>
      </c>
      <c r="C1546" s="4" t="s">
        <v>41</v>
      </c>
      <c r="D1546" s="4" t="s">
        <v>1604</v>
      </c>
      <c r="E1546" s="2">
        <v>13</v>
      </c>
      <c r="F1546" s="2">
        <v>21</v>
      </c>
      <c r="G1546" s="3">
        <v>1</v>
      </c>
      <c r="H1546">
        <v>37</v>
      </c>
      <c r="I1546" s="4" t="s">
        <v>132</v>
      </c>
      <c r="J1546" s="2">
        <f>Cocina[[#This Row],[Precio Unitario]]-Cocina[[#This Row],[Costo Unitario]]</f>
        <v>8</v>
      </c>
      <c r="K1546" s="2">
        <f>Cocina[[#This Row],[Precio Unitario]]</f>
        <v>21</v>
      </c>
      <c r="L1546" s="6">
        <f>Cocina[[#This Row],[Ganancia Neta]]/Cocina[[#This Row],[Ganancia Bruta]]</f>
        <v>0.38095238095238093</v>
      </c>
      <c r="M1546" s="2">
        <f>Cocina[[#This Row],[Precio Unitario]]*Cocina[[#This Row],[Cantidad Ordenada]]</f>
        <v>21</v>
      </c>
      <c r="O1546" s="2"/>
      <c r="Q1546"/>
    </row>
    <row r="1547" spans="1:17" x14ac:dyDescent="0.2">
      <c r="A1547" s="3">
        <v>628</v>
      </c>
      <c r="B1547" s="3">
        <v>2</v>
      </c>
      <c r="C1547" s="4" t="s">
        <v>60</v>
      </c>
      <c r="D1547" s="4" t="s">
        <v>1588</v>
      </c>
      <c r="E1547" s="2">
        <v>14</v>
      </c>
      <c r="F1547" s="2">
        <v>24</v>
      </c>
      <c r="G1547" s="3">
        <v>2</v>
      </c>
      <c r="H1547">
        <v>10</v>
      </c>
      <c r="I1547" s="4" t="s">
        <v>132</v>
      </c>
      <c r="J1547" s="2">
        <f>Cocina[[#This Row],[Precio Unitario]]-Cocina[[#This Row],[Costo Unitario]]</f>
        <v>10</v>
      </c>
      <c r="K1547" s="2">
        <f>Cocina[[#This Row],[Precio Unitario]]</f>
        <v>24</v>
      </c>
      <c r="L1547" s="6">
        <f>Cocina[[#This Row],[Ganancia Neta]]/Cocina[[#This Row],[Ganancia Bruta]]</f>
        <v>0.41666666666666669</v>
      </c>
      <c r="M1547" s="2">
        <f>Cocina[[#This Row],[Precio Unitario]]*Cocina[[#This Row],[Cantidad Ordenada]]</f>
        <v>48</v>
      </c>
      <c r="O1547" s="2"/>
      <c r="Q1547"/>
    </row>
    <row r="1548" spans="1:17" x14ac:dyDescent="0.2">
      <c r="A1548" s="3">
        <v>628</v>
      </c>
      <c r="B1548" s="3">
        <v>2</v>
      </c>
      <c r="C1548" s="4" t="s">
        <v>34</v>
      </c>
      <c r="D1548" s="4" t="s">
        <v>1592</v>
      </c>
      <c r="E1548" s="2">
        <v>25</v>
      </c>
      <c r="F1548" s="2">
        <v>40</v>
      </c>
      <c r="G1548" s="3">
        <v>3</v>
      </c>
      <c r="H1548">
        <v>33</v>
      </c>
      <c r="I1548" s="4" t="s">
        <v>133</v>
      </c>
      <c r="J1548" s="2">
        <f>Cocina[[#This Row],[Precio Unitario]]-Cocina[[#This Row],[Costo Unitario]]</f>
        <v>15</v>
      </c>
      <c r="K1548" s="2">
        <f>Cocina[[#This Row],[Precio Unitario]]</f>
        <v>40</v>
      </c>
      <c r="L1548" s="6">
        <f>Cocina[[#This Row],[Ganancia Neta]]/Cocina[[#This Row],[Ganancia Bruta]]</f>
        <v>0.375</v>
      </c>
      <c r="M1548" s="2">
        <f>Cocina[[#This Row],[Precio Unitario]]*Cocina[[#This Row],[Cantidad Ordenada]]</f>
        <v>120</v>
      </c>
      <c r="O1548" s="2"/>
      <c r="Q1548"/>
    </row>
    <row r="1549" spans="1:17" x14ac:dyDescent="0.2">
      <c r="A1549" s="3">
        <v>629</v>
      </c>
      <c r="B1549" s="3">
        <v>17</v>
      </c>
      <c r="C1549" s="4" t="s">
        <v>37</v>
      </c>
      <c r="D1549" s="4" t="s">
        <v>1601</v>
      </c>
      <c r="E1549" s="2">
        <v>20</v>
      </c>
      <c r="F1549" s="2">
        <v>34</v>
      </c>
      <c r="G1549" s="3">
        <v>1</v>
      </c>
      <c r="H1549">
        <v>22</v>
      </c>
      <c r="I1549" s="4" t="s">
        <v>133</v>
      </c>
      <c r="J1549" s="2">
        <f>Cocina[[#This Row],[Precio Unitario]]-Cocina[[#This Row],[Costo Unitario]]</f>
        <v>14</v>
      </c>
      <c r="K1549" s="2">
        <f>Cocina[[#This Row],[Precio Unitario]]</f>
        <v>34</v>
      </c>
      <c r="L1549" s="6">
        <f>Cocina[[#This Row],[Ganancia Neta]]/Cocina[[#This Row],[Ganancia Bruta]]</f>
        <v>0.41176470588235292</v>
      </c>
      <c r="M1549" s="2">
        <f>Cocina[[#This Row],[Precio Unitario]]*Cocina[[#This Row],[Cantidad Ordenada]]</f>
        <v>34</v>
      </c>
      <c r="O1549" s="2"/>
      <c r="Q1549"/>
    </row>
    <row r="1550" spans="1:17" x14ac:dyDescent="0.2">
      <c r="A1550" s="3">
        <v>629</v>
      </c>
      <c r="B1550" s="3">
        <v>17</v>
      </c>
      <c r="C1550" s="4" t="s">
        <v>55</v>
      </c>
      <c r="D1550" s="4" t="s">
        <v>1602</v>
      </c>
      <c r="E1550" s="2">
        <v>12</v>
      </c>
      <c r="F1550" s="2">
        <v>20</v>
      </c>
      <c r="G1550" s="3">
        <v>3</v>
      </c>
      <c r="H1550">
        <v>19</v>
      </c>
      <c r="I1550" s="4" t="s">
        <v>132</v>
      </c>
      <c r="J1550" s="2">
        <f>Cocina[[#This Row],[Precio Unitario]]-Cocina[[#This Row],[Costo Unitario]]</f>
        <v>8</v>
      </c>
      <c r="K1550" s="2">
        <f>Cocina[[#This Row],[Precio Unitario]]</f>
        <v>20</v>
      </c>
      <c r="L1550" s="6">
        <f>Cocina[[#This Row],[Ganancia Neta]]/Cocina[[#This Row],[Ganancia Bruta]]</f>
        <v>0.4</v>
      </c>
      <c r="M1550" s="2">
        <f>Cocina[[#This Row],[Precio Unitario]]*Cocina[[#This Row],[Cantidad Ordenada]]</f>
        <v>60</v>
      </c>
      <c r="O1550" s="2"/>
      <c r="Q1550"/>
    </row>
    <row r="1551" spans="1:17" x14ac:dyDescent="0.2">
      <c r="A1551" s="3">
        <v>629</v>
      </c>
      <c r="B1551" s="3">
        <v>17</v>
      </c>
      <c r="C1551" s="4" t="s">
        <v>43</v>
      </c>
      <c r="D1551" s="4" t="s">
        <v>1605</v>
      </c>
      <c r="E1551" s="2">
        <v>10</v>
      </c>
      <c r="F1551" s="2">
        <v>18</v>
      </c>
      <c r="G1551" s="3">
        <v>2</v>
      </c>
      <c r="H1551">
        <v>43</v>
      </c>
      <c r="I1551" s="4" t="s">
        <v>133</v>
      </c>
      <c r="J1551" s="2">
        <f>Cocina[[#This Row],[Precio Unitario]]-Cocina[[#This Row],[Costo Unitario]]</f>
        <v>8</v>
      </c>
      <c r="K1551" s="2">
        <f>Cocina[[#This Row],[Precio Unitario]]</f>
        <v>18</v>
      </c>
      <c r="L1551" s="6">
        <f>Cocina[[#This Row],[Ganancia Neta]]/Cocina[[#This Row],[Ganancia Bruta]]</f>
        <v>0.44444444444444442</v>
      </c>
      <c r="M1551" s="2">
        <f>Cocina[[#This Row],[Precio Unitario]]*Cocina[[#This Row],[Cantidad Ordenada]]</f>
        <v>36</v>
      </c>
      <c r="O1551" s="2"/>
      <c r="Q1551"/>
    </row>
    <row r="1552" spans="1:17" x14ac:dyDescent="0.2">
      <c r="A1552" s="3">
        <v>630</v>
      </c>
      <c r="B1552" s="3">
        <v>2</v>
      </c>
      <c r="C1552" s="4" t="s">
        <v>50</v>
      </c>
      <c r="D1552" s="4" t="s">
        <v>1590</v>
      </c>
      <c r="E1552" s="2">
        <v>19</v>
      </c>
      <c r="F1552" s="2">
        <v>31</v>
      </c>
      <c r="G1552" s="3">
        <v>2</v>
      </c>
      <c r="H1552">
        <v>19</v>
      </c>
      <c r="I1552" s="4" t="s">
        <v>132</v>
      </c>
      <c r="J1552" s="2">
        <f>Cocina[[#This Row],[Precio Unitario]]-Cocina[[#This Row],[Costo Unitario]]</f>
        <v>12</v>
      </c>
      <c r="K1552" s="2">
        <f>Cocina[[#This Row],[Precio Unitario]]</f>
        <v>31</v>
      </c>
      <c r="L1552" s="6">
        <f>Cocina[[#This Row],[Ganancia Neta]]/Cocina[[#This Row],[Ganancia Bruta]]</f>
        <v>0.38709677419354838</v>
      </c>
      <c r="M1552" s="2">
        <f>Cocina[[#This Row],[Precio Unitario]]*Cocina[[#This Row],[Cantidad Ordenada]]</f>
        <v>62</v>
      </c>
      <c r="O1552" s="2"/>
      <c r="Q1552"/>
    </row>
    <row r="1553" spans="1:17" x14ac:dyDescent="0.2">
      <c r="A1553" s="3">
        <v>630</v>
      </c>
      <c r="B1553" s="3">
        <v>2</v>
      </c>
      <c r="C1553" s="4" t="s">
        <v>34</v>
      </c>
      <c r="D1553" s="4" t="s">
        <v>1592</v>
      </c>
      <c r="E1553" s="2">
        <v>25</v>
      </c>
      <c r="F1553" s="2">
        <v>40</v>
      </c>
      <c r="G1553" s="3">
        <v>3</v>
      </c>
      <c r="H1553">
        <v>56</v>
      </c>
      <c r="I1553" s="4" t="s">
        <v>132</v>
      </c>
      <c r="J1553" s="2">
        <f>Cocina[[#This Row],[Precio Unitario]]-Cocina[[#This Row],[Costo Unitario]]</f>
        <v>15</v>
      </c>
      <c r="K1553" s="2">
        <f>Cocina[[#This Row],[Precio Unitario]]</f>
        <v>40</v>
      </c>
      <c r="L1553" s="6">
        <f>Cocina[[#This Row],[Ganancia Neta]]/Cocina[[#This Row],[Ganancia Bruta]]</f>
        <v>0.375</v>
      </c>
      <c r="M1553" s="2">
        <f>Cocina[[#This Row],[Precio Unitario]]*Cocina[[#This Row],[Cantidad Ordenada]]</f>
        <v>120</v>
      </c>
      <c r="O1553" s="2"/>
      <c r="Q1553"/>
    </row>
    <row r="1554" spans="1:17" x14ac:dyDescent="0.2">
      <c r="A1554" s="3">
        <v>631</v>
      </c>
      <c r="B1554" s="3">
        <v>6</v>
      </c>
      <c r="C1554" s="4" t="s">
        <v>65</v>
      </c>
      <c r="D1554" s="4" t="s">
        <v>1600</v>
      </c>
      <c r="E1554" s="2">
        <v>13</v>
      </c>
      <c r="F1554" s="2">
        <v>22</v>
      </c>
      <c r="G1554" s="3">
        <v>3</v>
      </c>
      <c r="H1554">
        <v>46</v>
      </c>
      <c r="I1554" s="4" t="s">
        <v>132</v>
      </c>
      <c r="J1554" s="2">
        <f>Cocina[[#This Row],[Precio Unitario]]-Cocina[[#This Row],[Costo Unitario]]</f>
        <v>9</v>
      </c>
      <c r="K1554" s="2">
        <f>Cocina[[#This Row],[Precio Unitario]]</f>
        <v>22</v>
      </c>
      <c r="L1554" s="6">
        <f>Cocina[[#This Row],[Ganancia Neta]]/Cocina[[#This Row],[Ganancia Bruta]]</f>
        <v>0.40909090909090912</v>
      </c>
      <c r="M1554" s="2">
        <f>Cocina[[#This Row],[Precio Unitario]]*Cocina[[#This Row],[Cantidad Ordenada]]</f>
        <v>66</v>
      </c>
      <c r="O1554" s="2"/>
      <c r="Q1554"/>
    </row>
    <row r="1555" spans="1:17" x14ac:dyDescent="0.2">
      <c r="A1555" s="3">
        <v>632</v>
      </c>
      <c r="B1555" s="3">
        <v>16</v>
      </c>
      <c r="C1555" s="4" t="s">
        <v>70</v>
      </c>
      <c r="D1555" s="4" t="s">
        <v>1599</v>
      </c>
      <c r="E1555" s="2">
        <v>19</v>
      </c>
      <c r="F1555" s="2">
        <v>32</v>
      </c>
      <c r="G1555" s="3">
        <v>3</v>
      </c>
      <c r="H1555">
        <v>41</v>
      </c>
      <c r="I1555" s="4" t="s">
        <v>133</v>
      </c>
      <c r="J1555" s="2">
        <f>Cocina[[#This Row],[Precio Unitario]]-Cocina[[#This Row],[Costo Unitario]]</f>
        <v>13</v>
      </c>
      <c r="K1555" s="2">
        <f>Cocina[[#This Row],[Precio Unitario]]</f>
        <v>32</v>
      </c>
      <c r="L1555" s="6">
        <f>Cocina[[#This Row],[Ganancia Neta]]/Cocina[[#This Row],[Ganancia Bruta]]</f>
        <v>0.40625</v>
      </c>
      <c r="M1555" s="2">
        <f>Cocina[[#This Row],[Precio Unitario]]*Cocina[[#This Row],[Cantidad Ordenada]]</f>
        <v>96</v>
      </c>
      <c r="O1555" s="2"/>
      <c r="Q1555"/>
    </row>
    <row r="1556" spans="1:17" x14ac:dyDescent="0.2">
      <c r="A1556" s="3">
        <v>632</v>
      </c>
      <c r="B1556" s="3">
        <v>16</v>
      </c>
      <c r="C1556" s="4" t="s">
        <v>74</v>
      </c>
      <c r="D1556" s="4" t="s">
        <v>1595</v>
      </c>
      <c r="E1556" s="2">
        <v>20</v>
      </c>
      <c r="F1556" s="2">
        <v>33</v>
      </c>
      <c r="G1556" s="3">
        <v>1</v>
      </c>
      <c r="H1556">
        <v>47</v>
      </c>
      <c r="I1556" s="4" t="s">
        <v>132</v>
      </c>
      <c r="J1556" s="2">
        <f>Cocina[[#This Row],[Precio Unitario]]-Cocina[[#This Row],[Costo Unitario]]</f>
        <v>13</v>
      </c>
      <c r="K1556" s="2">
        <f>Cocina[[#This Row],[Precio Unitario]]</f>
        <v>33</v>
      </c>
      <c r="L1556" s="6">
        <f>Cocina[[#This Row],[Ganancia Neta]]/Cocina[[#This Row],[Ganancia Bruta]]</f>
        <v>0.39393939393939392</v>
      </c>
      <c r="M1556" s="2">
        <f>Cocina[[#This Row],[Precio Unitario]]*Cocina[[#This Row],[Cantidad Ordenada]]</f>
        <v>33</v>
      </c>
      <c r="O1556" s="2"/>
      <c r="Q1556"/>
    </row>
    <row r="1557" spans="1:17" x14ac:dyDescent="0.2">
      <c r="A1557" s="3">
        <v>633</v>
      </c>
      <c r="B1557" s="3">
        <v>16</v>
      </c>
      <c r="C1557" s="4" t="s">
        <v>39</v>
      </c>
      <c r="D1557" s="4" t="s">
        <v>1589</v>
      </c>
      <c r="E1557" s="2">
        <v>18</v>
      </c>
      <c r="F1557" s="2">
        <v>30</v>
      </c>
      <c r="G1557" s="3">
        <v>3</v>
      </c>
      <c r="H1557">
        <v>10</v>
      </c>
      <c r="I1557" s="4" t="s">
        <v>132</v>
      </c>
      <c r="J1557" s="2">
        <f>Cocina[[#This Row],[Precio Unitario]]-Cocina[[#This Row],[Costo Unitario]]</f>
        <v>12</v>
      </c>
      <c r="K1557" s="2">
        <f>Cocina[[#This Row],[Precio Unitario]]</f>
        <v>30</v>
      </c>
      <c r="L1557" s="6">
        <f>Cocina[[#This Row],[Ganancia Neta]]/Cocina[[#This Row],[Ganancia Bruta]]</f>
        <v>0.4</v>
      </c>
      <c r="M1557" s="2">
        <f>Cocina[[#This Row],[Precio Unitario]]*Cocina[[#This Row],[Cantidad Ordenada]]</f>
        <v>90</v>
      </c>
      <c r="O1557" s="2"/>
      <c r="Q1557"/>
    </row>
    <row r="1558" spans="1:17" x14ac:dyDescent="0.2">
      <c r="A1558" s="3">
        <v>633</v>
      </c>
      <c r="B1558" s="3">
        <v>16</v>
      </c>
      <c r="C1558" s="4" t="s">
        <v>60</v>
      </c>
      <c r="D1558" s="4" t="s">
        <v>1588</v>
      </c>
      <c r="E1558" s="2">
        <v>14</v>
      </c>
      <c r="F1558" s="2">
        <v>24</v>
      </c>
      <c r="G1558" s="3">
        <v>2</v>
      </c>
      <c r="H1558">
        <v>51</v>
      </c>
      <c r="I1558" s="4" t="s">
        <v>133</v>
      </c>
      <c r="J1558" s="2">
        <f>Cocina[[#This Row],[Precio Unitario]]-Cocina[[#This Row],[Costo Unitario]]</f>
        <v>10</v>
      </c>
      <c r="K1558" s="2">
        <f>Cocina[[#This Row],[Precio Unitario]]</f>
        <v>24</v>
      </c>
      <c r="L1558" s="6">
        <f>Cocina[[#This Row],[Ganancia Neta]]/Cocina[[#This Row],[Ganancia Bruta]]</f>
        <v>0.41666666666666669</v>
      </c>
      <c r="M1558" s="2">
        <f>Cocina[[#This Row],[Precio Unitario]]*Cocina[[#This Row],[Cantidad Ordenada]]</f>
        <v>48</v>
      </c>
      <c r="O1558" s="2"/>
      <c r="Q1558"/>
    </row>
    <row r="1559" spans="1:17" x14ac:dyDescent="0.2">
      <c r="A1559" s="3">
        <v>633</v>
      </c>
      <c r="B1559" s="3">
        <v>16</v>
      </c>
      <c r="C1559" s="4" t="s">
        <v>65</v>
      </c>
      <c r="D1559" s="4" t="s">
        <v>1600</v>
      </c>
      <c r="E1559" s="2">
        <v>13</v>
      </c>
      <c r="F1559" s="2">
        <v>22</v>
      </c>
      <c r="G1559" s="3">
        <v>2</v>
      </c>
      <c r="H1559">
        <v>34</v>
      </c>
      <c r="I1559" s="4" t="s">
        <v>132</v>
      </c>
      <c r="J1559" s="2">
        <f>Cocina[[#This Row],[Precio Unitario]]-Cocina[[#This Row],[Costo Unitario]]</f>
        <v>9</v>
      </c>
      <c r="K1559" s="2">
        <f>Cocina[[#This Row],[Precio Unitario]]</f>
        <v>22</v>
      </c>
      <c r="L1559" s="6">
        <f>Cocina[[#This Row],[Ganancia Neta]]/Cocina[[#This Row],[Ganancia Bruta]]</f>
        <v>0.40909090909090912</v>
      </c>
      <c r="M1559" s="2">
        <f>Cocina[[#This Row],[Precio Unitario]]*Cocina[[#This Row],[Cantidad Ordenada]]</f>
        <v>44</v>
      </c>
      <c r="O1559" s="2"/>
      <c r="Q1559"/>
    </row>
    <row r="1560" spans="1:17" x14ac:dyDescent="0.2">
      <c r="A1560" s="3">
        <v>633</v>
      </c>
      <c r="B1560" s="3">
        <v>16</v>
      </c>
      <c r="C1560" s="4" t="s">
        <v>43</v>
      </c>
      <c r="D1560" s="4" t="s">
        <v>1605</v>
      </c>
      <c r="E1560" s="2">
        <v>10</v>
      </c>
      <c r="F1560" s="2">
        <v>18</v>
      </c>
      <c r="G1560" s="3">
        <v>3</v>
      </c>
      <c r="H1560">
        <v>54</v>
      </c>
      <c r="I1560" s="4" t="s">
        <v>133</v>
      </c>
      <c r="J1560" s="2">
        <f>Cocina[[#This Row],[Precio Unitario]]-Cocina[[#This Row],[Costo Unitario]]</f>
        <v>8</v>
      </c>
      <c r="K1560" s="2">
        <f>Cocina[[#This Row],[Precio Unitario]]</f>
        <v>18</v>
      </c>
      <c r="L1560" s="6">
        <f>Cocina[[#This Row],[Ganancia Neta]]/Cocina[[#This Row],[Ganancia Bruta]]</f>
        <v>0.44444444444444442</v>
      </c>
      <c r="M1560" s="2">
        <f>Cocina[[#This Row],[Precio Unitario]]*Cocina[[#This Row],[Cantidad Ordenada]]</f>
        <v>54</v>
      </c>
      <c r="O1560" s="2"/>
      <c r="Q1560"/>
    </row>
    <row r="1561" spans="1:17" x14ac:dyDescent="0.2">
      <c r="A1561" s="3">
        <v>634</v>
      </c>
      <c r="B1561" s="3">
        <v>2</v>
      </c>
      <c r="C1561" s="4" t="s">
        <v>65</v>
      </c>
      <c r="D1561" s="4" t="s">
        <v>1600</v>
      </c>
      <c r="E1561" s="2">
        <v>13</v>
      </c>
      <c r="F1561" s="2">
        <v>22</v>
      </c>
      <c r="G1561" s="3">
        <v>2</v>
      </c>
      <c r="H1561">
        <v>25</v>
      </c>
      <c r="I1561" s="4" t="s">
        <v>132</v>
      </c>
      <c r="J1561" s="2">
        <f>Cocina[[#This Row],[Precio Unitario]]-Cocina[[#This Row],[Costo Unitario]]</f>
        <v>9</v>
      </c>
      <c r="K1561" s="2">
        <f>Cocina[[#This Row],[Precio Unitario]]</f>
        <v>22</v>
      </c>
      <c r="L1561" s="6">
        <f>Cocina[[#This Row],[Ganancia Neta]]/Cocina[[#This Row],[Ganancia Bruta]]</f>
        <v>0.40909090909090912</v>
      </c>
      <c r="M1561" s="2">
        <f>Cocina[[#This Row],[Precio Unitario]]*Cocina[[#This Row],[Cantidad Ordenada]]</f>
        <v>44</v>
      </c>
      <c r="O1561" s="2"/>
      <c r="Q1561"/>
    </row>
    <row r="1562" spans="1:17" x14ac:dyDescent="0.2">
      <c r="A1562" s="3">
        <v>634</v>
      </c>
      <c r="B1562" s="3">
        <v>2</v>
      </c>
      <c r="C1562" s="4" t="s">
        <v>34</v>
      </c>
      <c r="D1562" s="4" t="s">
        <v>1592</v>
      </c>
      <c r="E1562" s="2">
        <v>25</v>
      </c>
      <c r="F1562" s="2">
        <v>40</v>
      </c>
      <c r="G1562" s="3">
        <v>3</v>
      </c>
      <c r="H1562">
        <v>38</v>
      </c>
      <c r="I1562" s="4" t="s">
        <v>133</v>
      </c>
      <c r="J1562" s="2">
        <f>Cocina[[#This Row],[Precio Unitario]]-Cocina[[#This Row],[Costo Unitario]]</f>
        <v>15</v>
      </c>
      <c r="K1562" s="2">
        <f>Cocina[[#This Row],[Precio Unitario]]</f>
        <v>40</v>
      </c>
      <c r="L1562" s="6">
        <f>Cocina[[#This Row],[Ganancia Neta]]/Cocina[[#This Row],[Ganancia Bruta]]</f>
        <v>0.375</v>
      </c>
      <c r="M1562" s="2">
        <f>Cocina[[#This Row],[Precio Unitario]]*Cocina[[#This Row],[Cantidad Ordenada]]</f>
        <v>120</v>
      </c>
      <c r="O1562" s="2"/>
      <c r="Q1562"/>
    </row>
    <row r="1563" spans="1:17" x14ac:dyDescent="0.2">
      <c r="A1563" s="3">
        <v>634</v>
      </c>
      <c r="B1563" s="3">
        <v>2</v>
      </c>
      <c r="C1563" s="4" t="s">
        <v>52</v>
      </c>
      <c r="D1563" s="4" t="s">
        <v>1607</v>
      </c>
      <c r="E1563" s="2">
        <v>15</v>
      </c>
      <c r="F1563" s="2">
        <v>25</v>
      </c>
      <c r="G1563" s="3">
        <v>3</v>
      </c>
      <c r="H1563">
        <v>43</v>
      </c>
      <c r="I1563" s="4" t="s">
        <v>133</v>
      </c>
      <c r="J1563" s="2">
        <f>Cocina[[#This Row],[Precio Unitario]]-Cocina[[#This Row],[Costo Unitario]]</f>
        <v>10</v>
      </c>
      <c r="K1563" s="2">
        <f>Cocina[[#This Row],[Precio Unitario]]</f>
        <v>25</v>
      </c>
      <c r="L1563" s="6">
        <f>Cocina[[#This Row],[Ganancia Neta]]/Cocina[[#This Row],[Ganancia Bruta]]</f>
        <v>0.4</v>
      </c>
      <c r="M1563" s="2">
        <f>Cocina[[#This Row],[Precio Unitario]]*Cocina[[#This Row],[Cantidad Ordenada]]</f>
        <v>75</v>
      </c>
      <c r="O1563" s="2"/>
      <c r="Q1563"/>
    </row>
    <row r="1564" spans="1:17" x14ac:dyDescent="0.2">
      <c r="A1564" s="3">
        <v>634</v>
      </c>
      <c r="B1564" s="3">
        <v>2</v>
      </c>
      <c r="C1564" s="4" t="s">
        <v>19</v>
      </c>
      <c r="D1564" s="4" t="s">
        <v>1598</v>
      </c>
      <c r="E1564" s="2">
        <v>21</v>
      </c>
      <c r="F1564" s="2">
        <v>35</v>
      </c>
      <c r="G1564" s="3">
        <v>3</v>
      </c>
      <c r="H1564">
        <v>51</v>
      </c>
      <c r="I1564" s="4" t="s">
        <v>132</v>
      </c>
      <c r="J1564" s="2">
        <f>Cocina[[#This Row],[Precio Unitario]]-Cocina[[#This Row],[Costo Unitario]]</f>
        <v>14</v>
      </c>
      <c r="K1564" s="2">
        <f>Cocina[[#This Row],[Precio Unitario]]</f>
        <v>35</v>
      </c>
      <c r="L1564" s="6">
        <f>Cocina[[#This Row],[Ganancia Neta]]/Cocina[[#This Row],[Ganancia Bruta]]</f>
        <v>0.4</v>
      </c>
      <c r="M1564" s="2">
        <f>Cocina[[#This Row],[Precio Unitario]]*Cocina[[#This Row],[Cantidad Ordenada]]</f>
        <v>105</v>
      </c>
      <c r="O1564" s="2"/>
      <c r="Q1564"/>
    </row>
    <row r="1565" spans="1:17" x14ac:dyDescent="0.2">
      <c r="A1565" s="3">
        <v>635</v>
      </c>
      <c r="B1565" s="3">
        <v>5</v>
      </c>
      <c r="C1565" s="4" t="s">
        <v>26</v>
      </c>
      <c r="D1565" s="4" t="s">
        <v>1594</v>
      </c>
      <c r="E1565" s="2">
        <v>17</v>
      </c>
      <c r="F1565" s="2">
        <v>29</v>
      </c>
      <c r="G1565" s="3">
        <v>2</v>
      </c>
      <c r="H1565">
        <v>25</v>
      </c>
      <c r="I1565" s="4" t="s">
        <v>133</v>
      </c>
      <c r="J1565" s="2">
        <f>Cocina[[#This Row],[Precio Unitario]]-Cocina[[#This Row],[Costo Unitario]]</f>
        <v>12</v>
      </c>
      <c r="K1565" s="2">
        <f>Cocina[[#This Row],[Precio Unitario]]</f>
        <v>29</v>
      </c>
      <c r="L1565" s="6">
        <f>Cocina[[#This Row],[Ganancia Neta]]/Cocina[[#This Row],[Ganancia Bruta]]</f>
        <v>0.41379310344827586</v>
      </c>
      <c r="M1565" s="2">
        <f>Cocina[[#This Row],[Precio Unitario]]*Cocina[[#This Row],[Cantidad Ordenada]]</f>
        <v>58</v>
      </c>
      <c r="O1565" s="2"/>
      <c r="Q1565"/>
    </row>
    <row r="1566" spans="1:17" x14ac:dyDescent="0.2">
      <c r="A1566" s="3">
        <v>636</v>
      </c>
      <c r="B1566" s="3">
        <v>14</v>
      </c>
      <c r="C1566" s="4" t="s">
        <v>60</v>
      </c>
      <c r="D1566" s="4" t="s">
        <v>1588</v>
      </c>
      <c r="E1566" s="2">
        <v>14</v>
      </c>
      <c r="F1566" s="2">
        <v>24</v>
      </c>
      <c r="G1566" s="3">
        <v>2</v>
      </c>
      <c r="H1566">
        <v>45</v>
      </c>
      <c r="I1566" s="4" t="s">
        <v>132</v>
      </c>
      <c r="J1566" s="2">
        <f>Cocina[[#This Row],[Precio Unitario]]-Cocina[[#This Row],[Costo Unitario]]</f>
        <v>10</v>
      </c>
      <c r="K1566" s="2">
        <f>Cocina[[#This Row],[Precio Unitario]]</f>
        <v>24</v>
      </c>
      <c r="L1566" s="6">
        <f>Cocina[[#This Row],[Ganancia Neta]]/Cocina[[#This Row],[Ganancia Bruta]]</f>
        <v>0.41666666666666669</v>
      </c>
      <c r="M1566" s="2">
        <f>Cocina[[#This Row],[Precio Unitario]]*Cocina[[#This Row],[Cantidad Ordenada]]</f>
        <v>48</v>
      </c>
      <c r="O1566" s="2"/>
      <c r="Q1566"/>
    </row>
    <row r="1567" spans="1:17" x14ac:dyDescent="0.2">
      <c r="A1567" s="3">
        <v>636</v>
      </c>
      <c r="B1567" s="3">
        <v>14</v>
      </c>
      <c r="C1567" s="4" t="s">
        <v>48</v>
      </c>
      <c r="D1567" s="4" t="s">
        <v>1597</v>
      </c>
      <c r="E1567" s="2">
        <v>11</v>
      </c>
      <c r="F1567" s="2">
        <v>19</v>
      </c>
      <c r="G1567" s="3">
        <v>3</v>
      </c>
      <c r="H1567">
        <v>54</v>
      </c>
      <c r="I1567" s="4" t="s">
        <v>133</v>
      </c>
      <c r="J1567" s="2">
        <f>Cocina[[#This Row],[Precio Unitario]]-Cocina[[#This Row],[Costo Unitario]]</f>
        <v>8</v>
      </c>
      <c r="K1567" s="2">
        <f>Cocina[[#This Row],[Precio Unitario]]</f>
        <v>19</v>
      </c>
      <c r="L1567" s="6">
        <f>Cocina[[#This Row],[Ganancia Neta]]/Cocina[[#This Row],[Ganancia Bruta]]</f>
        <v>0.42105263157894735</v>
      </c>
      <c r="M1567" s="2">
        <f>Cocina[[#This Row],[Precio Unitario]]*Cocina[[#This Row],[Cantidad Ordenada]]</f>
        <v>57</v>
      </c>
      <c r="O1567" s="2"/>
      <c r="Q1567"/>
    </row>
    <row r="1568" spans="1:17" x14ac:dyDescent="0.2">
      <c r="A1568" s="3">
        <v>636</v>
      </c>
      <c r="B1568" s="3">
        <v>14</v>
      </c>
      <c r="C1568" s="4" t="s">
        <v>41</v>
      </c>
      <c r="D1568" s="4" t="s">
        <v>1604</v>
      </c>
      <c r="E1568" s="2">
        <v>13</v>
      </c>
      <c r="F1568" s="2">
        <v>21</v>
      </c>
      <c r="G1568" s="3">
        <v>1</v>
      </c>
      <c r="H1568">
        <v>52</v>
      </c>
      <c r="I1568" s="4" t="s">
        <v>133</v>
      </c>
      <c r="J1568" s="2">
        <f>Cocina[[#This Row],[Precio Unitario]]-Cocina[[#This Row],[Costo Unitario]]</f>
        <v>8</v>
      </c>
      <c r="K1568" s="2">
        <f>Cocina[[#This Row],[Precio Unitario]]</f>
        <v>21</v>
      </c>
      <c r="L1568" s="6">
        <f>Cocina[[#This Row],[Ganancia Neta]]/Cocina[[#This Row],[Ganancia Bruta]]</f>
        <v>0.38095238095238093</v>
      </c>
      <c r="M1568" s="2">
        <f>Cocina[[#This Row],[Precio Unitario]]*Cocina[[#This Row],[Cantidad Ordenada]]</f>
        <v>21</v>
      </c>
      <c r="O1568" s="2"/>
      <c r="Q1568"/>
    </row>
    <row r="1569" spans="1:17" x14ac:dyDescent="0.2">
      <c r="A1569" s="3">
        <v>637</v>
      </c>
      <c r="B1569" s="3">
        <v>6</v>
      </c>
      <c r="C1569" s="4" t="s">
        <v>74</v>
      </c>
      <c r="D1569" s="4" t="s">
        <v>1595</v>
      </c>
      <c r="E1569" s="2">
        <v>20</v>
      </c>
      <c r="F1569" s="2">
        <v>33</v>
      </c>
      <c r="G1569" s="3">
        <v>1</v>
      </c>
      <c r="H1569">
        <v>23</v>
      </c>
      <c r="I1569" s="4" t="s">
        <v>133</v>
      </c>
      <c r="J1569" s="2">
        <f>Cocina[[#This Row],[Precio Unitario]]-Cocina[[#This Row],[Costo Unitario]]</f>
        <v>13</v>
      </c>
      <c r="K1569" s="2">
        <f>Cocina[[#This Row],[Precio Unitario]]</f>
        <v>33</v>
      </c>
      <c r="L1569" s="6">
        <f>Cocina[[#This Row],[Ganancia Neta]]/Cocina[[#This Row],[Ganancia Bruta]]</f>
        <v>0.39393939393939392</v>
      </c>
      <c r="M1569" s="2">
        <f>Cocina[[#This Row],[Precio Unitario]]*Cocina[[#This Row],[Cantidad Ordenada]]</f>
        <v>33</v>
      </c>
      <c r="O1569" s="2"/>
      <c r="Q1569"/>
    </row>
    <row r="1570" spans="1:17" x14ac:dyDescent="0.2">
      <c r="A1570" s="3">
        <v>637</v>
      </c>
      <c r="B1570" s="3">
        <v>6</v>
      </c>
      <c r="C1570" s="4" t="s">
        <v>37</v>
      </c>
      <c r="D1570" s="4" t="s">
        <v>1601</v>
      </c>
      <c r="E1570" s="2">
        <v>20</v>
      </c>
      <c r="F1570" s="2">
        <v>34</v>
      </c>
      <c r="G1570" s="3">
        <v>1</v>
      </c>
      <c r="H1570">
        <v>6</v>
      </c>
      <c r="I1570" s="4" t="s">
        <v>133</v>
      </c>
      <c r="J1570" s="2">
        <f>Cocina[[#This Row],[Precio Unitario]]-Cocina[[#This Row],[Costo Unitario]]</f>
        <v>14</v>
      </c>
      <c r="K1570" s="2">
        <f>Cocina[[#This Row],[Precio Unitario]]</f>
        <v>34</v>
      </c>
      <c r="L1570" s="6">
        <f>Cocina[[#This Row],[Ganancia Neta]]/Cocina[[#This Row],[Ganancia Bruta]]</f>
        <v>0.41176470588235292</v>
      </c>
      <c r="M1570" s="2">
        <f>Cocina[[#This Row],[Precio Unitario]]*Cocina[[#This Row],[Cantidad Ordenada]]</f>
        <v>34</v>
      </c>
      <c r="O1570" s="2"/>
      <c r="Q1570"/>
    </row>
    <row r="1571" spans="1:17" x14ac:dyDescent="0.2">
      <c r="A1571" s="3">
        <v>637</v>
      </c>
      <c r="B1571" s="3">
        <v>6</v>
      </c>
      <c r="C1571" s="4" t="s">
        <v>52</v>
      </c>
      <c r="D1571" s="4" t="s">
        <v>1607</v>
      </c>
      <c r="E1571" s="2">
        <v>15</v>
      </c>
      <c r="F1571" s="2">
        <v>25</v>
      </c>
      <c r="G1571" s="3">
        <v>2</v>
      </c>
      <c r="H1571">
        <v>32</v>
      </c>
      <c r="I1571" s="4" t="s">
        <v>132</v>
      </c>
      <c r="J1571" s="2">
        <f>Cocina[[#This Row],[Precio Unitario]]-Cocina[[#This Row],[Costo Unitario]]</f>
        <v>10</v>
      </c>
      <c r="K1571" s="2">
        <f>Cocina[[#This Row],[Precio Unitario]]</f>
        <v>25</v>
      </c>
      <c r="L1571" s="6">
        <f>Cocina[[#This Row],[Ganancia Neta]]/Cocina[[#This Row],[Ganancia Bruta]]</f>
        <v>0.4</v>
      </c>
      <c r="M1571" s="2">
        <f>Cocina[[#This Row],[Precio Unitario]]*Cocina[[#This Row],[Cantidad Ordenada]]</f>
        <v>50</v>
      </c>
      <c r="O1571" s="2"/>
      <c r="Q1571"/>
    </row>
    <row r="1572" spans="1:17" x14ac:dyDescent="0.2">
      <c r="A1572" s="3">
        <v>638</v>
      </c>
      <c r="B1572" s="3">
        <v>16</v>
      </c>
      <c r="C1572" s="4" t="s">
        <v>39</v>
      </c>
      <c r="D1572" s="4" t="s">
        <v>1589</v>
      </c>
      <c r="E1572" s="2">
        <v>18</v>
      </c>
      <c r="F1572" s="2">
        <v>30</v>
      </c>
      <c r="G1572" s="3">
        <v>3</v>
      </c>
      <c r="H1572">
        <v>44</v>
      </c>
      <c r="I1572" s="4" t="s">
        <v>132</v>
      </c>
      <c r="J1572" s="2">
        <f>Cocina[[#This Row],[Precio Unitario]]-Cocina[[#This Row],[Costo Unitario]]</f>
        <v>12</v>
      </c>
      <c r="K1572" s="2">
        <f>Cocina[[#This Row],[Precio Unitario]]</f>
        <v>30</v>
      </c>
      <c r="L1572" s="6">
        <f>Cocina[[#This Row],[Ganancia Neta]]/Cocina[[#This Row],[Ganancia Bruta]]</f>
        <v>0.4</v>
      </c>
      <c r="M1572" s="2">
        <f>Cocina[[#This Row],[Precio Unitario]]*Cocina[[#This Row],[Cantidad Ordenada]]</f>
        <v>90</v>
      </c>
      <c r="O1572" s="2"/>
      <c r="Q1572"/>
    </row>
    <row r="1573" spans="1:17" x14ac:dyDescent="0.2">
      <c r="A1573" s="3">
        <v>639</v>
      </c>
      <c r="B1573" s="3">
        <v>8</v>
      </c>
      <c r="C1573" s="4" t="s">
        <v>57</v>
      </c>
      <c r="D1573" s="4" t="s">
        <v>1606</v>
      </c>
      <c r="E1573" s="2">
        <v>15</v>
      </c>
      <c r="F1573" s="2">
        <v>26</v>
      </c>
      <c r="G1573" s="3">
        <v>2</v>
      </c>
      <c r="H1573">
        <v>52</v>
      </c>
      <c r="I1573" s="4" t="s">
        <v>132</v>
      </c>
      <c r="J1573" s="2">
        <f>Cocina[[#This Row],[Precio Unitario]]-Cocina[[#This Row],[Costo Unitario]]</f>
        <v>11</v>
      </c>
      <c r="K1573" s="2">
        <f>Cocina[[#This Row],[Precio Unitario]]</f>
        <v>26</v>
      </c>
      <c r="L1573" s="6">
        <f>Cocina[[#This Row],[Ganancia Neta]]/Cocina[[#This Row],[Ganancia Bruta]]</f>
        <v>0.42307692307692307</v>
      </c>
      <c r="M1573" s="2">
        <f>Cocina[[#This Row],[Precio Unitario]]*Cocina[[#This Row],[Cantidad Ordenada]]</f>
        <v>52</v>
      </c>
      <c r="O1573" s="2"/>
      <c r="Q1573"/>
    </row>
    <row r="1574" spans="1:17" x14ac:dyDescent="0.2">
      <c r="A1574" s="3">
        <v>639</v>
      </c>
      <c r="B1574" s="3">
        <v>8</v>
      </c>
      <c r="C1574" s="4" t="s">
        <v>50</v>
      </c>
      <c r="D1574" s="4" t="s">
        <v>1590</v>
      </c>
      <c r="E1574" s="2">
        <v>19</v>
      </c>
      <c r="F1574" s="2">
        <v>31</v>
      </c>
      <c r="G1574" s="3">
        <v>2</v>
      </c>
      <c r="H1574">
        <v>29</v>
      </c>
      <c r="I1574" s="4" t="s">
        <v>132</v>
      </c>
      <c r="J1574" s="2">
        <f>Cocina[[#This Row],[Precio Unitario]]-Cocina[[#This Row],[Costo Unitario]]</f>
        <v>12</v>
      </c>
      <c r="K1574" s="2">
        <f>Cocina[[#This Row],[Precio Unitario]]</f>
        <v>31</v>
      </c>
      <c r="L1574" s="6">
        <f>Cocina[[#This Row],[Ganancia Neta]]/Cocina[[#This Row],[Ganancia Bruta]]</f>
        <v>0.38709677419354838</v>
      </c>
      <c r="M1574" s="2">
        <f>Cocina[[#This Row],[Precio Unitario]]*Cocina[[#This Row],[Cantidad Ordenada]]</f>
        <v>62</v>
      </c>
      <c r="O1574" s="2"/>
      <c r="Q1574"/>
    </row>
    <row r="1575" spans="1:17" x14ac:dyDescent="0.2">
      <c r="A1575" s="3">
        <v>639</v>
      </c>
      <c r="B1575" s="3">
        <v>8</v>
      </c>
      <c r="C1575" s="4" t="s">
        <v>48</v>
      </c>
      <c r="D1575" s="4" t="s">
        <v>1597</v>
      </c>
      <c r="E1575" s="2">
        <v>11</v>
      </c>
      <c r="F1575" s="2">
        <v>19</v>
      </c>
      <c r="G1575" s="3">
        <v>2</v>
      </c>
      <c r="H1575">
        <v>55</v>
      </c>
      <c r="I1575" s="4" t="s">
        <v>132</v>
      </c>
      <c r="J1575" s="2">
        <f>Cocina[[#This Row],[Precio Unitario]]-Cocina[[#This Row],[Costo Unitario]]</f>
        <v>8</v>
      </c>
      <c r="K1575" s="2">
        <f>Cocina[[#This Row],[Precio Unitario]]</f>
        <v>19</v>
      </c>
      <c r="L1575" s="6">
        <f>Cocina[[#This Row],[Ganancia Neta]]/Cocina[[#This Row],[Ganancia Bruta]]</f>
        <v>0.42105263157894735</v>
      </c>
      <c r="M1575" s="2">
        <f>Cocina[[#This Row],[Precio Unitario]]*Cocina[[#This Row],[Cantidad Ordenada]]</f>
        <v>38</v>
      </c>
      <c r="O1575" s="2"/>
      <c r="Q1575"/>
    </row>
    <row r="1576" spans="1:17" x14ac:dyDescent="0.2">
      <c r="A1576" s="3">
        <v>640</v>
      </c>
      <c r="B1576" s="3">
        <v>14</v>
      </c>
      <c r="C1576" s="4" t="s">
        <v>57</v>
      </c>
      <c r="D1576" s="4" t="s">
        <v>1606</v>
      </c>
      <c r="E1576" s="2">
        <v>15</v>
      </c>
      <c r="F1576" s="2">
        <v>26</v>
      </c>
      <c r="G1576" s="3">
        <v>3</v>
      </c>
      <c r="H1576">
        <v>7</v>
      </c>
      <c r="I1576" s="4" t="s">
        <v>133</v>
      </c>
      <c r="J1576" s="2">
        <f>Cocina[[#This Row],[Precio Unitario]]-Cocina[[#This Row],[Costo Unitario]]</f>
        <v>11</v>
      </c>
      <c r="K1576" s="2">
        <f>Cocina[[#This Row],[Precio Unitario]]</f>
        <v>26</v>
      </c>
      <c r="L1576" s="6">
        <f>Cocina[[#This Row],[Ganancia Neta]]/Cocina[[#This Row],[Ganancia Bruta]]</f>
        <v>0.42307692307692307</v>
      </c>
      <c r="M1576" s="2">
        <f>Cocina[[#This Row],[Precio Unitario]]*Cocina[[#This Row],[Cantidad Ordenada]]</f>
        <v>78</v>
      </c>
      <c r="O1576" s="2"/>
      <c r="Q1576"/>
    </row>
    <row r="1577" spans="1:17" x14ac:dyDescent="0.2">
      <c r="A1577" s="3">
        <v>640</v>
      </c>
      <c r="B1577" s="3">
        <v>14</v>
      </c>
      <c r="C1577" s="4" t="s">
        <v>41</v>
      </c>
      <c r="D1577" s="4" t="s">
        <v>1604</v>
      </c>
      <c r="E1577" s="2">
        <v>13</v>
      </c>
      <c r="F1577" s="2">
        <v>21</v>
      </c>
      <c r="G1577" s="3">
        <v>2</v>
      </c>
      <c r="H1577">
        <v>12</v>
      </c>
      <c r="I1577" s="4" t="s">
        <v>132</v>
      </c>
      <c r="J1577" s="2">
        <f>Cocina[[#This Row],[Precio Unitario]]-Cocina[[#This Row],[Costo Unitario]]</f>
        <v>8</v>
      </c>
      <c r="K1577" s="2">
        <f>Cocina[[#This Row],[Precio Unitario]]</f>
        <v>21</v>
      </c>
      <c r="L1577" s="6">
        <f>Cocina[[#This Row],[Ganancia Neta]]/Cocina[[#This Row],[Ganancia Bruta]]</f>
        <v>0.38095238095238093</v>
      </c>
      <c r="M1577" s="2">
        <f>Cocina[[#This Row],[Precio Unitario]]*Cocina[[#This Row],[Cantidad Ordenada]]</f>
        <v>42</v>
      </c>
      <c r="O1577" s="2"/>
      <c r="Q1577"/>
    </row>
    <row r="1578" spans="1:17" x14ac:dyDescent="0.2">
      <c r="A1578" s="3">
        <v>640</v>
      </c>
      <c r="B1578" s="3">
        <v>14</v>
      </c>
      <c r="C1578" s="4" t="s">
        <v>74</v>
      </c>
      <c r="D1578" s="4" t="s">
        <v>1595</v>
      </c>
      <c r="E1578" s="2">
        <v>20</v>
      </c>
      <c r="F1578" s="2">
        <v>33</v>
      </c>
      <c r="G1578" s="3">
        <v>3</v>
      </c>
      <c r="H1578">
        <v>56</v>
      </c>
      <c r="I1578" s="4" t="s">
        <v>133</v>
      </c>
      <c r="J1578" s="2">
        <f>Cocina[[#This Row],[Precio Unitario]]-Cocina[[#This Row],[Costo Unitario]]</f>
        <v>13</v>
      </c>
      <c r="K1578" s="2">
        <f>Cocina[[#This Row],[Precio Unitario]]</f>
        <v>33</v>
      </c>
      <c r="L1578" s="6">
        <f>Cocina[[#This Row],[Ganancia Neta]]/Cocina[[#This Row],[Ganancia Bruta]]</f>
        <v>0.39393939393939392</v>
      </c>
      <c r="M1578" s="2">
        <f>Cocina[[#This Row],[Precio Unitario]]*Cocina[[#This Row],[Cantidad Ordenada]]</f>
        <v>99</v>
      </c>
      <c r="O1578" s="2"/>
      <c r="Q1578"/>
    </row>
    <row r="1579" spans="1:17" x14ac:dyDescent="0.2">
      <c r="A1579" s="3">
        <v>641</v>
      </c>
      <c r="B1579" s="3">
        <v>2</v>
      </c>
      <c r="C1579" s="4" t="s">
        <v>26</v>
      </c>
      <c r="D1579" s="4" t="s">
        <v>1594</v>
      </c>
      <c r="E1579" s="2">
        <v>17</v>
      </c>
      <c r="F1579" s="2">
        <v>29</v>
      </c>
      <c r="G1579" s="3">
        <v>3</v>
      </c>
      <c r="H1579">
        <v>17</v>
      </c>
      <c r="I1579" s="4" t="s">
        <v>132</v>
      </c>
      <c r="J1579" s="2">
        <f>Cocina[[#This Row],[Precio Unitario]]-Cocina[[#This Row],[Costo Unitario]]</f>
        <v>12</v>
      </c>
      <c r="K1579" s="2">
        <f>Cocina[[#This Row],[Precio Unitario]]</f>
        <v>29</v>
      </c>
      <c r="L1579" s="6">
        <f>Cocina[[#This Row],[Ganancia Neta]]/Cocina[[#This Row],[Ganancia Bruta]]</f>
        <v>0.41379310344827586</v>
      </c>
      <c r="M1579" s="2">
        <f>Cocina[[#This Row],[Precio Unitario]]*Cocina[[#This Row],[Cantidad Ordenada]]</f>
        <v>87</v>
      </c>
      <c r="O1579" s="2"/>
      <c r="Q1579"/>
    </row>
    <row r="1580" spans="1:17" x14ac:dyDescent="0.2">
      <c r="A1580" s="3">
        <v>641</v>
      </c>
      <c r="B1580" s="3">
        <v>2</v>
      </c>
      <c r="C1580" s="4" t="s">
        <v>52</v>
      </c>
      <c r="D1580" s="4" t="s">
        <v>1607</v>
      </c>
      <c r="E1580" s="2">
        <v>15</v>
      </c>
      <c r="F1580" s="2">
        <v>25</v>
      </c>
      <c r="G1580" s="3">
        <v>3</v>
      </c>
      <c r="H1580">
        <v>28</v>
      </c>
      <c r="I1580" s="4" t="s">
        <v>133</v>
      </c>
      <c r="J1580" s="2">
        <f>Cocina[[#This Row],[Precio Unitario]]-Cocina[[#This Row],[Costo Unitario]]</f>
        <v>10</v>
      </c>
      <c r="K1580" s="2">
        <f>Cocina[[#This Row],[Precio Unitario]]</f>
        <v>25</v>
      </c>
      <c r="L1580" s="6">
        <f>Cocina[[#This Row],[Ganancia Neta]]/Cocina[[#This Row],[Ganancia Bruta]]</f>
        <v>0.4</v>
      </c>
      <c r="M1580" s="2">
        <f>Cocina[[#This Row],[Precio Unitario]]*Cocina[[#This Row],[Cantidad Ordenada]]</f>
        <v>75</v>
      </c>
      <c r="O1580" s="2"/>
      <c r="Q1580"/>
    </row>
    <row r="1581" spans="1:17" x14ac:dyDescent="0.2">
      <c r="A1581" s="3">
        <v>641</v>
      </c>
      <c r="B1581" s="3">
        <v>2</v>
      </c>
      <c r="C1581" s="4" t="s">
        <v>63</v>
      </c>
      <c r="D1581" s="4" t="s">
        <v>1603</v>
      </c>
      <c r="E1581" s="2">
        <v>14</v>
      </c>
      <c r="F1581" s="2">
        <v>23</v>
      </c>
      <c r="G1581" s="3">
        <v>2</v>
      </c>
      <c r="H1581">
        <v>29</v>
      </c>
      <c r="I1581" s="4" t="s">
        <v>132</v>
      </c>
      <c r="J1581" s="2">
        <f>Cocina[[#This Row],[Precio Unitario]]-Cocina[[#This Row],[Costo Unitario]]</f>
        <v>9</v>
      </c>
      <c r="K1581" s="2">
        <f>Cocina[[#This Row],[Precio Unitario]]</f>
        <v>23</v>
      </c>
      <c r="L1581" s="6">
        <f>Cocina[[#This Row],[Ganancia Neta]]/Cocina[[#This Row],[Ganancia Bruta]]</f>
        <v>0.39130434782608697</v>
      </c>
      <c r="M1581" s="2">
        <f>Cocina[[#This Row],[Precio Unitario]]*Cocina[[#This Row],[Cantidad Ordenada]]</f>
        <v>46</v>
      </c>
      <c r="O1581" s="2"/>
      <c r="Q1581"/>
    </row>
    <row r="1582" spans="1:17" x14ac:dyDescent="0.2">
      <c r="A1582" s="3">
        <v>642</v>
      </c>
      <c r="B1582" s="3">
        <v>15</v>
      </c>
      <c r="C1582" s="4" t="s">
        <v>41</v>
      </c>
      <c r="D1582" s="4" t="s">
        <v>1604</v>
      </c>
      <c r="E1582" s="2">
        <v>13</v>
      </c>
      <c r="F1582" s="2">
        <v>21</v>
      </c>
      <c r="G1582" s="3">
        <v>3</v>
      </c>
      <c r="H1582">
        <v>6</v>
      </c>
      <c r="I1582" s="4" t="s">
        <v>133</v>
      </c>
      <c r="J1582" s="2">
        <f>Cocina[[#This Row],[Precio Unitario]]-Cocina[[#This Row],[Costo Unitario]]</f>
        <v>8</v>
      </c>
      <c r="K1582" s="2">
        <f>Cocina[[#This Row],[Precio Unitario]]</f>
        <v>21</v>
      </c>
      <c r="L1582" s="6">
        <f>Cocina[[#This Row],[Ganancia Neta]]/Cocina[[#This Row],[Ganancia Bruta]]</f>
        <v>0.38095238095238093</v>
      </c>
      <c r="M1582" s="2">
        <f>Cocina[[#This Row],[Precio Unitario]]*Cocina[[#This Row],[Cantidad Ordenada]]</f>
        <v>63</v>
      </c>
      <c r="O1582" s="2"/>
      <c r="Q1582"/>
    </row>
    <row r="1583" spans="1:17" x14ac:dyDescent="0.2">
      <c r="A1583" s="3">
        <v>642</v>
      </c>
      <c r="B1583" s="3">
        <v>15</v>
      </c>
      <c r="C1583" s="4" t="s">
        <v>57</v>
      </c>
      <c r="D1583" s="4" t="s">
        <v>1606</v>
      </c>
      <c r="E1583" s="2">
        <v>15</v>
      </c>
      <c r="F1583" s="2">
        <v>26</v>
      </c>
      <c r="G1583" s="3">
        <v>1</v>
      </c>
      <c r="H1583">
        <v>57</v>
      </c>
      <c r="I1583" s="4" t="s">
        <v>133</v>
      </c>
      <c r="J1583" s="2">
        <f>Cocina[[#This Row],[Precio Unitario]]-Cocina[[#This Row],[Costo Unitario]]</f>
        <v>11</v>
      </c>
      <c r="K1583" s="2">
        <f>Cocina[[#This Row],[Precio Unitario]]</f>
        <v>26</v>
      </c>
      <c r="L1583" s="6">
        <f>Cocina[[#This Row],[Ganancia Neta]]/Cocina[[#This Row],[Ganancia Bruta]]</f>
        <v>0.42307692307692307</v>
      </c>
      <c r="M1583" s="2">
        <f>Cocina[[#This Row],[Precio Unitario]]*Cocina[[#This Row],[Cantidad Ordenada]]</f>
        <v>26</v>
      </c>
      <c r="O1583" s="2"/>
      <c r="Q1583"/>
    </row>
    <row r="1584" spans="1:17" x14ac:dyDescent="0.2">
      <c r="A1584" s="3">
        <v>642</v>
      </c>
      <c r="B1584" s="3">
        <v>15</v>
      </c>
      <c r="C1584" s="4" t="s">
        <v>26</v>
      </c>
      <c r="D1584" s="4" t="s">
        <v>1594</v>
      </c>
      <c r="E1584" s="2">
        <v>17</v>
      </c>
      <c r="F1584" s="2">
        <v>29</v>
      </c>
      <c r="G1584" s="3">
        <v>3</v>
      </c>
      <c r="H1584">
        <v>18</v>
      </c>
      <c r="I1584" s="4" t="s">
        <v>133</v>
      </c>
      <c r="J1584" s="2">
        <f>Cocina[[#This Row],[Precio Unitario]]-Cocina[[#This Row],[Costo Unitario]]</f>
        <v>12</v>
      </c>
      <c r="K1584" s="2">
        <f>Cocina[[#This Row],[Precio Unitario]]</f>
        <v>29</v>
      </c>
      <c r="L1584" s="6">
        <f>Cocina[[#This Row],[Ganancia Neta]]/Cocina[[#This Row],[Ganancia Bruta]]</f>
        <v>0.41379310344827586</v>
      </c>
      <c r="M1584" s="2">
        <f>Cocina[[#This Row],[Precio Unitario]]*Cocina[[#This Row],[Cantidad Ordenada]]</f>
        <v>87</v>
      </c>
      <c r="O1584" s="2"/>
      <c r="Q1584"/>
    </row>
    <row r="1585" spans="1:17" x14ac:dyDescent="0.2">
      <c r="A1585" s="3">
        <v>643</v>
      </c>
      <c r="B1585" s="3">
        <v>17</v>
      </c>
      <c r="C1585" s="4" t="s">
        <v>74</v>
      </c>
      <c r="D1585" s="4" t="s">
        <v>1595</v>
      </c>
      <c r="E1585" s="2">
        <v>20</v>
      </c>
      <c r="F1585" s="2">
        <v>33</v>
      </c>
      <c r="G1585" s="3">
        <v>1</v>
      </c>
      <c r="H1585">
        <v>18</v>
      </c>
      <c r="I1585" s="4" t="s">
        <v>132</v>
      </c>
      <c r="J1585" s="2">
        <f>Cocina[[#This Row],[Precio Unitario]]-Cocina[[#This Row],[Costo Unitario]]</f>
        <v>13</v>
      </c>
      <c r="K1585" s="2">
        <f>Cocina[[#This Row],[Precio Unitario]]</f>
        <v>33</v>
      </c>
      <c r="L1585" s="6">
        <f>Cocina[[#This Row],[Ganancia Neta]]/Cocina[[#This Row],[Ganancia Bruta]]</f>
        <v>0.39393939393939392</v>
      </c>
      <c r="M1585" s="2">
        <f>Cocina[[#This Row],[Precio Unitario]]*Cocina[[#This Row],[Cantidad Ordenada]]</f>
        <v>33</v>
      </c>
      <c r="O1585" s="2"/>
      <c r="Q1585"/>
    </row>
    <row r="1586" spans="1:17" x14ac:dyDescent="0.2">
      <c r="A1586" s="3">
        <v>644</v>
      </c>
      <c r="B1586" s="3">
        <v>9</v>
      </c>
      <c r="C1586" s="4" t="s">
        <v>50</v>
      </c>
      <c r="D1586" s="4" t="s">
        <v>1590</v>
      </c>
      <c r="E1586" s="2">
        <v>19</v>
      </c>
      <c r="F1586" s="2">
        <v>31</v>
      </c>
      <c r="G1586" s="3">
        <v>3</v>
      </c>
      <c r="H1586">
        <v>51</v>
      </c>
      <c r="I1586" s="4" t="s">
        <v>132</v>
      </c>
      <c r="J1586" s="2">
        <f>Cocina[[#This Row],[Precio Unitario]]-Cocina[[#This Row],[Costo Unitario]]</f>
        <v>12</v>
      </c>
      <c r="K1586" s="2">
        <f>Cocina[[#This Row],[Precio Unitario]]</f>
        <v>31</v>
      </c>
      <c r="L1586" s="6">
        <f>Cocina[[#This Row],[Ganancia Neta]]/Cocina[[#This Row],[Ganancia Bruta]]</f>
        <v>0.38709677419354838</v>
      </c>
      <c r="M1586" s="2">
        <f>Cocina[[#This Row],[Precio Unitario]]*Cocina[[#This Row],[Cantidad Ordenada]]</f>
        <v>93</v>
      </c>
      <c r="O1586" s="2"/>
      <c r="Q1586"/>
    </row>
    <row r="1587" spans="1:17" x14ac:dyDescent="0.2">
      <c r="A1587" s="3">
        <v>645</v>
      </c>
      <c r="B1587" s="3">
        <v>6</v>
      </c>
      <c r="C1587" s="4" t="s">
        <v>74</v>
      </c>
      <c r="D1587" s="4" t="s">
        <v>1595</v>
      </c>
      <c r="E1587" s="2">
        <v>20</v>
      </c>
      <c r="F1587" s="2">
        <v>33</v>
      </c>
      <c r="G1587" s="3">
        <v>3</v>
      </c>
      <c r="H1587">
        <v>43</v>
      </c>
      <c r="I1587" s="4" t="s">
        <v>133</v>
      </c>
      <c r="J1587" s="2">
        <f>Cocina[[#This Row],[Precio Unitario]]-Cocina[[#This Row],[Costo Unitario]]</f>
        <v>13</v>
      </c>
      <c r="K1587" s="2">
        <f>Cocina[[#This Row],[Precio Unitario]]</f>
        <v>33</v>
      </c>
      <c r="L1587" s="6">
        <f>Cocina[[#This Row],[Ganancia Neta]]/Cocina[[#This Row],[Ganancia Bruta]]</f>
        <v>0.39393939393939392</v>
      </c>
      <c r="M1587" s="2">
        <f>Cocina[[#This Row],[Precio Unitario]]*Cocina[[#This Row],[Cantidad Ordenada]]</f>
        <v>99</v>
      </c>
      <c r="O1587" s="2"/>
      <c r="Q1587"/>
    </row>
    <row r="1588" spans="1:17" x14ac:dyDescent="0.2">
      <c r="A1588" s="3">
        <v>645</v>
      </c>
      <c r="B1588" s="3">
        <v>6</v>
      </c>
      <c r="C1588" s="4" t="s">
        <v>46</v>
      </c>
      <c r="D1588" s="4" t="s">
        <v>1591</v>
      </c>
      <c r="E1588" s="2">
        <v>16</v>
      </c>
      <c r="F1588" s="2">
        <v>27</v>
      </c>
      <c r="G1588" s="3">
        <v>3</v>
      </c>
      <c r="H1588">
        <v>54</v>
      </c>
      <c r="I1588" s="4" t="s">
        <v>132</v>
      </c>
      <c r="J1588" s="2">
        <f>Cocina[[#This Row],[Precio Unitario]]-Cocina[[#This Row],[Costo Unitario]]</f>
        <v>11</v>
      </c>
      <c r="K1588" s="2">
        <f>Cocina[[#This Row],[Precio Unitario]]</f>
        <v>27</v>
      </c>
      <c r="L1588" s="6">
        <f>Cocina[[#This Row],[Ganancia Neta]]/Cocina[[#This Row],[Ganancia Bruta]]</f>
        <v>0.40740740740740738</v>
      </c>
      <c r="M1588" s="2">
        <f>Cocina[[#This Row],[Precio Unitario]]*Cocina[[#This Row],[Cantidad Ordenada]]</f>
        <v>81</v>
      </c>
      <c r="O1588" s="2"/>
      <c r="Q1588"/>
    </row>
    <row r="1589" spans="1:17" x14ac:dyDescent="0.2">
      <c r="A1589" s="3">
        <v>646</v>
      </c>
      <c r="B1589" s="3">
        <v>12</v>
      </c>
      <c r="C1589" s="4" t="s">
        <v>19</v>
      </c>
      <c r="D1589" s="4" t="s">
        <v>1598</v>
      </c>
      <c r="E1589" s="2">
        <v>21</v>
      </c>
      <c r="F1589" s="2">
        <v>35</v>
      </c>
      <c r="G1589" s="3">
        <v>2</v>
      </c>
      <c r="H1589">
        <v>36</v>
      </c>
      <c r="I1589" s="4" t="s">
        <v>132</v>
      </c>
      <c r="J1589" s="2">
        <f>Cocina[[#This Row],[Precio Unitario]]-Cocina[[#This Row],[Costo Unitario]]</f>
        <v>14</v>
      </c>
      <c r="K1589" s="2">
        <f>Cocina[[#This Row],[Precio Unitario]]</f>
        <v>35</v>
      </c>
      <c r="L1589" s="6">
        <f>Cocina[[#This Row],[Ganancia Neta]]/Cocina[[#This Row],[Ganancia Bruta]]</f>
        <v>0.4</v>
      </c>
      <c r="M1589" s="2">
        <f>Cocina[[#This Row],[Precio Unitario]]*Cocina[[#This Row],[Cantidad Ordenada]]</f>
        <v>70</v>
      </c>
      <c r="O1589" s="2"/>
      <c r="Q1589"/>
    </row>
    <row r="1590" spans="1:17" x14ac:dyDescent="0.2">
      <c r="A1590" s="3">
        <v>647</v>
      </c>
      <c r="B1590" s="3">
        <v>12</v>
      </c>
      <c r="C1590" s="4" t="s">
        <v>43</v>
      </c>
      <c r="D1590" s="4" t="s">
        <v>1605</v>
      </c>
      <c r="E1590" s="2">
        <v>10</v>
      </c>
      <c r="F1590" s="2">
        <v>18</v>
      </c>
      <c r="G1590" s="3">
        <v>2</v>
      </c>
      <c r="H1590">
        <v>13</v>
      </c>
      <c r="I1590" s="4" t="s">
        <v>133</v>
      </c>
      <c r="J1590" s="2">
        <f>Cocina[[#This Row],[Precio Unitario]]-Cocina[[#This Row],[Costo Unitario]]</f>
        <v>8</v>
      </c>
      <c r="K1590" s="2">
        <f>Cocina[[#This Row],[Precio Unitario]]</f>
        <v>18</v>
      </c>
      <c r="L1590" s="6">
        <f>Cocina[[#This Row],[Ganancia Neta]]/Cocina[[#This Row],[Ganancia Bruta]]</f>
        <v>0.44444444444444442</v>
      </c>
      <c r="M1590" s="2">
        <f>Cocina[[#This Row],[Precio Unitario]]*Cocina[[#This Row],[Cantidad Ordenada]]</f>
        <v>36</v>
      </c>
      <c r="O1590" s="2"/>
      <c r="Q1590"/>
    </row>
    <row r="1591" spans="1:17" x14ac:dyDescent="0.2">
      <c r="A1591" s="3">
        <v>647</v>
      </c>
      <c r="B1591" s="3">
        <v>12</v>
      </c>
      <c r="C1591" s="4" t="s">
        <v>50</v>
      </c>
      <c r="D1591" s="4" t="s">
        <v>1590</v>
      </c>
      <c r="E1591" s="2">
        <v>19</v>
      </c>
      <c r="F1591" s="2">
        <v>31</v>
      </c>
      <c r="G1591" s="3">
        <v>2</v>
      </c>
      <c r="H1591">
        <v>26</v>
      </c>
      <c r="I1591" s="4" t="s">
        <v>133</v>
      </c>
      <c r="J1591" s="2">
        <f>Cocina[[#This Row],[Precio Unitario]]-Cocina[[#This Row],[Costo Unitario]]</f>
        <v>12</v>
      </c>
      <c r="K1591" s="2">
        <f>Cocina[[#This Row],[Precio Unitario]]</f>
        <v>31</v>
      </c>
      <c r="L1591" s="6">
        <f>Cocina[[#This Row],[Ganancia Neta]]/Cocina[[#This Row],[Ganancia Bruta]]</f>
        <v>0.38709677419354838</v>
      </c>
      <c r="M1591" s="2">
        <f>Cocina[[#This Row],[Precio Unitario]]*Cocina[[#This Row],[Cantidad Ordenada]]</f>
        <v>62</v>
      </c>
      <c r="O1591" s="2"/>
      <c r="Q1591"/>
    </row>
    <row r="1592" spans="1:17" x14ac:dyDescent="0.2">
      <c r="A1592" s="3">
        <v>648</v>
      </c>
      <c r="B1592" s="3">
        <v>9</v>
      </c>
      <c r="C1592" s="4" t="s">
        <v>30</v>
      </c>
      <c r="D1592" s="4" t="s">
        <v>1596</v>
      </c>
      <c r="E1592" s="2">
        <v>16</v>
      </c>
      <c r="F1592" s="2">
        <v>28</v>
      </c>
      <c r="G1592" s="3">
        <v>2</v>
      </c>
      <c r="H1592">
        <v>47</v>
      </c>
      <c r="I1592" s="4" t="s">
        <v>132</v>
      </c>
      <c r="J1592" s="2">
        <f>Cocina[[#This Row],[Precio Unitario]]-Cocina[[#This Row],[Costo Unitario]]</f>
        <v>12</v>
      </c>
      <c r="K1592" s="2">
        <f>Cocina[[#This Row],[Precio Unitario]]</f>
        <v>28</v>
      </c>
      <c r="L1592" s="6">
        <f>Cocina[[#This Row],[Ganancia Neta]]/Cocina[[#This Row],[Ganancia Bruta]]</f>
        <v>0.42857142857142855</v>
      </c>
      <c r="M1592" s="2">
        <f>Cocina[[#This Row],[Precio Unitario]]*Cocina[[#This Row],[Cantidad Ordenada]]</f>
        <v>56</v>
      </c>
      <c r="O1592" s="2"/>
      <c r="Q1592"/>
    </row>
    <row r="1593" spans="1:17" x14ac:dyDescent="0.2">
      <c r="A1593" s="3">
        <v>649</v>
      </c>
      <c r="B1593" s="3">
        <v>9</v>
      </c>
      <c r="C1593" s="4" t="s">
        <v>26</v>
      </c>
      <c r="D1593" s="4" t="s">
        <v>1594</v>
      </c>
      <c r="E1593" s="2">
        <v>17</v>
      </c>
      <c r="F1593" s="2">
        <v>29</v>
      </c>
      <c r="G1593" s="3">
        <v>3</v>
      </c>
      <c r="H1593">
        <v>22</v>
      </c>
      <c r="I1593" s="4" t="s">
        <v>133</v>
      </c>
      <c r="J1593" s="2">
        <f>Cocina[[#This Row],[Precio Unitario]]-Cocina[[#This Row],[Costo Unitario]]</f>
        <v>12</v>
      </c>
      <c r="K1593" s="2">
        <f>Cocina[[#This Row],[Precio Unitario]]</f>
        <v>29</v>
      </c>
      <c r="L1593" s="6">
        <f>Cocina[[#This Row],[Ganancia Neta]]/Cocina[[#This Row],[Ganancia Bruta]]</f>
        <v>0.41379310344827586</v>
      </c>
      <c r="M1593" s="2">
        <f>Cocina[[#This Row],[Precio Unitario]]*Cocina[[#This Row],[Cantidad Ordenada]]</f>
        <v>87</v>
      </c>
      <c r="O1593" s="2"/>
      <c r="Q1593"/>
    </row>
    <row r="1594" spans="1:17" x14ac:dyDescent="0.2">
      <c r="A1594" s="3">
        <v>649</v>
      </c>
      <c r="B1594" s="3">
        <v>9</v>
      </c>
      <c r="C1594" s="4" t="s">
        <v>30</v>
      </c>
      <c r="D1594" s="4" t="s">
        <v>1596</v>
      </c>
      <c r="E1594" s="2">
        <v>16</v>
      </c>
      <c r="F1594" s="2">
        <v>28</v>
      </c>
      <c r="G1594" s="3">
        <v>3</v>
      </c>
      <c r="H1594">
        <v>40</v>
      </c>
      <c r="I1594" s="4" t="s">
        <v>132</v>
      </c>
      <c r="J1594" s="2">
        <f>Cocina[[#This Row],[Precio Unitario]]-Cocina[[#This Row],[Costo Unitario]]</f>
        <v>12</v>
      </c>
      <c r="K1594" s="2">
        <f>Cocina[[#This Row],[Precio Unitario]]</f>
        <v>28</v>
      </c>
      <c r="L1594" s="6">
        <f>Cocina[[#This Row],[Ganancia Neta]]/Cocina[[#This Row],[Ganancia Bruta]]</f>
        <v>0.42857142857142855</v>
      </c>
      <c r="M1594" s="2">
        <f>Cocina[[#This Row],[Precio Unitario]]*Cocina[[#This Row],[Cantidad Ordenada]]</f>
        <v>84</v>
      </c>
      <c r="O1594" s="2"/>
      <c r="Q1594"/>
    </row>
    <row r="1595" spans="1:17" x14ac:dyDescent="0.2">
      <c r="A1595" s="3">
        <v>649</v>
      </c>
      <c r="B1595" s="3">
        <v>9</v>
      </c>
      <c r="C1595" s="4" t="s">
        <v>52</v>
      </c>
      <c r="D1595" s="4" t="s">
        <v>1607</v>
      </c>
      <c r="E1595" s="2">
        <v>15</v>
      </c>
      <c r="F1595" s="2">
        <v>25</v>
      </c>
      <c r="G1595" s="3">
        <v>1</v>
      </c>
      <c r="H1595">
        <v>32</v>
      </c>
      <c r="I1595" s="4" t="s">
        <v>133</v>
      </c>
      <c r="J1595" s="2">
        <f>Cocina[[#This Row],[Precio Unitario]]-Cocina[[#This Row],[Costo Unitario]]</f>
        <v>10</v>
      </c>
      <c r="K1595" s="2">
        <f>Cocina[[#This Row],[Precio Unitario]]</f>
        <v>25</v>
      </c>
      <c r="L1595" s="6">
        <f>Cocina[[#This Row],[Ganancia Neta]]/Cocina[[#This Row],[Ganancia Bruta]]</f>
        <v>0.4</v>
      </c>
      <c r="M1595" s="2">
        <f>Cocina[[#This Row],[Precio Unitario]]*Cocina[[#This Row],[Cantidad Ordenada]]</f>
        <v>25</v>
      </c>
      <c r="O1595" s="2"/>
      <c r="Q1595"/>
    </row>
    <row r="1596" spans="1:17" x14ac:dyDescent="0.2">
      <c r="A1596" s="3">
        <v>649</v>
      </c>
      <c r="B1596" s="3">
        <v>9</v>
      </c>
      <c r="C1596" s="4" t="s">
        <v>55</v>
      </c>
      <c r="D1596" s="4" t="s">
        <v>1602</v>
      </c>
      <c r="E1596" s="2">
        <v>12</v>
      </c>
      <c r="F1596" s="2">
        <v>20</v>
      </c>
      <c r="G1596" s="3">
        <v>3</v>
      </c>
      <c r="H1596">
        <v>15</v>
      </c>
      <c r="I1596" s="4" t="s">
        <v>132</v>
      </c>
      <c r="J1596" s="2">
        <f>Cocina[[#This Row],[Precio Unitario]]-Cocina[[#This Row],[Costo Unitario]]</f>
        <v>8</v>
      </c>
      <c r="K1596" s="2">
        <f>Cocina[[#This Row],[Precio Unitario]]</f>
        <v>20</v>
      </c>
      <c r="L1596" s="6">
        <f>Cocina[[#This Row],[Ganancia Neta]]/Cocina[[#This Row],[Ganancia Bruta]]</f>
        <v>0.4</v>
      </c>
      <c r="M1596" s="2">
        <f>Cocina[[#This Row],[Precio Unitario]]*Cocina[[#This Row],[Cantidad Ordenada]]</f>
        <v>60</v>
      </c>
      <c r="O1596" s="2"/>
      <c r="Q1596"/>
    </row>
    <row r="1597" spans="1:17" x14ac:dyDescent="0.2">
      <c r="A1597" s="3">
        <v>650</v>
      </c>
      <c r="B1597" s="3">
        <v>11</v>
      </c>
      <c r="C1597" s="4" t="s">
        <v>41</v>
      </c>
      <c r="D1597" s="4" t="s">
        <v>1604</v>
      </c>
      <c r="E1597" s="2">
        <v>13</v>
      </c>
      <c r="F1597" s="2">
        <v>21</v>
      </c>
      <c r="G1597" s="3">
        <v>2</v>
      </c>
      <c r="H1597">
        <v>18</v>
      </c>
      <c r="I1597" s="4" t="s">
        <v>133</v>
      </c>
      <c r="J1597" s="2">
        <f>Cocina[[#This Row],[Precio Unitario]]-Cocina[[#This Row],[Costo Unitario]]</f>
        <v>8</v>
      </c>
      <c r="K1597" s="2">
        <f>Cocina[[#This Row],[Precio Unitario]]</f>
        <v>21</v>
      </c>
      <c r="L1597" s="6">
        <f>Cocina[[#This Row],[Ganancia Neta]]/Cocina[[#This Row],[Ganancia Bruta]]</f>
        <v>0.38095238095238093</v>
      </c>
      <c r="M1597" s="2">
        <f>Cocina[[#This Row],[Precio Unitario]]*Cocina[[#This Row],[Cantidad Ordenada]]</f>
        <v>42</v>
      </c>
      <c r="O1597" s="2"/>
      <c r="Q1597"/>
    </row>
    <row r="1598" spans="1:17" x14ac:dyDescent="0.2">
      <c r="A1598" s="3">
        <v>650</v>
      </c>
      <c r="B1598" s="3">
        <v>11</v>
      </c>
      <c r="C1598" s="4" t="s">
        <v>26</v>
      </c>
      <c r="D1598" s="4" t="s">
        <v>1594</v>
      </c>
      <c r="E1598" s="2">
        <v>17</v>
      </c>
      <c r="F1598" s="2">
        <v>29</v>
      </c>
      <c r="G1598" s="3">
        <v>2</v>
      </c>
      <c r="H1598">
        <v>35</v>
      </c>
      <c r="I1598" s="4" t="s">
        <v>133</v>
      </c>
      <c r="J1598" s="2">
        <f>Cocina[[#This Row],[Precio Unitario]]-Cocina[[#This Row],[Costo Unitario]]</f>
        <v>12</v>
      </c>
      <c r="K1598" s="2">
        <f>Cocina[[#This Row],[Precio Unitario]]</f>
        <v>29</v>
      </c>
      <c r="L1598" s="6">
        <f>Cocina[[#This Row],[Ganancia Neta]]/Cocina[[#This Row],[Ganancia Bruta]]</f>
        <v>0.41379310344827586</v>
      </c>
      <c r="M1598" s="2">
        <f>Cocina[[#This Row],[Precio Unitario]]*Cocina[[#This Row],[Cantidad Ordenada]]</f>
        <v>58</v>
      </c>
      <c r="O1598" s="2"/>
      <c r="Q1598"/>
    </row>
    <row r="1599" spans="1:17" x14ac:dyDescent="0.2">
      <c r="A1599" s="3">
        <v>650</v>
      </c>
      <c r="B1599" s="3">
        <v>11</v>
      </c>
      <c r="C1599" s="4" t="s">
        <v>70</v>
      </c>
      <c r="D1599" s="4" t="s">
        <v>1599</v>
      </c>
      <c r="E1599" s="2">
        <v>19</v>
      </c>
      <c r="F1599" s="2">
        <v>32</v>
      </c>
      <c r="G1599" s="3">
        <v>1</v>
      </c>
      <c r="H1599">
        <v>12</v>
      </c>
      <c r="I1599" s="4" t="s">
        <v>133</v>
      </c>
      <c r="J1599" s="2">
        <f>Cocina[[#This Row],[Precio Unitario]]-Cocina[[#This Row],[Costo Unitario]]</f>
        <v>13</v>
      </c>
      <c r="K1599" s="2">
        <f>Cocina[[#This Row],[Precio Unitario]]</f>
        <v>32</v>
      </c>
      <c r="L1599" s="6">
        <f>Cocina[[#This Row],[Ganancia Neta]]/Cocina[[#This Row],[Ganancia Bruta]]</f>
        <v>0.40625</v>
      </c>
      <c r="M1599" s="2">
        <f>Cocina[[#This Row],[Precio Unitario]]*Cocina[[#This Row],[Cantidad Ordenada]]</f>
        <v>32</v>
      </c>
      <c r="O1599" s="2"/>
      <c r="Q1599"/>
    </row>
    <row r="1600" spans="1:17" x14ac:dyDescent="0.2">
      <c r="A1600" s="3">
        <v>650</v>
      </c>
      <c r="B1600" s="3">
        <v>11</v>
      </c>
      <c r="C1600" s="4" t="s">
        <v>19</v>
      </c>
      <c r="D1600" s="4" t="s">
        <v>1598</v>
      </c>
      <c r="E1600" s="2">
        <v>21</v>
      </c>
      <c r="F1600" s="2">
        <v>35</v>
      </c>
      <c r="G1600" s="3">
        <v>3</v>
      </c>
      <c r="H1600">
        <v>11</v>
      </c>
      <c r="I1600" s="4" t="s">
        <v>132</v>
      </c>
      <c r="J1600" s="2">
        <f>Cocina[[#This Row],[Precio Unitario]]-Cocina[[#This Row],[Costo Unitario]]</f>
        <v>14</v>
      </c>
      <c r="K1600" s="2">
        <f>Cocina[[#This Row],[Precio Unitario]]</f>
        <v>35</v>
      </c>
      <c r="L1600" s="6">
        <f>Cocina[[#This Row],[Ganancia Neta]]/Cocina[[#This Row],[Ganancia Bruta]]</f>
        <v>0.4</v>
      </c>
      <c r="M1600" s="2">
        <f>Cocina[[#This Row],[Precio Unitario]]*Cocina[[#This Row],[Cantidad Ordenada]]</f>
        <v>105</v>
      </c>
      <c r="O1600" s="2"/>
      <c r="Q1600"/>
    </row>
    <row r="1601" spans="1:17" x14ac:dyDescent="0.2">
      <c r="A1601" s="3">
        <v>651</v>
      </c>
      <c r="B1601" s="3">
        <v>16</v>
      </c>
      <c r="C1601" s="4" t="s">
        <v>34</v>
      </c>
      <c r="D1601" s="4" t="s">
        <v>1592</v>
      </c>
      <c r="E1601" s="2">
        <v>25</v>
      </c>
      <c r="F1601" s="2">
        <v>40</v>
      </c>
      <c r="G1601" s="3">
        <v>2</v>
      </c>
      <c r="H1601">
        <v>50</v>
      </c>
      <c r="I1601" s="4" t="s">
        <v>132</v>
      </c>
      <c r="J1601" s="2">
        <f>Cocina[[#This Row],[Precio Unitario]]-Cocina[[#This Row],[Costo Unitario]]</f>
        <v>15</v>
      </c>
      <c r="K1601" s="2">
        <f>Cocina[[#This Row],[Precio Unitario]]</f>
        <v>40</v>
      </c>
      <c r="L1601" s="6">
        <f>Cocina[[#This Row],[Ganancia Neta]]/Cocina[[#This Row],[Ganancia Bruta]]</f>
        <v>0.375</v>
      </c>
      <c r="M1601" s="2">
        <f>Cocina[[#This Row],[Precio Unitario]]*Cocina[[#This Row],[Cantidad Ordenada]]</f>
        <v>80</v>
      </c>
      <c r="O1601" s="2"/>
      <c r="Q1601"/>
    </row>
    <row r="1602" spans="1:17" x14ac:dyDescent="0.2">
      <c r="A1602" s="3">
        <v>651</v>
      </c>
      <c r="B1602" s="3">
        <v>16</v>
      </c>
      <c r="C1602" s="4" t="s">
        <v>41</v>
      </c>
      <c r="D1602" s="4" t="s">
        <v>1604</v>
      </c>
      <c r="E1602" s="2">
        <v>13</v>
      </c>
      <c r="F1602" s="2">
        <v>21</v>
      </c>
      <c r="G1602" s="3">
        <v>3</v>
      </c>
      <c r="H1602">
        <v>9</v>
      </c>
      <c r="I1602" s="4" t="s">
        <v>132</v>
      </c>
      <c r="J1602" s="2">
        <f>Cocina[[#This Row],[Precio Unitario]]-Cocina[[#This Row],[Costo Unitario]]</f>
        <v>8</v>
      </c>
      <c r="K1602" s="2">
        <f>Cocina[[#This Row],[Precio Unitario]]</f>
        <v>21</v>
      </c>
      <c r="L1602" s="6">
        <f>Cocina[[#This Row],[Ganancia Neta]]/Cocina[[#This Row],[Ganancia Bruta]]</f>
        <v>0.38095238095238093</v>
      </c>
      <c r="M1602" s="2">
        <f>Cocina[[#This Row],[Precio Unitario]]*Cocina[[#This Row],[Cantidad Ordenada]]</f>
        <v>63</v>
      </c>
      <c r="O1602" s="2"/>
      <c r="Q1602"/>
    </row>
    <row r="1603" spans="1:17" x14ac:dyDescent="0.2">
      <c r="A1603" s="3">
        <v>651</v>
      </c>
      <c r="B1603" s="3">
        <v>16</v>
      </c>
      <c r="C1603" s="4" t="s">
        <v>74</v>
      </c>
      <c r="D1603" s="4" t="s">
        <v>1595</v>
      </c>
      <c r="E1603" s="2">
        <v>20</v>
      </c>
      <c r="F1603" s="2">
        <v>33</v>
      </c>
      <c r="G1603" s="3">
        <v>2</v>
      </c>
      <c r="H1603">
        <v>29</v>
      </c>
      <c r="I1603" s="4" t="s">
        <v>132</v>
      </c>
      <c r="J1603" s="2">
        <f>Cocina[[#This Row],[Precio Unitario]]-Cocina[[#This Row],[Costo Unitario]]</f>
        <v>13</v>
      </c>
      <c r="K1603" s="2">
        <f>Cocina[[#This Row],[Precio Unitario]]</f>
        <v>33</v>
      </c>
      <c r="L1603" s="6">
        <f>Cocina[[#This Row],[Ganancia Neta]]/Cocina[[#This Row],[Ganancia Bruta]]</f>
        <v>0.39393939393939392</v>
      </c>
      <c r="M1603" s="2">
        <f>Cocina[[#This Row],[Precio Unitario]]*Cocina[[#This Row],[Cantidad Ordenada]]</f>
        <v>66</v>
      </c>
      <c r="O1603" s="2"/>
      <c r="Q1603"/>
    </row>
    <row r="1604" spans="1:17" x14ac:dyDescent="0.2">
      <c r="A1604" s="3">
        <v>652</v>
      </c>
      <c r="B1604" s="3">
        <v>14</v>
      </c>
      <c r="C1604" s="4" t="s">
        <v>50</v>
      </c>
      <c r="D1604" s="4" t="s">
        <v>1590</v>
      </c>
      <c r="E1604" s="2">
        <v>19</v>
      </c>
      <c r="F1604" s="2">
        <v>31</v>
      </c>
      <c r="G1604" s="3">
        <v>2</v>
      </c>
      <c r="H1604">
        <v>12</v>
      </c>
      <c r="I1604" s="4" t="s">
        <v>132</v>
      </c>
      <c r="J1604" s="2">
        <f>Cocina[[#This Row],[Precio Unitario]]-Cocina[[#This Row],[Costo Unitario]]</f>
        <v>12</v>
      </c>
      <c r="K1604" s="2">
        <f>Cocina[[#This Row],[Precio Unitario]]</f>
        <v>31</v>
      </c>
      <c r="L1604" s="6">
        <f>Cocina[[#This Row],[Ganancia Neta]]/Cocina[[#This Row],[Ganancia Bruta]]</f>
        <v>0.38709677419354838</v>
      </c>
      <c r="M1604" s="2">
        <f>Cocina[[#This Row],[Precio Unitario]]*Cocina[[#This Row],[Cantidad Ordenada]]</f>
        <v>62</v>
      </c>
      <c r="O1604" s="2"/>
      <c r="Q1604"/>
    </row>
    <row r="1605" spans="1:17" x14ac:dyDescent="0.2">
      <c r="A1605" s="3">
        <v>652</v>
      </c>
      <c r="B1605" s="3">
        <v>14</v>
      </c>
      <c r="C1605" s="4" t="s">
        <v>42</v>
      </c>
      <c r="D1605" s="4" t="s">
        <v>1593</v>
      </c>
      <c r="E1605" s="2">
        <v>22</v>
      </c>
      <c r="F1605" s="2">
        <v>36</v>
      </c>
      <c r="G1605" s="3">
        <v>3</v>
      </c>
      <c r="H1605">
        <v>38</v>
      </c>
      <c r="I1605" s="4" t="s">
        <v>133</v>
      </c>
      <c r="J1605" s="2">
        <f>Cocina[[#This Row],[Precio Unitario]]-Cocina[[#This Row],[Costo Unitario]]</f>
        <v>14</v>
      </c>
      <c r="K1605" s="2">
        <f>Cocina[[#This Row],[Precio Unitario]]</f>
        <v>36</v>
      </c>
      <c r="L1605" s="6">
        <f>Cocina[[#This Row],[Ganancia Neta]]/Cocina[[#This Row],[Ganancia Bruta]]</f>
        <v>0.3888888888888889</v>
      </c>
      <c r="M1605" s="2">
        <f>Cocina[[#This Row],[Precio Unitario]]*Cocina[[#This Row],[Cantidad Ordenada]]</f>
        <v>108</v>
      </c>
      <c r="O1605" s="2"/>
      <c r="Q1605"/>
    </row>
    <row r="1606" spans="1:17" x14ac:dyDescent="0.2">
      <c r="A1606" s="3">
        <v>653</v>
      </c>
      <c r="B1606" s="3">
        <v>13</v>
      </c>
      <c r="C1606" s="4" t="s">
        <v>30</v>
      </c>
      <c r="D1606" s="4" t="s">
        <v>1596</v>
      </c>
      <c r="E1606" s="2">
        <v>16</v>
      </c>
      <c r="F1606" s="2">
        <v>28</v>
      </c>
      <c r="G1606" s="3">
        <v>3</v>
      </c>
      <c r="H1606">
        <v>51</v>
      </c>
      <c r="I1606" s="4" t="s">
        <v>133</v>
      </c>
      <c r="J1606" s="2">
        <f>Cocina[[#This Row],[Precio Unitario]]-Cocina[[#This Row],[Costo Unitario]]</f>
        <v>12</v>
      </c>
      <c r="K1606" s="2">
        <f>Cocina[[#This Row],[Precio Unitario]]</f>
        <v>28</v>
      </c>
      <c r="L1606" s="6">
        <f>Cocina[[#This Row],[Ganancia Neta]]/Cocina[[#This Row],[Ganancia Bruta]]</f>
        <v>0.42857142857142855</v>
      </c>
      <c r="M1606" s="2">
        <f>Cocina[[#This Row],[Precio Unitario]]*Cocina[[#This Row],[Cantidad Ordenada]]</f>
        <v>84</v>
      </c>
      <c r="O1606" s="2"/>
      <c r="Q1606"/>
    </row>
    <row r="1607" spans="1:17" x14ac:dyDescent="0.2">
      <c r="A1607" s="3">
        <v>653</v>
      </c>
      <c r="B1607" s="3">
        <v>13</v>
      </c>
      <c r="C1607" s="4" t="s">
        <v>39</v>
      </c>
      <c r="D1607" s="4" t="s">
        <v>1589</v>
      </c>
      <c r="E1607" s="2">
        <v>18</v>
      </c>
      <c r="F1607" s="2">
        <v>30</v>
      </c>
      <c r="G1607" s="3">
        <v>3</v>
      </c>
      <c r="H1607">
        <v>46</v>
      </c>
      <c r="I1607" s="4" t="s">
        <v>132</v>
      </c>
      <c r="J1607" s="2">
        <f>Cocina[[#This Row],[Precio Unitario]]-Cocina[[#This Row],[Costo Unitario]]</f>
        <v>12</v>
      </c>
      <c r="K1607" s="2">
        <f>Cocina[[#This Row],[Precio Unitario]]</f>
        <v>30</v>
      </c>
      <c r="L1607" s="6">
        <f>Cocina[[#This Row],[Ganancia Neta]]/Cocina[[#This Row],[Ganancia Bruta]]</f>
        <v>0.4</v>
      </c>
      <c r="M1607" s="2">
        <f>Cocina[[#This Row],[Precio Unitario]]*Cocina[[#This Row],[Cantidad Ordenada]]</f>
        <v>90</v>
      </c>
      <c r="O1607" s="2"/>
      <c r="Q1607"/>
    </row>
    <row r="1608" spans="1:17" x14ac:dyDescent="0.2">
      <c r="A1608" s="3">
        <v>653</v>
      </c>
      <c r="B1608" s="3">
        <v>13</v>
      </c>
      <c r="C1608" s="4" t="s">
        <v>19</v>
      </c>
      <c r="D1608" s="4" t="s">
        <v>1598</v>
      </c>
      <c r="E1608" s="2">
        <v>21</v>
      </c>
      <c r="F1608" s="2">
        <v>35</v>
      </c>
      <c r="G1608" s="3">
        <v>2</v>
      </c>
      <c r="H1608">
        <v>53</v>
      </c>
      <c r="I1608" s="4" t="s">
        <v>132</v>
      </c>
      <c r="J1608" s="2">
        <f>Cocina[[#This Row],[Precio Unitario]]-Cocina[[#This Row],[Costo Unitario]]</f>
        <v>14</v>
      </c>
      <c r="K1608" s="2">
        <f>Cocina[[#This Row],[Precio Unitario]]</f>
        <v>35</v>
      </c>
      <c r="L1608" s="6">
        <f>Cocina[[#This Row],[Ganancia Neta]]/Cocina[[#This Row],[Ganancia Bruta]]</f>
        <v>0.4</v>
      </c>
      <c r="M1608" s="2">
        <f>Cocina[[#This Row],[Precio Unitario]]*Cocina[[#This Row],[Cantidad Ordenada]]</f>
        <v>70</v>
      </c>
      <c r="O1608" s="2"/>
      <c r="Q1608"/>
    </row>
    <row r="1609" spans="1:17" x14ac:dyDescent="0.2">
      <c r="A1609" s="3">
        <v>654</v>
      </c>
      <c r="B1609" s="3">
        <v>12</v>
      </c>
      <c r="C1609" s="4" t="s">
        <v>65</v>
      </c>
      <c r="D1609" s="4" t="s">
        <v>1600</v>
      </c>
      <c r="E1609" s="2">
        <v>13</v>
      </c>
      <c r="F1609" s="2">
        <v>22</v>
      </c>
      <c r="G1609" s="3">
        <v>1</v>
      </c>
      <c r="H1609">
        <v>31</v>
      </c>
      <c r="I1609" s="4" t="s">
        <v>132</v>
      </c>
      <c r="J1609" s="2">
        <f>Cocina[[#This Row],[Precio Unitario]]-Cocina[[#This Row],[Costo Unitario]]</f>
        <v>9</v>
      </c>
      <c r="K1609" s="2">
        <f>Cocina[[#This Row],[Precio Unitario]]</f>
        <v>22</v>
      </c>
      <c r="L1609" s="6">
        <f>Cocina[[#This Row],[Ganancia Neta]]/Cocina[[#This Row],[Ganancia Bruta]]</f>
        <v>0.40909090909090912</v>
      </c>
      <c r="M1609" s="2">
        <f>Cocina[[#This Row],[Precio Unitario]]*Cocina[[#This Row],[Cantidad Ordenada]]</f>
        <v>22</v>
      </c>
      <c r="O1609" s="2"/>
      <c r="Q1609"/>
    </row>
    <row r="1610" spans="1:17" x14ac:dyDescent="0.2">
      <c r="A1610" s="3">
        <v>654</v>
      </c>
      <c r="B1610" s="3">
        <v>12</v>
      </c>
      <c r="C1610" s="4" t="s">
        <v>55</v>
      </c>
      <c r="D1610" s="4" t="s">
        <v>1602</v>
      </c>
      <c r="E1610" s="2">
        <v>12</v>
      </c>
      <c r="F1610" s="2">
        <v>20</v>
      </c>
      <c r="G1610" s="3">
        <v>1</v>
      </c>
      <c r="H1610">
        <v>13</v>
      </c>
      <c r="I1610" s="4" t="s">
        <v>132</v>
      </c>
      <c r="J1610" s="2">
        <f>Cocina[[#This Row],[Precio Unitario]]-Cocina[[#This Row],[Costo Unitario]]</f>
        <v>8</v>
      </c>
      <c r="K1610" s="2">
        <f>Cocina[[#This Row],[Precio Unitario]]</f>
        <v>20</v>
      </c>
      <c r="L1610" s="6">
        <f>Cocina[[#This Row],[Ganancia Neta]]/Cocina[[#This Row],[Ganancia Bruta]]</f>
        <v>0.4</v>
      </c>
      <c r="M1610" s="2">
        <f>Cocina[[#This Row],[Precio Unitario]]*Cocina[[#This Row],[Cantidad Ordenada]]</f>
        <v>20</v>
      </c>
      <c r="O1610" s="2"/>
      <c r="Q1610"/>
    </row>
    <row r="1611" spans="1:17" x14ac:dyDescent="0.2">
      <c r="A1611" s="3">
        <v>655</v>
      </c>
      <c r="B1611" s="3">
        <v>5</v>
      </c>
      <c r="C1611" s="4" t="s">
        <v>50</v>
      </c>
      <c r="D1611" s="4" t="s">
        <v>1590</v>
      </c>
      <c r="E1611" s="2">
        <v>19</v>
      </c>
      <c r="F1611" s="2">
        <v>31</v>
      </c>
      <c r="G1611" s="3">
        <v>3</v>
      </c>
      <c r="H1611">
        <v>36</v>
      </c>
      <c r="I1611" s="4" t="s">
        <v>133</v>
      </c>
      <c r="J1611" s="2">
        <f>Cocina[[#This Row],[Precio Unitario]]-Cocina[[#This Row],[Costo Unitario]]</f>
        <v>12</v>
      </c>
      <c r="K1611" s="2">
        <f>Cocina[[#This Row],[Precio Unitario]]</f>
        <v>31</v>
      </c>
      <c r="L1611" s="6">
        <f>Cocina[[#This Row],[Ganancia Neta]]/Cocina[[#This Row],[Ganancia Bruta]]</f>
        <v>0.38709677419354838</v>
      </c>
      <c r="M1611" s="2">
        <f>Cocina[[#This Row],[Precio Unitario]]*Cocina[[#This Row],[Cantidad Ordenada]]</f>
        <v>93</v>
      </c>
      <c r="O1611" s="2"/>
      <c r="Q1611"/>
    </row>
    <row r="1612" spans="1:17" x14ac:dyDescent="0.2">
      <c r="A1612" s="3">
        <v>656</v>
      </c>
      <c r="B1612" s="3">
        <v>19</v>
      </c>
      <c r="C1612" s="4" t="s">
        <v>63</v>
      </c>
      <c r="D1612" s="4" t="s">
        <v>1603</v>
      </c>
      <c r="E1612" s="2">
        <v>14</v>
      </c>
      <c r="F1612" s="2">
        <v>23</v>
      </c>
      <c r="G1612" s="3">
        <v>1</v>
      </c>
      <c r="H1612">
        <v>13</v>
      </c>
      <c r="I1612" s="4" t="s">
        <v>132</v>
      </c>
      <c r="J1612" s="2">
        <f>Cocina[[#This Row],[Precio Unitario]]-Cocina[[#This Row],[Costo Unitario]]</f>
        <v>9</v>
      </c>
      <c r="K1612" s="2">
        <f>Cocina[[#This Row],[Precio Unitario]]</f>
        <v>23</v>
      </c>
      <c r="L1612" s="6">
        <f>Cocina[[#This Row],[Ganancia Neta]]/Cocina[[#This Row],[Ganancia Bruta]]</f>
        <v>0.39130434782608697</v>
      </c>
      <c r="M1612" s="2">
        <f>Cocina[[#This Row],[Precio Unitario]]*Cocina[[#This Row],[Cantidad Ordenada]]</f>
        <v>23</v>
      </c>
      <c r="O1612" s="2"/>
      <c r="Q1612"/>
    </row>
    <row r="1613" spans="1:17" x14ac:dyDescent="0.2">
      <c r="A1613" s="3">
        <v>656</v>
      </c>
      <c r="B1613" s="3">
        <v>19</v>
      </c>
      <c r="C1613" s="4" t="s">
        <v>55</v>
      </c>
      <c r="D1613" s="4" t="s">
        <v>1602</v>
      </c>
      <c r="E1613" s="2">
        <v>12</v>
      </c>
      <c r="F1613" s="2">
        <v>20</v>
      </c>
      <c r="G1613" s="3">
        <v>3</v>
      </c>
      <c r="H1613">
        <v>44</v>
      </c>
      <c r="I1613" s="4" t="s">
        <v>133</v>
      </c>
      <c r="J1613" s="2">
        <f>Cocina[[#This Row],[Precio Unitario]]-Cocina[[#This Row],[Costo Unitario]]</f>
        <v>8</v>
      </c>
      <c r="K1613" s="2">
        <f>Cocina[[#This Row],[Precio Unitario]]</f>
        <v>20</v>
      </c>
      <c r="L1613" s="6">
        <f>Cocina[[#This Row],[Ganancia Neta]]/Cocina[[#This Row],[Ganancia Bruta]]</f>
        <v>0.4</v>
      </c>
      <c r="M1613" s="2">
        <f>Cocina[[#This Row],[Precio Unitario]]*Cocina[[#This Row],[Cantidad Ordenada]]</f>
        <v>60</v>
      </c>
      <c r="O1613" s="2"/>
      <c r="Q1613"/>
    </row>
    <row r="1614" spans="1:17" x14ac:dyDescent="0.2">
      <c r="A1614" s="3">
        <v>656</v>
      </c>
      <c r="B1614" s="3">
        <v>19</v>
      </c>
      <c r="C1614" s="4" t="s">
        <v>48</v>
      </c>
      <c r="D1614" s="4" t="s">
        <v>1597</v>
      </c>
      <c r="E1614" s="2">
        <v>11</v>
      </c>
      <c r="F1614" s="2">
        <v>19</v>
      </c>
      <c r="G1614" s="3">
        <v>2</v>
      </c>
      <c r="H1614">
        <v>39</v>
      </c>
      <c r="I1614" s="4" t="s">
        <v>133</v>
      </c>
      <c r="J1614" s="2">
        <f>Cocina[[#This Row],[Precio Unitario]]-Cocina[[#This Row],[Costo Unitario]]</f>
        <v>8</v>
      </c>
      <c r="K1614" s="2">
        <f>Cocina[[#This Row],[Precio Unitario]]</f>
        <v>19</v>
      </c>
      <c r="L1614" s="6">
        <f>Cocina[[#This Row],[Ganancia Neta]]/Cocina[[#This Row],[Ganancia Bruta]]</f>
        <v>0.42105263157894735</v>
      </c>
      <c r="M1614" s="2">
        <f>Cocina[[#This Row],[Precio Unitario]]*Cocina[[#This Row],[Cantidad Ordenada]]</f>
        <v>38</v>
      </c>
      <c r="O1614" s="2"/>
      <c r="Q1614"/>
    </row>
    <row r="1615" spans="1:17" x14ac:dyDescent="0.2">
      <c r="A1615" s="3">
        <v>656</v>
      </c>
      <c r="B1615" s="3">
        <v>19</v>
      </c>
      <c r="C1615" s="4" t="s">
        <v>42</v>
      </c>
      <c r="D1615" s="4" t="s">
        <v>1593</v>
      </c>
      <c r="E1615" s="2">
        <v>22</v>
      </c>
      <c r="F1615" s="2">
        <v>36</v>
      </c>
      <c r="G1615" s="3">
        <v>1</v>
      </c>
      <c r="H1615">
        <v>14</v>
      </c>
      <c r="I1615" s="4" t="s">
        <v>132</v>
      </c>
      <c r="J1615" s="2">
        <f>Cocina[[#This Row],[Precio Unitario]]-Cocina[[#This Row],[Costo Unitario]]</f>
        <v>14</v>
      </c>
      <c r="K1615" s="2">
        <f>Cocina[[#This Row],[Precio Unitario]]</f>
        <v>36</v>
      </c>
      <c r="L1615" s="6">
        <f>Cocina[[#This Row],[Ganancia Neta]]/Cocina[[#This Row],[Ganancia Bruta]]</f>
        <v>0.3888888888888889</v>
      </c>
      <c r="M1615" s="2">
        <f>Cocina[[#This Row],[Precio Unitario]]*Cocina[[#This Row],[Cantidad Ordenada]]</f>
        <v>36</v>
      </c>
      <c r="O1615" s="2"/>
      <c r="Q1615"/>
    </row>
    <row r="1616" spans="1:17" x14ac:dyDescent="0.2">
      <c r="A1616" s="3">
        <v>657</v>
      </c>
      <c r="B1616" s="3">
        <v>1</v>
      </c>
      <c r="C1616" s="4" t="s">
        <v>34</v>
      </c>
      <c r="D1616" s="4" t="s">
        <v>1592</v>
      </c>
      <c r="E1616" s="2">
        <v>25</v>
      </c>
      <c r="F1616" s="2">
        <v>40</v>
      </c>
      <c r="G1616" s="3">
        <v>2</v>
      </c>
      <c r="H1616">
        <v>55</v>
      </c>
      <c r="I1616" s="4" t="s">
        <v>133</v>
      </c>
      <c r="J1616" s="2">
        <f>Cocina[[#This Row],[Precio Unitario]]-Cocina[[#This Row],[Costo Unitario]]</f>
        <v>15</v>
      </c>
      <c r="K1616" s="2">
        <f>Cocina[[#This Row],[Precio Unitario]]</f>
        <v>40</v>
      </c>
      <c r="L1616" s="6">
        <f>Cocina[[#This Row],[Ganancia Neta]]/Cocina[[#This Row],[Ganancia Bruta]]</f>
        <v>0.375</v>
      </c>
      <c r="M1616" s="2">
        <f>Cocina[[#This Row],[Precio Unitario]]*Cocina[[#This Row],[Cantidad Ordenada]]</f>
        <v>80</v>
      </c>
      <c r="O1616" s="2"/>
      <c r="Q1616"/>
    </row>
    <row r="1617" spans="1:17" x14ac:dyDescent="0.2">
      <c r="A1617" s="3">
        <v>657</v>
      </c>
      <c r="B1617" s="3">
        <v>1</v>
      </c>
      <c r="C1617" s="4" t="s">
        <v>63</v>
      </c>
      <c r="D1617" s="4" t="s">
        <v>1603</v>
      </c>
      <c r="E1617" s="2">
        <v>14</v>
      </c>
      <c r="F1617" s="2">
        <v>23</v>
      </c>
      <c r="G1617" s="3">
        <v>2</v>
      </c>
      <c r="H1617">
        <v>39</v>
      </c>
      <c r="I1617" s="4" t="s">
        <v>133</v>
      </c>
      <c r="J1617" s="2">
        <f>Cocina[[#This Row],[Precio Unitario]]-Cocina[[#This Row],[Costo Unitario]]</f>
        <v>9</v>
      </c>
      <c r="K1617" s="2">
        <f>Cocina[[#This Row],[Precio Unitario]]</f>
        <v>23</v>
      </c>
      <c r="L1617" s="6">
        <f>Cocina[[#This Row],[Ganancia Neta]]/Cocina[[#This Row],[Ganancia Bruta]]</f>
        <v>0.39130434782608697</v>
      </c>
      <c r="M1617" s="2">
        <f>Cocina[[#This Row],[Precio Unitario]]*Cocina[[#This Row],[Cantidad Ordenada]]</f>
        <v>46</v>
      </c>
      <c r="O1617" s="2"/>
      <c r="Q1617"/>
    </row>
    <row r="1618" spans="1:17" x14ac:dyDescent="0.2">
      <c r="A1618" s="3">
        <v>657</v>
      </c>
      <c r="B1618" s="3">
        <v>1</v>
      </c>
      <c r="C1618" s="4" t="s">
        <v>19</v>
      </c>
      <c r="D1618" s="4" t="s">
        <v>1598</v>
      </c>
      <c r="E1618" s="2">
        <v>21</v>
      </c>
      <c r="F1618" s="2">
        <v>35</v>
      </c>
      <c r="G1618" s="3">
        <v>2</v>
      </c>
      <c r="H1618">
        <v>40</v>
      </c>
      <c r="I1618" s="4" t="s">
        <v>133</v>
      </c>
      <c r="J1618" s="2">
        <f>Cocina[[#This Row],[Precio Unitario]]-Cocina[[#This Row],[Costo Unitario]]</f>
        <v>14</v>
      </c>
      <c r="K1618" s="2">
        <f>Cocina[[#This Row],[Precio Unitario]]</f>
        <v>35</v>
      </c>
      <c r="L1618" s="6">
        <f>Cocina[[#This Row],[Ganancia Neta]]/Cocina[[#This Row],[Ganancia Bruta]]</f>
        <v>0.4</v>
      </c>
      <c r="M1618" s="2">
        <f>Cocina[[#This Row],[Precio Unitario]]*Cocina[[#This Row],[Cantidad Ordenada]]</f>
        <v>70</v>
      </c>
      <c r="O1618" s="2"/>
      <c r="Q1618"/>
    </row>
    <row r="1619" spans="1:17" x14ac:dyDescent="0.2">
      <c r="A1619" s="3">
        <v>658</v>
      </c>
      <c r="B1619" s="3">
        <v>19</v>
      </c>
      <c r="C1619" s="4" t="s">
        <v>70</v>
      </c>
      <c r="D1619" s="4" t="s">
        <v>1599</v>
      </c>
      <c r="E1619" s="2">
        <v>19</v>
      </c>
      <c r="F1619" s="2">
        <v>32</v>
      </c>
      <c r="G1619" s="3">
        <v>1</v>
      </c>
      <c r="H1619">
        <v>21</v>
      </c>
      <c r="I1619" s="4" t="s">
        <v>133</v>
      </c>
      <c r="J1619" s="2">
        <f>Cocina[[#This Row],[Precio Unitario]]-Cocina[[#This Row],[Costo Unitario]]</f>
        <v>13</v>
      </c>
      <c r="K1619" s="2">
        <f>Cocina[[#This Row],[Precio Unitario]]</f>
        <v>32</v>
      </c>
      <c r="L1619" s="6">
        <f>Cocina[[#This Row],[Ganancia Neta]]/Cocina[[#This Row],[Ganancia Bruta]]</f>
        <v>0.40625</v>
      </c>
      <c r="M1619" s="2">
        <f>Cocina[[#This Row],[Precio Unitario]]*Cocina[[#This Row],[Cantidad Ordenada]]</f>
        <v>32</v>
      </c>
      <c r="O1619" s="2"/>
      <c r="Q1619"/>
    </row>
    <row r="1620" spans="1:17" x14ac:dyDescent="0.2">
      <c r="A1620" s="3">
        <v>658</v>
      </c>
      <c r="B1620" s="3">
        <v>19</v>
      </c>
      <c r="C1620" s="4" t="s">
        <v>46</v>
      </c>
      <c r="D1620" s="4" t="s">
        <v>1591</v>
      </c>
      <c r="E1620" s="2">
        <v>16</v>
      </c>
      <c r="F1620" s="2">
        <v>27</v>
      </c>
      <c r="G1620" s="3">
        <v>2</v>
      </c>
      <c r="H1620">
        <v>27</v>
      </c>
      <c r="I1620" s="4" t="s">
        <v>133</v>
      </c>
      <c r="J1620" s="2">
        <f>Cocina[[#This Row],[Precio Unitario]]-Cocina[[#This Row],[Costo Unitario]]</f>
        <v>11</v>
      </c>
      <c r="K1620" s="2">
        <f>Cocina[[#This Row],[Precio Unitario]]</f>
        <v>27</v>
      </c>
      <c r="L1620" s="6">
        <f>Cocina[[#This Row],[Ganancia Neta]]/Cocina[[#This Row],[Ganancia Bruta]]</f>
        <v>0.40740740740740738</v>
      </c>
      <c r="M1620" s="2">
        <f>Cocina[[#This Row],[Precio Unitario]]*Cocina[[#This Row],[Cantidad Ordenada]]</f>
        <v>54</v>
      </c>
      <c r="O1620" s="2"/>
      <c r="Q1620"/>
    </row>
    <row r="1621" spans="1:17" x14ac:dyDescent="0.2">
      <c r="A1621" s="3">
        <v>659</v>
      </c>
      <c r="B1621" s="3">
        <v>9</v>
      </c>
      <c r="C1621" s="4" t="s">
        <v>26</v>
      </c>
      <c r="D1621" s="4" t="s">
        <v>1594</v>
      </c>
      <c r="E1621" s="2">
        <v>17</v>
      </c>
      <c r="F1621" s="2">
        <v>29</v>
      </c>
      <c r="G1621" s="3">
        <v>3</v>
      </c>
      <c r="H1621">
        <v>31</v>
      </c>
      <c r="I1621" s="4" t="s">
        <v>132</v>
      </c>
      <c r="J1621" s="2">
        <f>Cocina[[#This Row],[Precio Unitario]]-Cocina[[#This Row],[Costo Unitario]]</f>
        <v>12</v>
      </c>
      <c r="K1621" s="2">
        <f>Cocina[[#This Row],[Precio Unitario]]</f>
        <v>29</v>
      </c>
      <c r="L1621" s="6">
        <f>Cocina[[#This Row],[Ganancia Neta]]/Cocina[[#This Row],[Ganancia Bruta]]</f>
        <v>0.41379310344827586</v>
      </c>
      <c r="M1621" s="2">
        <f>Cocina[[#This Row],[Precio Unitario]]*Cocina[[#This Row],[Cantidad Ordenada]]</f>
        <v>87</v>
      </c>
      <c r="O1621" s="2"/>
      <c r="Q1621"/>
    </row>
    <row r="1622" spans="1:17" x14ac:dyDescent="0.2">
      <c r="A1622" s="3">
        <v>660</v>
      </c>
      <c r="B1622" s="3">
        <v>19</v>
      </c>
      <c r="C1622" s="4" t="s">
        <v>48</v>
      </c>
      <c r="D1622" s="4" t="s">
        <v>1597</v>
      </c>
      <c r="E1622" s="2">
        <v>11</v>
      </c>
      <c r="F1622" s="2">
        <v>19</v>
      </c>
      <c r="G1622" s="3">
        <v>2</v>
      </c>
      <c r="H1622">
        <v>24</v>
      </c>
      <c r="I1622" s="4" t="s">
        <v>133</v>
      </c>
      <c r="J1622" s="2">
        <f>Cocina[[#This Row],[Precio Unitario]]-Cocina[[#This Row],[Costo Unitario]]</f>
        <v>8</v>
      </c>
      <c r="K1622" s="2">
        <f>Cocina[[#This Row],[Precio Unitario]]</f>
        <v>19</v>
      </c>
      <c r="L1622" s="6">
        <f>Cocina[[#This Row],[Ganancia Neta]]/Cocina[[#This Row],[Ganancia Bruta]]</f>
        <v>0.42105263157894735</v>
      </c>
      <c r="M1622" s="2">
        <f>Cocina[[#This Row],[Precio Unitario]]*Cocina[[#This Row],[Cantidad Ordenada]]</f>
        <v>38</v>
      </c>
      <c r="O1622" s="2"/>
      <c r="Q1622"/>
    </row>
    <row r="1623" spans="1:17" x14ac:dyDescent="0.2">
      <c r="A1623" s="3">
        <v>660</v>
      </c>
      <c r="B1623" s="3">
        <v>19</v>
      </c>
      <c r="C1623" s="4" t="s">
        <v>39</v>
      </c>
      <c r="D1623" s="4" t="s">
        <v>1589</v>
      </c>
      <c r="E1623" s="2">
        <v>18</v>
      </c>
      <c r="F1623" s="2">
        <v>30</v>
      </c>
      <c r="G1623" s="3">
        <v>3</v>
      </c>
      <c r="H1623">
        <v>16</v>
      </c>
      <c r="I1623" s="4" t="s">
        <v>132</v>
      </c>
      <c r="J1623" s="2">
        <f>Cocina[[#This Row],[Precio Unitario]]-Cocina[[#This Row],[Costo Unitario]]</f>
        <v>12</v>
      </c>
      <c r="K1623" s="2">
        <f>Cocina[[#This Row],[Precio Unitario]]</f>
        <v>30</v>
      </c>
      <c r="L1623" s="6">
        <f>Cocina[[#This Row],[Ganancia Neta]]/Cocina[[#This Row],[Ganancia Bruta]]</f>
        <v>0.4</v>
      </c>
      <c r="M1623" s="2">
        <f>Cocina[[#This Row],[Precio Unitario]]*Cocina[[#This Row],[Cantidad Ordenada]]</f>
        <v>90</v>
      </c>
      <c r="O1623" s="2"/>
      <c r="Q1623"/>
    </row>
    <row r="1624" spans="1:17" x14ac:dyDescent="0.2">
      <c r="A1624" s="3">
        <v>660</v>
      </c>
      <c r="B1624" s="3">
        <v>19</v>
      </c>
      <c r="C1624" s="4" t="s">
        <v>34</v>
      </c>
      <c r="D1624" s="4" t="s">
        <v>1592</v>
      </c>
      <c r="E1624" s="2">
        <v>25</v>
      </c>
      <c r="F1624" s="2">
        <v>40</v>
      </c>
      <c r="G1624" s="3">
        <v>2</v>
      </c>
      <c r="H1624">
        <v>5</v>
      </c>
      <c r="I1624" s="4" t="s">
        <v>133</v>
      </c>
      <c r="J1624" s="2">
        <f>Cocina[[#This Row],[Precio Unitario]]-Cocina[[#This Row],[Costo Unitario]]</f>
        <v>15</v>
      </c>
      <c r="K1624" s="2">
        <f>Cocina[[#This Row],[Precio Unitario]]</f>
        <v>40</v>
      </c>
      <c r="L1624" s="6">
        <f>Cocina[[#This Row],[Ganancia Neta]]/Cocina[[#This Row],[Ganancia Bruta]]</f>
        <v>0.375</v>
      </c>
      <c r="M1624" s="2">
        <f>Cocina[[#This Row],[Precio Unitario]]*Cocina[[#This Row],[Cantidad Ordenada]]</f>
        <v>80</v>
      </c>
      <c r="O1624" s="2"/>
      <c r="Q1624"/>
    </row>
    <row r="1625" spans="1:17" x14ac:dyDescent="0.2">
      <c r="A1625" s="3">
        <v>661</v>
      </c>
      <c r="B1625" s="3">
        <v>16</v>
      </c>
      <c r="C1625" s="4" t="s">
        <v>63</v>
      </c>
      <c r="D1625" s="4" t="s">
        <v>1603</v>
      </c>
      <c r="E1625" s="2">
        <v>14</v>
      </c>
      <c r="F1625" s="2">
        <v>23</v>
      </c>
      <c r="G1625" s="3">
        <v>3</v>
      </c>
      <c r="H1625">
        <v>56</v>
      </c>
      <c r="I1625" s="4" t="s">
        <v>133</v>
      </c>
      <c r="J1625" s="2">
        <f>Cocina[[#This Row],[Precio Unitario]]-Cocina[[#This Row],[Costo Unitario]]</f>
        <v>9</v>
      </c>
      <c r="K1625" s="2">
        <f>Cocina[[#This Row],[Precio Unitario]]</f>
        <v>23</v>
      </c>
      <c r="L1625" s="6">
        <f>Cocina[[#This Row],[Ganancia Neta]]/Cocina[[#This Row],[Ganancia Bruta]]</f>
        <v>0.39130434782608697</v>
      </c>
      <c r="M1625" s="2">
        <f>Cocina[[#This Row],[Precio Unitario]]*Cocina[[#This Row],[Cantidad Ordenada]]</f>
        <v>69</v>
      </c>
      <c r="O1625" s="2"/>
      <c r="Q1625"/>
    </row>
    <row r="1626" spans="1:17" x14ac:dyDescent="0.2">
      <c r="A1626" s="3">
        <v>661</v>
      </c>
      <c r="B1626" s="3">
        <v>16</v>
      </c>
      <c r="C1626" s="4" t="s">
        <v>50</v>
      </c>
      <c r="D1626" s="4" t="s">
        <v>1590</v>
      </c>
      <c r="E1626" s="2">
        <v>19</v>
      </c>
      <c r="F1626" s="2">
        <v>31</v>
      </c>
      <c r="G1626" s="3">
        <v>1</v>
      </c>
      <c r="H1626">
        <v>22</v>
      </c>
      <c r="I1626" s="4" t="s">
        <v>133</v>
      </c>
      <c r="J1626" s="2">
        <f>Cocina[[#This Row],[Precio Unitario]]-Cocina[[#This Row],[Costo Unitario]]</f>
        <v>12</v>
      </c>
      <c r="K1626" s="2">
        <f>Cocina[[#This Row],[Precio Unitario]]</f>
        <v>31</v>
      </c>
      <c r="L1626" s="6">
        <f>Cocina[[#This Row],[Ganancia Neta]]/Cocina[[#This Row],[Ganancia Bruta]]</f>
        <v>0.38709677419354838</v>
      </c>
      <c r="M1626" s="2">
        <f>Cocina[[#This Row],[Precio Unitario]]*Cocina[[#This Row],[Cantidad Ordenada]]</f>
        <v>31</v>
      </c>
      <c r="O1626" s="2"/>
      <c r="Q1626"/>
    </row>
    <row r="1627" spans="1:17" x14ac:dyDescent="0.2">
      <c r="A1627" s="3">
        <v>661</v>
      </c>
      <c r="B1627" s="3">
        <v>16</v>
      </c>
      <c r="C1627" s="4" t="s">
        <v>52</v>
      </c>
      <c r="D1627" s="4" t="s">
        <v>1607</v>
      </c>
      <c r="E1627" s="2">
        <v>15</v>
      </c>
      <c r="F1627" s="2">
        <v>25</v>
      </c>
      <c r="G1627" s="3">
        <v>2</v>
      </c>
      <c r="H1627">
        <v>30</v>
      </c>
      <c r="I1627" s="4" t="s">
        <v>132</v>
      </c>
      <c r="J1627" s="2">
        <f>Cocina[[#This Row],[Precio Unitario]]-Cocina[[#This Row],[Costo Unitario]]</f>
        <v>10</v>
      </c>
      <c r="K1627" s="2">
        <f>Cocina[[#This Row],[Precio Unitario]]</f>
        <v>25</v>
      </c>
      <c r="L1627" s="6">
        <f>Cocina[[#This Row],[Ganancia Neta]]/Cocina[[#This Row],[Ganancia Bruta]]</f>
        <v>0.4</v>
      </c>
      <c r="M1627" s="2">
        <f>Cocina[[#This Row],[Precio Unitario]]*Cocina[[#This Row],[Cantidad Ordenada]]</f>
        <v>50</v>
      </c>
      <c r="O1627" s="2"/>
      <c r="Q1627"/>
    </row>
    <row r="1628" spans="1:17" x14ac:dyDescent="0.2">
      <c r="A1628" s="3">
        <v>661</v>
      </c>
      <c r="B1628" s="3">
        <v>16</v>
      </c>
      <c r="C1628" s="4" t="s">
        <v>30</v>
      </c>
      <c r="D1628" s="4" t="s">
        <v>1596</v>
      </c>
      <c r="E1628" s="2">
        <v>16</v>
      </c>
      <c r="F1628" s="2">
        <v>28</v>
      </c>
      <c r="G1628" s="3">
        <v>2</v>
      </c>
      <c r="H1628">
        <v>27</v>
      </c>
      <c r="I1628" s="4" t="s">
        <v>133</v>
      </c>
      <c r="J1628" s="2">
        <f>Cocina[[#This Row],[Precio Unitario]]-Cocina[[#This Row],[Costo Unitario]]</f>
        <v>12</v>
      </c>
      <c r="K1628" s="2">
        <f>Cocina[[#This Row],[Precio Unitario]]</f>
        <v>28</v>
      </c>
      <c r="L1628" s="6">
        <f>Cocina[[#This Row],[Ganancia Neta]]/Cocina[[#This Row],[Ganancia Bruta]]</f>
        <v>0.42857142857142855</v>
      </c>
      <c r="M1628" s="2">
        <f>Cocina[[#This Row],[Precio Unitario]]*Cocina[[#This Row],[Cantidad Ordenada]]</f>
        <v>56</v>
      </c>
      <c r="O1628" s="2"/>
      <c r="Q1628"/>
    </row>
    <row r="1629" spans="1:17" x14ac:dyDescent="0.2">
      <c r="A1629" s="3">
        <v>662</v>
      </c>
      <c r="B1629" s="3">
        <v>15</v>
      </c>
      <c r="C1629" s="4" t="s">
        <v>60</v>
      </c>
      <c r="D1629" s="4" t="s">
        <v>1588</v>
      </c>
      <c r="E1629" s="2">
        <v>14</v>
      </c>
      <c r="F1629" s="2">
        <v>24</v>
      </c>
      <c r="G1629" s="3">
        <v>3</v>
      </c>
      <c r="H1629">
        <v>34</v>
      </c>
      <c r="I1629" s="4" t="s">
        <v>132</v>
      </c>
      <c r="J1629" s="2">
        <f>Cocina[[#This Row],[Precio Unitario]]-Cocina[[#This Row],[Costo Unitario]]</f>
        <v>10</v>
      </c>
      <c r="K1629" s="2">
        <f>Cocina[[#This Row],[Precio Unitario]]</f>
        <v>24</v>
      </c>
      <c r="L1629" s="6">
        <f>Cocina[[#This Row],[Ganancia Neta]]/Cocina[[#This Row],[Ganancia Bruta]]</f>
        <v>0.41666666666666669</v>
      </c>
      <c r="M1629" s="2">
        <f>Cocina[[#This Row],[Precio Unitario]]*Cocina[[#This Row],[Cantidad Ordenada]]</f>
        <v>72</v>
      </c>
      <c r="O1629" s="2"/>
      <c r="Q1629"/>
    </row>
    <row r="1630" spans="1:17" x14ac:dyDescent="0.2">
      <c r="A1630" s="3">
        <v>662</v>
      </c>
      <c r="B1630" s="3">
        <v>15</v>
      </c>
      <c r="C1630" s="4" t="s">
        <v>52</v>
      </c>
      <c r="D1630" s="4" t="s">
        <v>1607</v>
      </c>
      <c r="E1630" s="2">
        <v>15</v>
      </c>
      <c r="F1630" s="2">
        <v>25</v>
      </c>
      <c r="G1630" s="3">
        <v>1</v>
      </c>
      <c r="H1630">
        <v>10</v>
      </c>
      <c r="I1630" s="4" t="s">
        <v>133</v>
      </c>
      <c r="J1630" s="2">
        <f>Cocina[[#This Row],[Precio Unitario]]-Cocina[[#This Row],[Costo Unitario]]</f>
        <v>10</v>
      </c>
      <c r="K1630" s="2">
        <f>Cocina[[#This Row],[Precio Unitario]]</f>
        <v>25</v>
      </c>
      <c r="L1630" s="6">
        <f>Cocina[[#This Row],[Ganancia Neta]]/Cocina[[#This Row],[Ganancia Bruta]]</f>
        <v>0.4</v>
      </c>
      <c r="M1630" s="2">
        <f>Cocina[[#This Row],[Precio Unitario]]*Cocina[[#This Row],[Cantidad Ordenada]]</f>
        <v>25</v>
      </c>
      <c r="O1630" s="2"/>
      <c r="Q1630"/>
    </row>
    <row r="1631" spans="1:17" x14ac:dyDescent="0.2">
      <c r="A1631" s="3">
        <v>662</v>
      </c>
      <c r="B1631" s="3">
        <v>15</v>
      </c>
      <c r="C1631" s="4" t="s">
        <v>42</v>
      </c>
      <c r="D1631" s="4" t="s">
        <v>1593</v>
      </c>
      <c r="E1631" s="2">
        <v>22</v>
      </c>
      <c r="F1631" s="2">
        <v>36</v>
      </c>
      <c r="G1631" s="3">
        <v>1</v>
      </c>
      <c r="H1631">
        <v>41</v>
      </c>
      <c r="I1631" s="4" t="s">
        <v>132</v>
      </c>
      <c r="J1631" s="2">
        <f>Cocina[[#This Row],[Precio Unitario]]-Cocina[[#This Row],[Costo Unitario]]</f>
        <v>14</v>
      </c>
      <c r="K1631" s="2">
        <f>Cocina[[#This Row],[Precio Unitario]]</f>
        <v>36</v>
      </c>
      <c r="L1631" s="6">
        <f>Cocina[[#This Row],[Ganancia Neta]]/Cocina[[#This Row],[Ganancia Bruta]]</f>
        <v>0.3888888888888889</v>
      </c>
      <c r="M1631" s="2">
        <f>Cocina[[#This Row],[Precio Unitario]]*Cocina[[#This Row],[Cantidad Ordenada]]</f>
        <v>36</v>
      </c>
      <c r="O1631" s="2"/>
      <c r="Q1631"/>
    </row>
    <row r="1632" spans="1:17" x14ac:dyDescent="0.2">
      <c r="A1632" s="3">
        <v>663</v>
      </c>
      <c r="B1632" s="3">
        <v>3</v>
      </c>
      <c r="C1632" s="4" t="s">
        <v>43</v>
      </c>
      <c r="D1632" s="4" t="s">
        <v>1605</v>
      </c>
      <c r="E1632" s="2">
        <v>10</v>
      </c>
      <c r="F1632" s="2">
        <v>18</v>
      </c>
      <c r="G1632" s="3">
        <v>2</v>
      </c>
      <c r="H1632">
        <v>40</v>
      </c>
      <c r="I1632" s="4" t="s">
        <v>133</v>
      </c>
      <c r="J1632" s="2">
        <f>Cocina[[#This Row],[Precio Unitario]]-Cocina[[#This Row],[Costo Unitario]]</f>
        <v>8</v>
      </c>
      <c r="K1632" s="2">
        <f>Cocina[[#This Row],[Precio Unitario]]</f>
        <v>18</v>
      </c>
      <c r="L1632" s="6">
        <f>Cocina[[#This Row],[Ganancia Neta]]/Cocina[[#This Row],[Ganancia Bruta]]</f>
        <v>0.44444444444444442</v>
      </c>
      <c r="M1632" s="2">
        <f>Cocina[[#This Row],[Precio Unitario]]*Cocina[[#This Row],[Cantidad Ordenada]]</f>
        <v>36</v>
      </c>
      <c r="O1632" s="2"/>
      <c r="Q1632"/>
    </row>
    <row r="1633" spans="1:17" x14ac:dyDescent="0.2">
      <c r="A1633" s="3">
        <v>663</v>
      </c>
      <c r="B1633" s="3">
        <v>3</v>
      </c>
      <c r="C1633" s="4" t="s">
        <v>26</v>
      </c>
      <c r="D1633" s="4" t="s">
        <v>1594</v>
      </c>
      <c r="E1633" s="2">
        <v>17</v>
      </c>
      <c r="F1633" s="2">
        <v>29</v>
      </c>
      <c r="G1633" s="3">
        <v>2</v>
      </c>
      <c r="H1633">
        <v>5</v>
      </c>
      <c r="I1633" s="4" t="s">
        <v>133</v>
      </c>
      <c r="J1633" s="2">
        <f>Cocina[[#This Row],[Precio Unitario]]-Cocina[[#This Row],[Costo Unitario]]</f>
        <v>12</v>
      </c>
      <c r="K1633" s="2">
        <f>Cocina[[#This Row],[Precio Unitario]]</f>
        <v>29</v>
      </c>
      <c r="L1633" s="6">
        <f>Cocina[[#This Row],[Ganancia Neta]]/Cocina[[#This Row],[Ganancia Bruta]]</f>
        <v>0.41379310344827586</v>
      </c>
      <c r="M1633" s="2">
        <f>Cocina[[#This Row],[Precio Unitario]]*Cocina[[#This Row],[Cantidad Ordenada]]</f>
        <v>58</v>
      </c>
      <c r="O1633" s="2"/>
      <c r="Q1633"/>
    </row>
    <row r="1634" spans="1:17" x14ac:dyDescent="0.2">
      <c r="A1634" s="3">
        <v>663</v>
      </c>
      <c r="B1634" s="3">
        <v>3</v>
      </c>
      <c r="C1634" s="4" t="s">
        <v>55</v>
      </c>
      <c r="D1634" s="4" t="s">
        <v>1602</v>
      </c>
      <c r="E1634" s="2">
        <v>12</v>
      </c>
      <c r="F1634" s="2">
        <v>20</v>
      </c>
      <c r="G1634" s="3">
        <v>1</v>
      </c>
      <c r="H1634">
        <v>42</v>
      </c>
      <c r="I1634" s="4" t="s">
        <v>133</v>
      </c>
      <c r="J1634" s="2">
        <f>Cocina[[#This Row],[Precio Unitario]]-Cocina[[#This Row],[Costo Unitario]]</f>
        <v>8</v>
      </c>
      <c r="K1634" s="2">
        <f>Cocina[[#This Row],[Precio Unitario]]</f>
        <v>20</v>
      </c>
      <c r="L1634" s="6">
        <f>Cocina[[#This Row],[Ganancia Neta]]/Cocina[[#This Row],[Ganancia Bruta]]</f>
        <v>0.4</v>
      </c>
      <c r="M1634" s="2">
        <f>Cocina[[#This Row],[Precio Unitario]]*Cocina[[#This Row],[Cantidad Ordenada]]</f>
        <v>20</v>
      </c>
      <c r="O1634" s="2"/>
      <c r="Q1634"/>
    </row>
    <row r="1635" spans="1:17" x14ac:dyDescent="0.2">
      <c r="A1635" s="3">
        <v>664</v>
      </c>
      <c r="B1635" s="3">
        <v>20</v>
      </c>
      <c r="C1635" s="4" t="s">
        <v>43</v>
      </c>
      <c r="D1635" s="4" t="s">
        <v>1605</v>
      </c>
      <c r="E1635" s="2">
        <v>10</v>
      </c>
      <c r="F1635" s="2">
        <v>18</v>
      </c>
      <c r="G1635" s="3">
        <v>1</v>
      </c>
      <c r="H1635">
        <v>9</v>
      </c>
      <c r="I1635" s="4" t="s">
        <v>132</v>
      </c>
      <c r="J1635" s="2">
        <f>Cocina[[#This Row],[Precio Unitario]]-Cocina[[#This Row],[Costo Unitario]]</f>
        <v>8</v>
      </c>
      <c r="K1635" s="2">
        <f>Cocina[[#This Row],[Precio Unitario]]</f>
        <v>18</v>
      </c>
      <c r="L1635" s="6">
        <f>Cocina[[#This Row],[Ganancia Neta]]/Cocina[[#This Row],[Ganancia Bruta]]</f>
        <v>0.44444444444444442</v>
      </c>
      <c r="M1635" s="2">
        <f>Cocina[[#This Row],[Precio Unitario]]*Cocina[[#This Row],[Cantidad Ordenada]]</f>
        <v>18</v>
      </c>
      <c r="O1635" s="2"/>
      <c r="Q1635"/>
    </row>
    <row r="1636" spans="1:17" x14ac:dyDescent="0.2">
      <c r="A1636" s="3">
        <v>664</v>
      </c>
      <c r="B1636" s="3">
        <v>20</v>
      </c>
      <c r="C1636" s="4" t="s">
        <v>48</v>
      </c>
      <c r="D1636" s="4" t="s">
        <v>1597</v>
      </c>
      <c r="E1636" s="2">
        <v>11</v>
      </c>
      <c r="F1636" s="2">
        <v>19</v>
      </c>
      <c r="G1636" s="3">
        <v>2</v>
      </c>
      <c r="H1636">
        <v>42</v>
      </c>
      <c r="I1636" s="4" t="s">
        <v>132</v>
      </c>
      <c r="J1636" s="2">
        <f>Cocina[[#This Row],[Precio Unitario]]-Cocina[[#This Row],[Costo Unitario]]</f>
        <v>8</v>
      </c>
      <c r="K1636" s="2">
        <f>Cocina[[#This Row],[Precio Unitario]]</f>
        <v>19</v>
      </c>
      <c r="L1636" s="6">
        <f>Cocina[[#This Row],[Ganancia Neta]]/Cocina[[#This Row],[Ganancia Bruta]]</f>
        <v>0.42105263157894735</v>
      </c>
      <c r="M1636" s="2">
        <f>Cocina[[#This Row],[Precio Unitario]]*Cocina[[#This Row],[Cantidad Ordenada]]</f>
        <v>38</v>
      </c>
      <c r="O1636" s="2"/>
      <c r="Q1636"/>
    </row>
    <row r="1637" spans="1:17" x14ac:dyDescent="0.2">
      <c r="A1637" s="3">
        <v>664</v>
      </c>
      <c r="B1637" s="3">
        <v>20</v>
      </c>
      <c r="C1637" s="4" t="s">
        <v>65</v>
      </c>
      <c r="D1637" s="4" t="s">
        <v>1600</v>
      </c>
      <c r="E1637" s="2">
        <v>13</v>
      </c>
      <c r="F1637" s="2">
        <v>22</v>
      </c>
      <c r="G1637" s="3">
        <v>3</v>
      </c>
      <c r="H1637">
        <v>48</v>
      </c>
      <c r="I1637" s="4" t="s">
        <v>133</v>
      </c>
      <c r="J1637" s="2">
        <f>Cocina[[#This Row],[Precio Unitario]]-Cocina[[#This Row],[Costo Unitario]]</f>
        <v>9</v>
      </c>
      <c r="K1637" s="2">
        <f>Cocina[[#This Row],[Precio Unitario]]</f>
        <v>22</v>
      </c>
      <c r="L1637" s="6">
        <f>Cocina[[#This Row],[Ganancia Neta]]/Cocina[[#This Row],[Ganancia Bruta]]</f>
        <v>0.40909090909090912</v>
      </c>
      <c r="M1637" s="2">
        <f>Cocina[[#This Row],[Precio Unitario]]*Cocina[[#This Row],[Cantidad Ordenada]]</f>
        <v>66</v>
      </c>
      <c r="O1637" s="2"/>
      <c r="Q1637"/>
    </row>
    <row r="1638" spans="1:17" x14ac:dyDescent="0.2">
      <c r="A1638" s="3">
        <v>665</v>
      </c>
      <c r="B1638" s="3">
        <v>6</v>
      </c>
      <c r="C1638" s="4" t="s">
        <v>52</v>
      </c>
      <c r="D1638" s="4" t="s">
        <v>1607</v>
      </c>
      <c r="E1638" s="2">
        <v>15</v>
      </c>
      <c r="F1638" s="2">
        <v>25</v>
      </c>
      <c r="G1638" s="3">
        <v>3</v>
      </c>
      <c r="H1638">
        <v>25</v>
      </c>
      <c r="I1638" s="4" t="s">
        <v>133</v>
      </c>
      <c r="J1638" s="2">
        <f>Cocina[[#This Row],[Precio Unitario]]-Cocina[[#This Row],[Costo Unitario]]</f>
        <v>10</v>
      </c>
      <c r="K1638" s="2">
        <f>Cocina[[#This Row],[Precio Unitario]]</f>
        <v>25</v>
      </c>
      <c r="L1638" s="6">
        <f>Cocina[[#This Row],[Ganancia Neta]]/Cocina[[#This Row],[Ganancia Bruta]]</f>
        <v>0.4</v>
      </c>
      <c r="M1638" s="2">
        <f>Cocina[[#This Row],[Precio Unitario]]*Cocina[[#This Row],[Cantidad Ordenada]]</f>
        <v>75</v>
      </c>
      <c r="O1638" s="2"/>
      <c r="Q1638"/>
    </row>
    <row r="1639" spans="1:17" x14ac:dyDescent="0.2">
      <c r="A1639" s="3">
        <v>665</v>
      </c>
      <c r="B1639" s="3">
        <v>6</v>
      </c>
      <c r="C1639" s="4" t="s">
        <v>46</v>
      </c>
      <c r="D1639" s="4" t="s">
        <v>1591</v>
      </c>
      <c r="E1639" s="2">
        <v>16</v>
      </c>
      <c r="F1639" s="2">
        <v>27</v>
      </c>
      <c r="G1639" s="3">
        <v>2</v>
      </c>
      <c r="H1639">
        <v>15</v>
      </c>
      <c r="I1639" s="4" t="s">
        <v>133</v>
      </c>
      <c r="J1639" s="2">
        <f>Cocina[[#This Row],[Precio Unitario]]-Cocina[[#This Row],[Costo Unitario]]</f>
        <v>11</v>
      </c>
      <c r="K1639" s="2">
        <f>Cocina[[#This Row],[Precio Unitario]]</f>
        <v>27</v>
      </c>
      <c r="L1639" s="6">
        <f>Cocina[[#This Row],[Ganancia Neta]]/Cocina[[#This Row],[Ganancia Bruta]]</f>
        <v>0.40740740740740738</v>
      </c>
      <c r="M1639" s="2">
        <f>Cocina[[#This Row],[Precio Unitario]]*Cocina[[#This Row],[Cantidad Ordenada]]</f>
        <v>54</v>
      </c>
      <c r="O1639" s="2"/>
      <c r="Q1639"/>
    </row>
    <row r="1640" spans="1:17" x14ac:dyDescent="0.2">
      <c r="A1640" s="3">
        <v>666</v>
      </c>
      <c r="B1640" s="3">
        <v>8</v>
      </c>
      <c r="C1640" s="4" t="s">
        <v>55</v>
      </c>
      <c r="D1640" s="4" t="s">
        <v>1602</v>
      </c>
      <c r="E1640" s="2">
        <v>12</v>
      </c>
      <c r="F1640" s="2">
        <v>20</v>
      </c>
      <c r="G1640" s="3">
        <v>2</v>
      </c>
      <c r="H1640">
        <v>27</v>
      </c>
      <c r="I1640" s="4" t="s">
        <v>133</v>
      </c>
      <c r="J1640" s="2">
        <f>Cocina[[#This Row],[Precio Unitario]]-Cocina[[#This Row],[Costo Unitario]]</f>
        <v>8</v>
      </c>
      <c r="K1640" s="2">
        <f>Cocina[[#This Row],[Precio Unitario]]</f>
        <v>20</v>
      </c>
      <c r="L1640" s="6">
        <f>Cocina[[#This Row],[Ganancia Neta]]/Cocina[[#This Row],[Ganancia Bruta]]</f>
        <v>0.4</v>
      </c>
      <c r="M1640" s="2">
        <f>Cocina[[#This Row],[Precio Unitario]]*Cocina[[#This Row],[Cantidad Ordenada]]</f>
        <v>40</v>
      </c>
      <c r="O1640" s="2"/>
      <c r="Q1640"/>
    </row>
    <row r="1641" spans="1:17" x14ac:dyDescent="0.2">
      <c r="A1641" s="3">
        <v>667</v>
      </c>
      <c r="B1641" s="3">
        <v>6</v>
      </c>
      <c r="C1641" s="4" t="s">
        <v>42</v>
      </c>
      <c r="D1641" s="4" t="s">
        <v>1593</v>
      </c>
      <c r="E1641" s="2">
        <v>22</v>
      </c>
      <c r="F1641" s="2">
        <v>36</v>
      </c>
      <c r="G1641" s="3">
        <v>1</v>
      </c>
      <c r="H1641">
        <v>12</v>
      </c>
      <c r="I1641" s="4" t="s">
        <v>132</v>
      </c>
      <c r="J1641" s="2">
        <f>Cocina[[#This Row],[Precio Unitario]]-Cocina[[#This Row],[Costo Unitario]]</f>
        <v>14</v>
      </c>
      <c r="K1641" s="2">
        <f>Cocina[[#This Row],[Precio Unitario]]</f>
        <v>36</v>
      </c>
      <c r="L1641" s="6">
        <f>Cocina[[#This Row],[Ganancia Neta]]/Cocina[[#This Row],[Ganancia Bruta]]</f>
        <v>0.3888888888888889</v>
      </c>
      <c r="M1641" s="2">
        <f>Cocina[[#This Row],[Precio Unitario]]*Cocina[[#This Row],[Cantidad Ordenada]]</f>
        <v>36</v>
      </c>
      <c r="O1641" s="2"/>
      <c r="Q1641"/>
    </row>
    <row r="1642" spans="1:17" x14ac:dyDescent="0.2">
      <c r="A1642" s="3">
        <v>668</v>
      </c>
      <c r="B1642" s="3">
        <v>12</v>
      </c>
      <c r="C1642" s="4" t="s">
        <v>57</v>
      </c>
      <c r="D1642" s="4" t="s">
        <v>1606</v>
      </c>
      <c r="E1642" s="2">
        <v>15</v>
      </c>
      <c r="F1642" s="2">
        <v>26</v>
      </c>
      <c r="G1642" s="3">
        <v>3</v>
      </c>
      <c r="H1642">
        <v>59</v>
      </c>
      <c r="I1642" s="4" t="s">
        <v>132</v>
      </c>
      <c r="J1642" s="2">
        <f>Cocina[[#This Row],[Precio Unitario]]-Cocina[[#This Row],[Costo Unitario]]</f>
        <v>11</v>
      </c>
      <c r="K1642" s="2">
        <f>Cocina[[#This Row],[Precio Unitario]]</f>
        <v>26</v>
      </c>
      <c r="L1642" s="6">
        <f>Cocina[[#This Row],[Ganancia Neta]]/Cocina[[#This Row],[Ganancia Bruta]]</f>
        <v>0.42307692307692307</v>
      </c>
      <c r="M1642" s="2">
        <f>Cocina[[#This Row],[Precio Unitario]]*Cocina[[#This Row],[Cantidad Ordenada]]</f>
        <v>78</v>
      </c>
      <c r="O1642" s="2"/>
      <c r="Q1642"/>
    </row>
    <row r="1643" spans="1:17" x14ac:dyDescent="0.2">
      <c r="A1643" s="3">
        <v>668</v>
      </c>
      <c r="B1643" s="3">
        <v>12</v>
      </c>
      <c r="C1643" s="4" t="s">
        <v>60</v>
      </c>
      <c r="D1643" s="4" t="s">
        <v>1588</v>
      </c>
      <c r="E1643" s="2">
        <v>14</v>
      </c>
      <c r="F1643" s="2">
        <v>24</v>
      </c>
      <c r="G1643" s="3">
        <v>2</v>
      </c>
      <c r="H1643">
        <v>9</v>
      </c>
      <c r="I1643" s="4" t="s">
        <v>133</v>
      </c>
      <c r="J1643" s="2">
        <f>Cocina[[#This Row],[Precio Unitario]]-Cocina[[#This Row],[Costo Unitario]]</f>
        <v>10</v>
      </c>
      <c r="K1643" s="2">
        <f>Cocina[[#This Row],[Precio Unitario]]</f>
        <v>24</v>
      </c>
      <c r="L1643" s="6">
        <f>Cocina[[#This Row],[Ganancia Neta]]/Cocina[[#This Row],[Ganancia Bruta]]</f>
        <v>0.41666666666666669</v>
      </c>
      <c r="M1643" s="2">
        <f>Cocina[[#This Row],[Precio Unitario]]*Cocina[[#This Row],[Cantidad Ordenada]]</f>
        <v>48</v>
      </c>
      <c r="O1643" s="2"/>
      <c r="Q1643"/>
    </row>
    <row r="1644" spans="1:17" x14ac:dyDescent="0.2">
      <c r="A1644" s="3">
        <v>668</v>
      </c>
      <c r="B1644" s="3">
        <v>12</v>
      </c>
      <c r="C1644" s="4" t="s">
        <v>52</v>
      </c>
      <c r="D1644" s="4" t="s">
        <v>1607</v>
      </c>
      <c r="E1644" s="2">
        <v>15</v>
      </c>
      <c r="F1644" s="2">
        <v>25</v>
      </c>
      <c r="G1644" s="3">
        <v>3</v>
      </c>
      <c r="H1644">
        <v>47</v>
      </c>
      <c r="I1644" s="4" t="s">
        <v>132</v>
      </c>
      <c r="J1644" s="2">
        <f>Cocina[[#This Row],[Precio Unitario]]-Cocina[[#This Row],[Costo Unitario]]</f>
        <v>10</v>
      </c>
      <c r="K1644" s="2">
        <f>Cocina[[#This Row],[Precio Unitario]]</f>
        <v>25</v>
      </c>
      <c r="L1644" s="6">
        <f>Cocina[[#This Row],[Ganancia Neta]]/Cocina[[#This Row],[Ganancia Bruta]]</f>
        <v>0.4</v>
      </c>
      <c r="M1644" s="2">
        <f>Cocina[[#This Row],[Precio Unitario]]*Cocina[[#This Row],[Cantidad Ordenada]]</f>
        <v>75</v>
      </c>
      <c r="O1644" s="2"/>
      <c r="Q1644"/>
    </row>
    <row r="1645" spans="1:17" x14ac:dyDescent="0.2">
      <c r="A1645" s="3">
        <v>669</v>
      </c>
      <c r="B1645" s="3">
        <v>10</v>
      </c>
      <c r="C1645" s="4" t="s">
        <v>50</v>
      </c>
      <c r="D1645" s="4" t="s">
        <v>1590</v>
      </c>
      <c r="E1645" s="2">
        <v>19</v>
      </c>
      <c r="F1645" s="2">
        <v>31</v>
      </c>
      <c r="G1645" s="3">
        <v>1</v>
      </c>
      <c r="H1645">
        <v>13</v>
      </c>
      <c r="I1645" s="4" t="s">
        <v>133</v>
      </c>
      <c r="J1645" s="2">
        <f>Cocina[[#This Row],[Precio Unitario]]-Cocina[[#This Row],[Costo Unitario]]</f>
        <v>12</v>
      </c>
      <c r="K1645" s="2">
        <f>Cocina[[#This Row],[Precio Unitario]]</f>
        <v>31</v>
      </c>
      <c r="L1645" s="6">
        <f>Cocina[[#This Row],[Ganancia Neta]]/Cocina[[#This Row],[Ganancia Bruta]]</f>
        <v>0.38709677419354838</v>
      </c>
      <c r="M1645" s="2">
        <f>Cocina[[#This Row],[Precio Unitario]]*Cocina[[#This Row],[Cantidad Ordenada]]</f>
        <v>31</v>
      </c>
      <c r="O1645" s="2"/>
      <c r="Q1645"/>
    </row>
    <row r="1646" spans="1:17" x14ac:dyDescent="0.2">
      <c r="A1646" s="3">
        <v>669</v>
      </c>
      <c r="B1646" s="3">
        <v>10</v>
      </c>
      <c r="C1646" s="4" t="s">
        <v>46</v>
      </c>
      <c r="D1646" s="4" t="s">
        <v>1591</v>
      </c>
      <c r="E1646" s="2">
        <v>16</v>
      </c>
      <c r="F1646" s="2">
        <v>27</v>
      </c>
      <c r="G1646" s="3">
        <v>2</v>
      </c>
      <c r="H1646">
        <v>14</v>
      </c>
      <c r="I1646" s="4" t="s">
        <v>133</v>
      </c>
      <c r="J1646" s="2">
        <f>Cocina[[#This Row],[Precio Unitario]]-Cocina[[#This Row],[Costo Unitario]]</f>
        <v>11</v>
      </c>
      <c r="K1646" s="2">
        <f>Cocina[[#This Row],[Precio Unitario]]</f>
        <v>27</v>
      </c>
      <c r="L1646" s="6">
        <f>Cocina[[#This Row],[Ganancia Neta]]/Cocina[[#This Row],[Ganancia Bruta]]</f>
        <v>0.40740740740740738</v>
      </c>
      <c r="M1646" s="2">
        <f>Cocina[[#This Row],[Precio Unitario]]*Cocina[[#This Row],[Cantidad Ordenada]]</f>
        <v>54</v>
      </c>
      <c r="O1646" s="2"/>
      <c r="Q1646"/>
    </row>
    <row r="1647" spans="1:17" x14ac:dyDescent="0.2">
      <c r="A1647" s="3">
        <v>669</v>
      </c>
      <c r="B1647" s="3">
        <v>10</v>
      </c>
      <c r="C1647" s="4" t="s">
        <v>70</v>
      </c>
      <c r="D1647" s="4" t="s">
        <v>1599</v>
      </c>
      <c r="E1647" s="2">
        <v>19</v>
      </c>
      <c r="F1647" s="2">
        <v>32</v>
      </c>
      <c r="G1647" s="3">
        <v>3</v>
      </c>
      <c r="H1647">
        <v>42</v>
      </c>
      <c r="I1647" s="4" t="s">
        <v>133</v>
      </c>
      <c r="J1647" s="2">
        <f>Cocina[[#This Row],[Precio Unitario]]-Cocina[[#This Row],[Costo Unitario]]</f>
        <v>13</v>
      </c>
      <c r="K1647" s="2">
        <f>Cocina[[#This Row],[Precio Unitario]]</f>
        <v>32</v>
      </c>
      <c r="L1647" s="6">
        <f>Cocina[[#This Row],[Ganancia Neta]]/Cocina[[#This Row],[Ganancia Bruta]]</f>
        <v>0.40625</v>
      </c>
      <c r="M1647" s="2">
        <f>Cocina[[#This Row],[Precio Unitario]]*Cocina[[#This Row],[Cantidad Ordenada]]</f>
        <v>96</v>
      </c>
      <c r="O1647" s="2"/>
      <c r="Q1647"/>
    </row>
    <row r="1648" spans="1:17" x14ac:dyDescent="0.2">
      <c r="A1648" s="3">
        <v>670</v>
      </c>
      <c r="B1648" s="3">
        <v>16</v>
      </c>
      <c r="C1648" s="4" t="s">
        <v>63</v>
      </c>
      <c r="D1648" s="4" t="s">
        <v>1603</v>
      </c>
      <c r="E1648" s="2">
        <v>14</v>
      </c>
      <c r="F1648" s="2">
        <v>23</v>
      </c>
      <c r="G1648" s="3">
        <v>1</v>
      </c>
      <c r="H1648">
        <v>26</v>
      </c>
      <c r="I1648" s="4" t="s">
        <v>132</v>
      </c>
      <c r="J1648" s="2">
        <f>Cocina[[#This Row],[Precio Unitario]]-Cocina[[#This Row],[Costo Unitario]]</f>
        <v>9</v>
      </c>
      <c r="K1648" s="2">
        <f>Cocina[[#This Row],[Precio Unitario]]</f>
        <v>23</v>
      </c>
      <c r="L1648" s="6">
        <f>Cocina[[#This Row],[Ganancia Neta]]/Cocina[[#This Row],[Ganancia Bruta]]</f>
        <v>0.39130434782608697</v>
      </c>
      <c r="M1648" s="2">
        <f>Cocina[[#This Row],[Precio Unitario]]*Cocina[[#This Row],[Cantidad Ordenada]]</f>
        <v>23</v>
      </c>
      <c r="O1648" s="2"/>
      <c r="Q1648"/>
    </row>
    <row r="1649" spans="1:17" x14ac:dyDescent="0.2">
      <c r="A1649" s="3">
        <v>670</v>
      </c>
      <c r="B1649" s="3">
        <v>16</v>
      </c>
      <c r="C1649" s="4" t="s">
        <v>19</v>
      </c>
      <c r="D1649" s="4" t="s">
        <v>1598</v>
      </c>
      <c r="E1649" s="2">
        <v>21</v>
      </c>
      <c r="F1649" s="2">
        <v>35</v>
      </c>
      <c r="G1649" s="3">
        <v>1</v>
      </c>
      <c r="H1649">
        <v>17</v>
      </c>
      <c r="I1649" s="4" t="s">
        <v>133</v>
      </c>
      <c r="J1649" s="2">
        <f>Cocina[[#This Row],[Precio Unitario]]-Cocina[[#This Row],[Costo Unitario]]</f>
        <v>14</v>
      </c>
      <c r="K1649" s="2">
        <f>Cocina[[#This Row],[Precio Unitario]]</f>
        <v>35</v>
      </c>
      <c r="L1649" s="6">
        <f>Cocina[[#This Row],[Ganancia Neta]]/Cocina[[#This Row],[Ganancia Bruta]]</f>
        <v>0.4</v>
      </c>
      <c r="M1649" s="2">
        <f>Cocina[[#This Row],[Precio Unitario]]*Cocina[[#This Row],[Cantidad Ordenada]]</f>
        <v>35</v>
      </c>
      <c r="O1649" s="2"/>
      <c r="Q1649"/>
    </row>
    <row r="1650" spans="1:17" x14ac:dyDescent="0.2">
      <c r="A1650" s="3">
        <v>670</v>
      </c>
      <c r="B1650" s="3">
        <v>16</v>
      </c>
      <c r="C1650" s="4" t="s">
        <v>42</v>
      </c>
      <c r="D1650" s="4" t="s">
        <v>1593</v>
      </c>
      <c r="E1650" s="2">
        <v>22</v>
      </c>
      <c r="F1650" s="2">
        <v>36</v>
      </c>
      <c r="G1650" s="3">
        <v>1</v>
      </c>
      <c r="H1650">
        <v>32</v>
      </c>
      <c r="I1650" s="4" t="s">
        <v>132</v>
      </c>
      <c r="J1650" s="2">
        <f>Cocina[[#This Row],[Precio Unitario]]-Cocina[[#This Row],[Costo Unitario]]</f>
        <v>14</v>
      </c>
      <c r="K1650" s="2">
        <f>Cocina[[#This Row],[Precio Unitario]]</f>
        <v>36</v>
      </c>
      <c r="L1650" s="6">
        <f>Cocina[[#This Row],[Ganancia Neta]]/Cocina[[#This Row],[Ganancia Bruta]]</f>
        <v>0.3888888888888889</v>
      </c>
      <c r="M1650" s="2">
        <f>Cocina[[#This Row],[Precio Unitario]]*Cocina[[#This Row],[Cantidad Ordenada]]</f>
        <v>36</v>
      </c>
      <c r="O1650" s="2"/>
      <c r="Q1650"/>
    </row>
    <row r="1651" spans="1:17" x14ac:dyDescent="0.2">
      <c r="A1651" s="3">
        <v>671</v>
      </c>
      <c r="B1651" s="3">
        <v>17</v>
      </c>
      <c r="C1651" s="4" t="s">
        <v>19</v>
      </c>
      <c r="D1651" s="4" t="s">
        <v>1598</v>
      </c>
      <c r="E1651" s="2">
        <v>21</v>
      </c>
      <c r="F1651" s="2">
        <v>35</v>
      </c>
      <c r="G1651" s="3">
        <v>2</v>
      </c>
      <c r="H1651">
        <v>29</v>
      </c>
      <c r="I1651" s="4" t="s">
        <v>133</v>
      </c>
      <c r="J1651" s="2">
        <f>Cocina[[#This Row],[Precio Unitario]]-Cocina[[#This Row],[Costo Unitario]]</f>
        <v>14</v>
      </c>
      <c r="K1651" s="2">
        <f>Cocina[[#This Row],[Precio Unitario]]</f>
        <v>35</v>
      </c>
      <c r="L1651" s="6">
        <f>Cocina[[#This Row],[Ganancia Neta]]/Cocina[[#This Row],[Ganancia Bruta]]</f>
        <v>0.4</v>
      </c>
      <c r="M1651" s="2">
        <f>Cocina[[#This Row],[Precio Unitario]]*Cocina[[#This Row],[Cantidad Ordenada]]</f>
        <v>70</v>
      </c>
      <c r="O1651" s="2"/>
      <c r="Q1651"/>
    </row>
    <row r="1652" spans="1:17" x14ac:dyDescent="0.2">
      <c r="A1652" s="3">
        <v>671</v>
      </c>
      <c r="B1652" s="3">
        <v>17</v>
      </c>
      <c r="C1652" s="4" t="s">
        <v>52</v>
      </c>
      <c r="D1652" s="4" t="s">
        <v>1607</v>
      </c>
      <c r="E1652" s="2">
        <v>15</v>
      </c>
      <c r="F1652" s="2">
        <v>25</v>
      </c>
      <c r="G1652" s="3">
        <v>2</v>
      </c>
      <c r="H1652">
        <v>32</v>
      </c>
      <c r="I1652" s="4" t="s">
        <v>132</v>
      </c>
      <c r="J1652" s="2">
        <f>Cocina[[#This Row],[Precio Unitario]]-Cocina[[#This Row],[Costo Unitario]]</f>
        <v>10</v>
      </c>
      <c r="K1652" s="2">
        <f>Cocina[[#This Row],[Precio Unitario]]</f>
        <v>25</v>
      </c>
      <c r="L1652" s="6">
        <f>Cocina[[#This Row],[Ganancia Neta]]/Cocina[[#This Row],[Ganancia Bruta]]</f>
        <v>0.4</v>
      </c>
      <c r="M1652" s="2">
        <f>Cocina[[#This Row],[Precio Unitario]]*Cocina[[#This Row],[Cantidad Ordenada]]</f>
        <v>50</v>
      </c>
      <c r="O1652" s="2"/>
      <c r="Q1652"/>
    </row>
    <row r="1653" spans="1:17" x14ac:dyDescent="0.2">
      <c r="A1653" s="3">
        <v>671</v>
      </c>
      <c r="B1653" s="3">
        <v>17</v>
      </c>
      <c r="C1653" s="4" t="s">
        <v>70</v>
      </c>
      <c r="D1653" s="4" t="s">
        <v>1599</v>
      </c>
      <c r="E1653" s="2">
        <v>19</v>
      </c>
      <c r="F1653" s="2">
        <v>32</v>
      </c>
      <c r="G1653" s="3">
        <v>2</v>
      </c>
      <c r="H1653">
        <v>34</v>
      </c>
      <c r="I1653" s="4" t="s">
        <v>132</v>
      </c>
      <c r="J1653" s="2">
        <f>Cocina[[#This Row],[Precio Unitario]]-Cocina[[#This Row],[Costo Unitario]]</f>
        <v>13</v>
      </c>
      <c r="K1653" s="2">
        <f>Cocina[[#This Row],[Precio Unitario]]</f>
        <v>32</v>
      </c>
      <c r="L1653" s="6">
        <f>Cocina[[#This Row],[Ganancia Neta]]/Cocina[[#This Row],[Ganancia Bruta]]</f>
        <v>0.40625</v>
      </c>
      <c r="M1653" s="2">
        <f>Cocina[[#This Row],[Precio Unitario]]*Cocina[[#This Row],[Cantidad Ordenada]]</f>
        <v>64</v>
      </c>
      <c r="O1653" s="2"/>
      <c r="Q1653"/>
    </row>
    <row r="1654" spans="1:17" x14ac:dyDescent="0.2">
      <c r="A1654" s="3">
        <v>672</v>
      </c>
      <c r="B1654" s="3">
        <v>12</v>
      </c>
      <c r="C1654" s="4" t="s">
        <v>70</v>
      </c>
      <c r="D1654" s="4" t="s">
        <v>1599</v>
      </c>
      <c r="E1654" s="2">
        <v>19</v>
      </c>
      <c r="F1654" s="2">
        <v>32</v>
      </c>
      <c r="G1654" s="3">
        <v>3</v>
      </c>
      <c r="H1654">
        <v>21</v>
      </c>
      <c r="I1654" s="4" t="s">
        <v>133</v>
      </c>
      <c r="J1654" s="2">
        <f>Cocina[[#This Row],[Precio Unitario]]-Cocina[[#This Row],[Costo Unitario]]</f>
        <v>13</v>
      </c>
      <c r="K1654" s="2">
        <f>Cocina[[#This Row],[Precio Unitario]]</f>
        <v>32</v>
      </c>
      <c r="L1654" s="6">
        <f>Cocina[[#This Row],[Ganancia Neta]]/Cocina[[#This Row],[Ganancia Bruta]]</f>
        <v>0.40625</v>
      </c>
      <c r="M1654" s="2">
        <f>Cocina[[#This Row],[Precio Unitario]]*Cocina[[#This Row],[Cantidad Ordenada]]</f>
        <v>96</v>
      </c>
      <c r="O1654" s="2"/>
      <c r="Q1654"/>
    </row>
    <row r="1655" spans="1:17" x14ac:dyDescent="0.2">
      <c r="A1655" s="3">
        <v>672</v>
      </c>
      <c r="B1655" s="3">
        <v>12</v>
      </c>
      <c r="C1655" s="4" t="s">
        <v>41</v>
      </c>
      <c r="D1655" s="4" t="s">
        <v>1604</v>
      </c>
      <c r="E1655" s="2">
        <v>13</v>
      </c>
      <c r="F1655" s="2">
        <v>21</v>
      </c>
      <c r="G1655" s="3">
        <v>2</v>
      </c>
      <c r="H1655">
        <v>15</v>
      </c>
      <c r="I1655" s="4" t="s">
        <v>133</v>
      </c>
      <c r="J1655" s="2">
        <f>Cocina[[#This Row],[Precio Unitario]]-Cocina[[#This Row],[Costo Unitario]]</f>
        <v>8</v>
      </c>
      <c r="K1655" s="2">
        <f>Cocina[[#This Row],[Precio Unitario]]</f>
        <v>21</v>
      </c>
      <c r="L1655" s="6">
        <f>Cocina[[#This Row],[Ganancia Neta]]/Cocina[[#This Row],[Ganancia Bruta]]</f>
        <v>0.38095238095238093</v>
      </c>
      <c r="M1655" s="2">
        <f>Cocina[[#This Row],[Precio Unitario]]*Cocina[[#This Row],[Cantidad Ordenada]]</f>
        <v>42</v>
      </c>
      <c r="O1655" s="2"/>
      <c r="Q1655"/>
    </row>
    <row r="1656" spans="1:17" x14ac:dyDescent="0.2">
      <c r="A1656" s="3">
        <v>672</v>
      </c>
      <c r="B1656" s="3">
        <v>12</v>
      </c>
      <c r="C1656" s="4" t="s">
        <v>48</v>
      </c>
      <c r="D1656" s="4" t="s">
        <v>1597</v>
      </c>
      <c r="E1656" s="2">
        <v>11</v>
      </c>
      <c r="F1656" s="2">
        <v>19</v>
      </c>
      <c r="G1656" s="3">
        <v>1</v>
      </c>
      <c r="H1656">
        <v>42</v>
      </c>
      <c r="I1656" s="4" t="s">
        <v>132</v>
      </c>
      <c r="J1656" s="2">
        <f>Cocina[[#This Row],[Precio Unitario]]-Cocina[[#This Row],[Costo Unitario]]</f>
        <v>8</v>
      </c>
      <c r="K1656" s="2">
        <f>Cocina[[#This Row],[Precio Unitario]]</f>
        <v>19</v>
      </c>
      <c r="L1656" s="6">
        <f>Cocina[[#This Row],[Ganancia Neta]]/Cocina[[#This Row],[Ganancia Bruta]]</f>
        <v>0.42105263157894735</v>
      </c>
      <c r="M1656" s="2">
        <f>Cocina[[#This Row],[Precio Unitario]]*Cocina[[#This Row],[Cantidad Ordenada]]</f>
        <v>19</v>
      </c>
      <c r="O1656" s="2"/>
      <c r="Q1656"/>
    </row>
    <row r="1657" spans="1:17" x14ac:dyDescent="0.2">
      <c r="A1657" s="3">
        <v>673</v>
      </c>
      <c r="B1657" s="3">
        <v>20</v>
      </c>
      <c r="C1657" s="4" t="s">
        <v>34</v>
      </c>
      <c r="D1657" s="4" t="s">
        <v>1592</v>
      </c>
      <c r="E1657" s="2">
        <v>25</v>
      </c>
      <c r="F1657" s="2">
        <v>40</v>
      </c>
      <c r="G1657" s="3">
        <v>2</v>
      </c>
      <c r="H1657">
        <v>13</v>
      </c>
      <c r="I1657" s="4" t="s">
        <v>132</v>
      </c>
      <c r="J1657" s="2">
        <f>Cocina[[#This Row],[Precio Unitario]]-Cocina[[#This Row],[Costo Unitario]]</f>
        <v>15</v>
      </c>
      <c r="K1657" s="2">
        <f>Cocina[[#This Row],[Precio Unitario]]</f>
        <v>40</v>
      </c>
      <c r="L1657" s="6">
        <f>Cocina[[#This Row],[Ganancia Neta]]/Cocina[[#This Row],[Ganancia Bruta]]</f>
        <v>0.375</v>
      </c>
      <c r="M1657" s="2">
        <f>Cocina[[#This Row],[Precio Unitario]]*Cocina[[#This Row],[Cantidad Ordenada]]</f>
        <v>80</v>
      </c>
      <c r="O1657" s="2"/>
      <c r="Q1657"/>
    </row>
    <row r="1658" spans="1:17" x14ac:dyDescent="0.2">
      <c r="A1658" s="3">
        <v>673</v>
      </c>
      <c r="B1658" s="3">
        <v>20</v>
      </c>
      <c r="C1658" s="4" t="s">
        <v>19</v>
      </c>
      <c r="D1658" s="4" t="s">
        <v>1598</v>
      </c>
      <c r="E1658" s="2">
        <v>21</v>
      </c>
      <c r="F1658" s="2">
        <v>35</v>
      </c>
      <c r="G1658" s="3">
        <v>3</v>
      </c>
      <c r="H1658">
        <v>10</v>
      </c>
      <c r="I1658" s="4" t="s">
        <v>132</v>
      </c>
      <c r="J1658" s="2">
        <f>Cocina[[#This Row],[Precio Unitario]]-Cocina[[#This Row],[Costo Unitario]]</f>
        <v>14</v>
      </c>
      <c r="K1658" s="2">
        <f>Cocina[[#This Row],[Precio Unitario]]</f>
        <v>35</v>
      </c>
      <c r="L1658" s="6">
        <f>Cocina[[#This Row],[Ganancia Neta]]/Cocina[[#This Row],[Ganancia Bruta]]</f>
        <v>0.4</v>
      </c>
      <c r="M1658" s="2">
        <f>Cocina[[#This Row],[Precio Unitario]]*Cocina[[#This Row],[Cantidad Ordenada]]</f>
        <v>105</v>
      </c>
      <c r="O1658" s="2"/>
      <c r="Q1658"/>
    </row>
    <row r="1659" spans="1:17" x14ac:dyDescent="0.2">
      <c r="A1659" s="3">
        <v>673</v>
      </c>
      <c r="B1659" s="3">
        <v>20</v>
      </c>
      <c r="C1659" s="4" t="s">
        <v>39</v>
      </c>
      <c r="D1659" s="4" t="s">
        <v>1589</v>
      </c>
      <c r="E1659" s="2">
        <v>18</v>
      </c>
      <c r="F1659" s="2">
        <v>30</v>
      </c>
      <c r="G1659" s="3">
        <v>1</v>
      </c>
      <c r="H1659">
        <v>25</v>
      </c>
      <c r="I1659" s="4" t="s">
        <v>132</v>
      </c>
      <c r="J1659" s="2">
        <f>Cocina[[#This Row],[Precio Unitario]]-Cocina[[#This Row],[Costo Unitario]]</f>
        <v>12</v>
      </c>
      <c r="K1659" s="2">
        <f>Cocina[[#This Row],[Precio Unitario]]</f>
        <v>30</v>
      </c>
      <c r="L1659" s="6">
        <f>Cocina[[#This Row],[Ganancia Neta]]/Cocina[[#This Row],[Ganancia Bruta]]</f>
        <v>0.4</v>
      </c>
      <c r="M1659" s="2">
        <f>Cocina[[#This Row],[Precio Unitario]]*Cocina[[#This Row],[Cantidad Ordenada]]</f>
        <v>30</v>
      </c>
      <c r="O1659" s="2"/>
      <c r="Q1659"/>
    </row>
    <row r="1660" spans="1:17" x14ac:dyDescent="0.2">
      <c r="A1660" s="3">
        <v>673</v>
      </c>
      <c r="B1660" s="3">
        <v>20</v>
      </c>
      <c r="C1660" s="4" t="s">
        <v>52</v>
      </c>
      <c r="D1660" s="4" t="s">
        <v>1607</v>
      </c>
      <c r="E1660" s="2">
        <v>15</v>
      </c>
      <c r="F1660" s="2">
        <v>25</v>
      </c>
      <c r="G1660" s="3">
        <v>2</v>
      </c>
      <c r="H1660">
        <v>45</v>
      </c>
      <c r="I1660" s="4" t="s">
        <v>133</v>
      </c>
      <c r="J1660" s="2">
        <f>Cocina[[#This Row],[Precio Unitario]]-Cocina[[#This Row],[Costo Unitario]]</f>
        <v>10</v>
      </c>
      <c r="K1660" s="2">
        <f>Cocina[[#This Row],[Precio Unitario]]</f>
        <v>25</v>
      </c>
      <c r="L1660" s="6">
        <f>Cocina[[#This Row],[Ganancia Neta]]/Cocina[[#This Row],[Ganancia Bruta]]</f>
        <v>0.4</v>
      </c>
      <c r="M1660" s="2">
        <f>Cocina[[#This Row],[Precio Unitario]]*Cocina[[#This Row],[Cantidad Ordenada]]</f>
        <v>50</v>
      </c>
      <c r="O1660" s="2"/>
      <c r="Q1660"/>
    </row>
    <row r="1661" spans="1:17" x14ac:dyDescent="0.2">
      <c r="A1661" s="3">
        <v>674</v>
      </c>
      <c r="B1661" s="3">
        <v>1</v>
      </c>
      <c r="C1661" s="4" t="s">
        <v>48</v>
      </c>
      <c r="D1661" s="4" t="s">
        <v>1597</v>
      </c>
      <c r="E1661" s="2">
        <v>11</v>
      </c>
      <c r="F1661" s="2">
        <v>19</v>
      </c>
      <c r="G1661" s="3">
        <v>3</v>
      </c>
      <c r="H1661">
        <v>11</v>
      </c>
      <c r="I1661" s="4" t="s">
        <v>132</v>
      </c>
      <c r="J1661" s="2">
        <f>Cocina[[#This Row],[Precio Unitario]]-Cocina[[#This Row],[Costo Unitario]]</f>
        <v>8</v>
      </c>
      <c r="K1661" s="2">
        <f>Cocina[[#This Row],[Precio Unitario]]</f>
        <v>19</v>
      </c>
      <c r="L1661" s="6">
        <f>Cocina[[#This Row],[Ganancia Neta]]/Cocina[[#This Row],[Ganancia Bruta]]</f>
        <v>0.42105263157894735</v>
      </c>
      <c r="M1661" s="2">
        <f>Cocina[[#This Row],[Precio Unitario]]*Cocina[[#This Row],[Cantidad Ordenada]]</f>
        <v>57</v>
      </c>
      <c r="O1661" s="2"/>
      <c r="Q1661"/>
    </row>
    <row r="1662" spans="1:17" x14ac:dyDescent="0.2">
      <c r="A1662" s="3">
        <v>674</v>
      </c>
      <c r="B1662" s="3">
        <v>1</v>
      </c>
      <c r="C1662" s="4" t="s">
        <v>43</v>
      </c>
      <c r="D1662" s="4" t="s">
        <v>1605</v>
      </c>
      <c r="E1662" s="2">
        <v>10</v>
      </c>
      <c r="F1662" s="2">
        <v>18</v>
      </c>
      <c r="G1662" s="3">
        <v>2</v>
      </c>
      <c r="H1662">
        <v>12</v>
      </c>
      <c r="I1662" s="4" t="s">
        <v>132</v>
      </c>
      <c r="J1662" s="2">
        <f>Cocina[[#This Row],[Precio Unitario]]-Cocina[[#This Row],[Costo Unitario]]</f>
        <v>8</v>
      </c>
      <c r="K1662" s="2">
        <f>Cocina[[#This Row],[Precio Unitario]]</f>
        <v>18</v>
      </c>
      <c r="L1662" s="6">
        <f>Cocina[[#This Row],[Ganancia Neta]]/Cocina[[#This Row],[Ganancia Bruta]]</f>
        <v>0.44444444444444442</v>
      </c>
      <c r="M1662" s="2">
        <f>Cocina[[#This Row],[Precio Unitario]]*Cocina[[#This Row],[Cantidad Ordenada]]</f>
        <v>36</v>
      </c>
      <c r="O1662" s="2"/>
      <c r="Q1662"/>
    </row>
    <row r="1663" spans="1:17" x14ac:dyDescent="0.2">
      <c r="A1663" s="3">
        <v>674</v>
      </c>
      <c r="B1663" s="3">
        <v>1</v>
      </c>
      <c r="C1663" s="4" t="s">
        <v>50</v>
      </c>
      <c r="D1663" s="4" t="s">
        <v>1590</v>
      </c>
      <c r="E1663" s="2">
        <v>19</v>
      </c>
      <c r="F1663" s="2">
        <v>31</v>
      </c>
      <c r="G1663" s="3">
        <v>3</v>
      </c>
      <c r="H1663">
        <v>7</v>
      </c>
      <c r="I1663" s="4" t="s">
        <v>133</v>
      </c>
      <c r="J1663" s="2">
        <f>Cocina[[#This Row],[Precio Unitario]]-Cocina[[#This Row],[Costo Unitario]]</f>
        <v>12</v>
      </c>
      <c r="K1663" s="2">
        <f>Cocina[[#This Row],[Precio Unitario]]</f>
        <v>31</v>
      </c>
      <c r="L1663" s="6">
        <f>Cocina[[#This Row],[Ganancia Neta]]/Cocina[[#This Row],[Ganancia Bruta]]</f>
        <v>0.38709677419354838</v>
      </c>
      <c r="M1663" s="2">
        <f>Cocina[[#This Row],[Precio Unitario]]*Cocina[[#This Row],[Cantidad Ordenada]]</f>
        <v>93</v>
      </c>
      <c r="O1663" s="2"/>
      <c r="Q1663"/>
    </row>
    <row r="1664" spans="1:17" x14ac:dyDescent="0.2">
      <c r="A1664" s="3">
        <v>674</v>
      </c>
      <c r="B1664" s="3">
        <v>1</v>
      </c>
      <c r="C1664" s="4" t="s">
        <v>41</v>
      </c>
      <c r="D1664" s="4" t="s">
        <v>1604</v>
      </c>
      <c r="E1664" s="2">
        <v>13</v>
      </c>
      <c r="F1664" s="2">
        <v>21</v>
      </c>
      <c r="G1664" s="3">
        <v>1</v>
      </c>
      <c r="H1664">
        <v>35</v>
      </c>
      <c r="I1664" s="4" t="s">
        <v>132</v>
      </c>
      <c r="J1664" s="2">
        <f>Cocina[[#This Row],[Precio Unitario]]-Cocina[[#This Row],[Costo Unitario]]</f>
        <v>8</v>
      </c>
      <c r="K1664" s="2">
        <f>Cocina[[#This Row],[Precio Unitario]]</f>
        <v>21</v>
      </c>
      <c r="L1664" s="6">
        <f>Cocina[[#This Row],[Ganancia Neta]]/Cocina[[#This Row],[Ganancia Bruta]]</f>
        <v>0.38095238095238093</v>
      </c>
      <c r="M1664" s="2">
        <f>Cocina[[#This Row],[Precio Unitario]]*Cocina[[#This Row],[Cantidad Ordenada]]</f>
        <v>21</v>
      </c>
      <c r="O1664" s="2"/>
      <c r="Q1664"/>
    </row>
    <row r="1665" spans="1:17" x14ac:dyDescent="0.2">
      <c r="A1665" s="3">
        <v>675</v>
      </c>
      <c r="B1665" s="3">
        <v>5</v>
      </c>
      <c r="C1665" s="4" t="s">
        <v>52</v>
      </c>
      <c r="D1665" s="4" t="s">
        <v>1607</v>
      </c>
      <c r="E1665" s="2">
        <v>15</v>
      </c>
      <c r="F1665" s="2">
        <v>25</v>
      </c>
      <c r="G1665" s="3">
        <v>1</v>
      </c>
      <c r="H1665">
        <v>8</v>
      </c>
      <c r="I1665" s="4" t="s">
        <v>132</v>
      </c>
      <c r="J1665" s="2">
        <f>Cocina[[#This Row],[Precio Unitario]]-Cocina[[#This Row],[Costo Unitario]]</f>
        <v>10</v>
      </c>
      <c r="K1665" s="2">
        <f>Cocina[[#This Row],[Precio Unitario]]</f>
        <v>25</v>
      </c>
      <c r="L1665" s="6">
        <f>Cocina[[#This Row],[Ganancia Neta]]/Cocina[[#This Row],[Ganancia Bruta]]</f>
        <v>0.4</v>
      </c>
      <c r="M1665" s="2">
        <f>Cocina[[#This Row],[Precio Unitario]]*Cocina[[#This Row],[Cantidad Ordenada]]</f>
        <v>25</v>
      </c>
      <c r="O1665" s="2"/>
      <c r="Q1665"/>
    </row>
    <row r="1666" spans="1:17" x14ac:dyDescent="0.2">
      <c r="A1666" s="3">
        <v>675</v>
      </c>
      <c r="B1666" s="3">
        <v>5</v>
      </c>
      <c r="C1666" s="4" t="s">
        <v>55</v>
      </c>
      <c r="D1666" s="4" t="s">
        <v>1602</v>
      </c>
      <c r="E1666" s="2">
        <v>12</v>
      </c>
      <c r="F1666" s="2">
        <v>20</v>
      </c>
      <c r="G1666" s="3">
        <v>3</v>
      </c>
      <c r="H1666">
        <v>54</v>
      </c>
      <c r="I1666" s="4" t="s">
        <v>133</v>
      </c>
      <c r="J1666" s="2">
        <f>Cocina[[#This Row],[Precio Unitario]]-Cocina[[#This Row],[Costo Unitario]]</f>
        <v>8</v>
      </c>
      <c r="K1666" s="2">
        <f>Cocina[[#This Row],[Precio Unitario]]</f>
        <v>20</v>
      </c>
      <c r="L1666" s="6">
        <f>Cocina[[#This Row],[Ganancia Neta]]/Cocina[[#This Row],[Ganancia Bruta]]</f>
        <v>0.4</v>
      </c>
      <c r="M1666" s="2">
        <f>Cocina[[#This Row],[Precio Unitario]]*Cocina[[#This Row],[Cantidad Ordenada]]</f>
        <v>60</v>
      </c>
      <c r="O1666" s="2"/>
      <c r="Q1666"/>
    </row>
    <row r="1667" spans="1:17" x14ac:dyDescent="0.2">
      <c r="A1667" s="3">
        <v>675</v>
      </c>
      <c r="B1667" s="3">
        <v>5</v>
      </c>
      <c r="C1667" s="4" t="s">
        <v>42</v>
      </c>
      <c r="D1667" s="4" t="s">
        <v>1593</v>
      </c>
      <c r="E1667" s="2">
        <v>22</v>
      </c>
      <c r="F1667" s="2">
        <v>36</v>
      </c>
      <c r="G1667" s="3">
        <v>3</v>
      </c>
      <c r="H1667">
        <v>59</v>
      </c>
      <c r="I1667" s="4" t="s">
        <v>132</v>
      </c>
      <c r="J1667" s="2">
        <f>Cocina[[#This Row],[Precio Unitario]]-Cocina[[#This Row],[Costo Unitario]]</f>
        <v>14</v>
      </c>
      <c r="K1667" s="2">
        <f>Cocina[[#This Row],[Precio Unitario]]</f>
        <v>36</v>
      </c>
      <c r="L1667" s="6">
        <f>Cocina[[#This Row],[Ganancia Neta]]/Cocina[[#This Row],[Ganancia Bruta]]</f>
        <v>0.3888888888888889</v>
      </c>
      <c r="M1667" s="2">
        <f>Cocina[[#This Row],[Precio Unitario]]*Cocina[[#This Row],[Cantidad Ordenada]]</f>
        <v>108</v>
      </c>
      <c r="O1667" s="2"/>
      <c r="Q1667"/>
    </row>
    <row r="1668" spans="1:17" x14ac:dyDescent="0.2">
      <c r="A1668" s="3">
        <v>676</v>
      </c>
      <c r="B1668" s="3">
        <v>7</v>
      </c>
      <c r="C1668" s="4" t="s">
        <v>50</v>
      </c>
      <c r="D1668" s="4" t="s">
        <v>1590</v>
      </c>
      <c r="E1668" s="2">
        <v>19</v>
      </c>
      <c r="F1668" s="2">
        <v>31</v>
      </c>
      <c r="G1668" s="3">
        <v>1</v>
      </c>
      <c r="H1668">
        <v>45</v>
      </c>
      <c r="I1668" s="4" t="s">
        <v>132</v>
      </c>
      <c r="J1668" s="2">
        <f>Cocina[[#This Row],[Precio Unitario]]-Cocina[[#This Row],[Costo Unitario]]</f>
        <v>12</v>
      </c>
      <c r="K1668" s="2">
        <f>Cocina[[#This Row],[Precio Unitario]]</f>
        <v>31</v>
      </c>
      <c r="L1668" s="6">
        <f>Cocina[[#This Row],[Ganancia Neta]]/Cocina[[#This Row],[Ganancia Bruta]]</f>
        <v>0.38709677419354838</v>
      </c>
      <c r="M1668" s="2">
        <f>Cocina[[#This Row],[Precio Unitario]]*Cocina[[#This Row],[Cantidad Ordenada]]</f>
        <v>31</v>
      </c>
      <c r="O1668" s="2"/>
      <c r="Q1668"/>
    </row>
    <row r="1669" spans="1:17" x14ac:dyDescent="0.2">
      <c r="A1669" s="3">
        <v>676</v>
      </c>
      <c r="B1669" s="3">
        <v>7</v>
      </c>
      <c r="C1669" s="4" t="s">
        <v>63</v>
      </c>
      <c r="D1669" s="4" t="s">
        <v>1603</v>
      </c>
      <c r="E1669" s="2">
        <v>14</v>
      </c>
      <c r="F1669" s="2">
        <v>23</v>
      </c>
      <c r="G1669" s="3">
        <v>1</v>
      </c>
      <c r="H1669">
        <v>40</v>
      </c>
      <c r="I1669" s="4" t="s">
        <v>133</v>
      </c>
      <c r="J1669" s="2">
        <f>Cocina[[#This Row],[Precio Unitario]]-Cocina[[#This Row],[Costo Unitario]]</f>
        <v>9</v>
      </c>
      <c r="K1669" s="2">
        <f>Cocina[[#This Row],[Precio Unitario]]</f>
        <v>23</v>
      </c>
      <c r="L1669" s="6">
        <f>Cocina[[#This Row],[Ganancia Neta]]/Cocina[[#This Row],[Ganancia Bruta]]</f>
        <v>0.39130434782608697</v>
      </c>
      <c r="M1669" s="2">
        <f>Cocina[[#This Row],[Precio Unitario]]*Cocina[[#This Row],[Cantidad Ordenada]]</f>
        <v>23</v>
      </c>
      <c r="O1669" s="2"/>
      <c r="Q1669"/>
    </row>
    <row r="1670" spans="1:17" x14ac:dyDescent="0.2">
      <c r="A1670" s="3">
        <v>676</v>
      </c>
      <c r="B1670" s="3">
        <v>7</v>
      </c>
      <c r="C1670" s="4" t="s">
        <v>30</v>
      </c>
      <c r="D1670" s="4" t="s">
        <v>1596</v>
      </c>
      <c r="E1670" s="2">
        <v>16</v>
      </c>
      <c r="F1670" s="2">
        <v>28</v>
      </c>
      <c r="G1670" s="3">
        <v>1</v>
      </c>
      <c r="H1670">
        <v>12</v>
      </c>
      <c r="I1670" s="4" t="s">
        <v>133</v>
      </c>
      <c r="J1670" s="2">
        <f>Cocina[[#This Row],[Precio Unitario]]-Cocina[[#This Row],[Costo Unitario]]</f>
        <v>12</v>
      </c>
      <c r="K1670" s="2">
        <f>Cocina[[#This Row],[Precio Unitario]]</f>
        <v>28</v>
      </c>
      <c r="L1670" s="6">
        <f>Cocina[[#This Row],[Ganancia Neta]]/Cocina[[#This Row],[Ganancia Bruta]]</f>
        <v>0.42857142857142855</v>
      </c>
      <c r="M1670" s="2">
        <f>Cocina[[#This Row],[Precio Unitario]]*Cocina[[#This Row],[Cantidad Ordenada]]</f>
        <v>28</v>
      </c>
      <c r="O1670" s="2"/>
      <c r="Q1670"/>
    </row>
    <row r="1671" spans="1:17" x14ac:dyDescent="0.2">
      <c r="A1671" s="3">
        <v>676</v>
      </c>
      <c r="B1671" s="3">
        <v>7</v>
      </c>
      <c r="C1671" s="4" t="s">
        <v>41</v>
      </c>
      <c r="D1671" s="4" t="s">
        <v>1604</v>
      </c>
      <c r="E1671" s="2">
        <v>13</v>
      </c>
      <c r="F1671" s="2">
        <v>21</v>
      </c>
      <c r="G1671" s="3">
        <v>2</v>
      </c>
      <c r="H1671">
        <v>24</v>
      </c>
      <c r="I1671" s="4" t="s">
        <v>132</v>
      </c>
      <c r="J1671" s="2">
        <f>Cocina[[#This Row],[Precio Unitario]]-Cocina[[#This Row],[Costo Unitario]]</f>
        <v>8</v>
      </c>
      <c r="K1671" s="2">
        <f>Cocina[[#This Row],[Precio Unitario]]</f>
        <v>21</v>
      </c>
      <c r="L1671" s="6">
        <f>Cocina[[#This Row],[Ganancia Neta]]/Cocina[[#This Row],[Ganancia Bruta]]</f>
        <v>0.38095238095238093</v>
      </c>
      <c r="M1671" s="2">
        <f>Cocina[[#This Row],[Precio Unitario]]*Cocina[[#This Row],[Cantidad Ordenada]]</f>
        <v>42</v>
      </c>
      <c r="O1671" s="2"/>
      <c r="Q1671"/>
    </row>
    <row r="1672" spans="1:17" x14ac:dyDescent="0.2">
      <c r="A1672" s="3">
        <v>677</v>
      </c>
      <c r="B1672" s="3">
        <v>14</v>
      </c>
      <c r="C1672" s="4" t="s">
        <v>55</v>
      </c>
      <c r="D1672" s="4" t="s">
        <v>1602</v>
      </c>
      <c r="E1672" s="2">
        <v>12</v>
      </c>
      <c r="F1672" s="2">
        <v>20</v>
      </c>
      <c r="G1672" s="3">
        <v>2</v>
      </c>
      <c r="H1672">
        <v>55</v>
      </c>
      <c r="I1672" s="4" t="s">
        <v>132</v>
      </c>
      <c r="J1672" s="2">
        <f>Cocina[[#This Row],[Precio Unitario]]-Cocina[[#This Row],[Costo Unitario]]</f>
        <v>8</v>
      </c>
      <c r="K1672" s="2">
        <f>Cocina[[#This Row],[Precio Unitario]]</f>
        <v>20</v>
      </c>
      <c r="L1672" s="6">
        <f>Cocina[[#This Row],[Ganancia Neta]]/Cocina[[#This Row],[Ganancia Bruta]]</f>
        <v>0.4</v>
      </c>
      <c r="M1672" s="2">
        <f>Cocina[[#This Row],[Precio Unitario]]*Cocina[[#This Row],[Cantidad Ordenada]]</f>
        <v>40</v>
      </c>
      <c r="O1672" s="2"/>
      <c r="Q1672"/>
    </row>
    <row r="1673" spans="1:17" x14ac:dyDescent="0.2">
      <c r="A1673" s="3">
        <v>677</v>
      </c>
      <c r="B1673" s="3">
        <v>14</v>
      </c>
      <c r="C1673" s="4" t="s">
        <v>19</v>
      </c>
      <c r="D1673" s="4" t="s">
        <v>1598</v>
      </c>
      <c r="E1673" s="2">
        <v>21</v>
      </c>
      <c r="F1673" s="2">
        <v>35</v>
      </c>
      <c r="G1673" s="3">
        <v>2</v>
      </c>
      <c r="H1673">
        <v>59</v>
      </c>
      <c r="I1673" s="4" t="s">
        <v>133</v>
      </c>
      <c r="J1673" s="2">
        <f>Cocina[[#This Row],[Precio Unitario]]-Cocina[[#This Row],[Costo Unitario]]</f>
        <v>14</v>
      </c>
      <c r="K1673" s="2">
        <f>Cocina[[#This Row],[Precio Unitario]]</f>
        <v>35</v>
      </c>
      <c r="L1673" s="6">
        <f>Cocina[[#This Row],[Ganancia Neta]]/Cocina[[#This Row],[Ganancia Bruta]]</f>
        <v>0.4</v>
      </c>
      <c r="M1673" s="2">
        <f>Cocina[[#This Row],[Precio Unitario]]*Cocina[[#This Row],[Cantidad Ordenada]]</f>
        <v>70</v>
      </c>
      <c r="O1673" s="2"/>
      <c r="Q1673"/>
    </row>
    <row r="1674" spans="1:17" x14ac:dyDescent="0.2">
      <c r="A1674" s="3">
        <v>677</v>
      </c>
      <c r="B1674" s="3">
        <v>14</v>
      </c>
      <c r="C1674" s="4" t="s">
        <v>37</v>
      </c>
      <c r="D1674" s="4" t="s">
        <v>1601</v>
      </c>
      <c r="E1674" s="2">
        <v>20</v>
      </c>
      <c r="F1674" s="2">
        <v>34</v>
      </c>
      <c r="G1674" s="3">
        <v>1</v>
      </c>
      <c r="H1674">
        <v>34</v>
      </c>
      <c r="I1674" s="4" t="s">
        <v>133</v>
      </c>
      <c r="J1674" s="2">
        <f>Cocina[[#This Row],[Precio Unitario]]-Cocina[[#This Row],[Costo Unitario]]</f>
        <v>14</v>
      </c>
      <c r="K1674" s="2">
        <f>Cocina[[#This Row],[Precio Unitario]]</f>
        <v>34</v>
      </c>
      <c r="L1674" s="6">
        <f>Cocina[[#This Row],[Ganancia Neta]]/Cocina[[#This Row],[Ganancia Bruta]]</f>
        <v>0.41176470588235292</v>
      </c>
      <c r="M1674" s="2">
        <f>Cocina[[#This Row],[Precio Unitario]]*Cocina[[#This Row],[Cantidad Ordenada]]</f>
        <v>34</v>
      </c>
      <c r="O1674" s="2"/>
      <c r="Q1674"/>
    </row>
    <row r="1675" spans="1:17" x14ac:dyDescent="0.2">
      <c r="A1675" s="3">
        <v>678</v>
      </c>
      <c r="B1675" s="3">
        <v>19</v>
      </c>
      <c r="C1675" s="4" t="s">
        <v>26</v>
      </c>
      <c r="D1675" s="4" t="s">
        <v>1594</v>
      </c>
      <c r="E1675" s="2">
        <v>17</v>
      </c>
      <c r="F1675" s="2">
        <v>29</v>
      </c>
      <c r="G1675" s="3">
        <v>1</v>
      </c>
      <c r="H1675">
        <v>27</v>
      </c>
      <c r="I1675" s="4" t="s">
        <v>132</v>
      </c>
      <c r="J1675" s="2">
        <f>Cocina[[#This Row],[Precio Unitario]]-Cocina[[#This Row],[Costo Unitario]]</f>
        <v>12</v>
      </c>
      <c r="K1675" s="2">
        <f>Cocina[[#This Row],[Precio Unitario]]</f>
        <v>29</v>
      </c>
      <c r="L1675" s="6">
        <f>Cocina[[#This Row],[Ganancia Neta]]/Cocina[[#This Row],[Ganancia Bruta]]</f>
        <v>0.41379310344827586</v>
      </c>
      <c r="M1675" s="2">
        <f>Cocina[[#This Row],[Precio Unitario]]*Cocina[[#This Row],[Cantidad Ordenada]]</f>
        <v>29</v>
      </c>
      <c r="O1675" s="2"/>
      <c r="Q1675"/>
    </row>
    <row r="1676" spans="1:17" x14ac:dyDescent="0.2">
      <c r="A1676" s="3">
        <v>678</v>
      </c>
      <c r="B1676" s="3">
        <v>19</v>
      </c>
      <c r="C1676" s="4" t="s">
        <v>48</v>
      </c>
      <c r="D1676" s="4" t="s">
        <v>1597</v>
      </c>
      <c r="E1676" s="2">
        <v>11</v>
      </c>
      <c r="F1676" s="2">
        <v>19</v>
      </c>
      <c r="G1676" s="3">
        <v>3</v>
      </c>
      <c r="H1676">
        <v>37</v>
      </c>
      <c r="I1676" s="4" t="s">
        <v>133</v>
      </c>
      <c r="J1676" s="2">
        <f>Cocina[[#This Row],[Precio Unitario]]-Cocina[[#This Row],[Costo Unitario]]</f>
        <v>8</v>
      </c>
      <c r="K1676" s="2">
        <f>Cocina[[#This Row],[Precio Unitario]]</f>
        <v>19</v>
      </c>
      <c r="L1676" s="6">
        <f>Cocina[[#This Row],[Ganancia Neta]]/Cocina[[#This Row],[Ganancia Bruta]]</f>
        <v>0.42105263157894735</v>
      </c>
      <c r="M1676" s="2">
        <f>Cocina[[#This Row],[Precio Unitario]]*Cocina[[#This Row],[Cantidad Ordenada]]</f>
        <v>57</v>
      </c>
      <c r="O1676" s="2"/>
      <c r="Q1676"/>
    </row>
    <row r="1677" spans="1:17" x14ac:dyDescent="0.2">
      <c r="A1677" s="3">
        <v>678</v>
      </c>
      <c r="B1677" s="3">
        <v>19</v>
      </c>
      <c r="C1677" s="4" t="s">
        <v>19</v>
      </c>
      <c r="D1677" s="4" t="s">
        <v>1598</v>
      </c>
      <c r="E1677" s="2">
        <v>21</v>
      </c>
      <c r="F1677" s="2">
        <v>35</v>
      </c>
      <c r="G1677" s="3">
        <v>2</v>
      </c>
      <c r="H1677">
        <v>37</v>
      </c>
      <c r="I1677" s="4" t="s">
        <v>133</v>
      </c>
      <c r="J1677" s="2">
        <f>Cocina[[#This Row],[Precio Unitario]]-Cocina[[#This Row],[Costo Unitario]]</f>
        <v>14</v>
      </c>
      <c r="K1677" s="2">
        <f>Cocina[[#This Row],[Precio Unitario]]</f>
        <v>35</v>
      </c>
      <c r="L1677" s="6">
        <f>Cocina[[#This Row],[Ganancia Neta]]/Cocina[[#This Row],[Ganancia Bruta]]</f>
        <v>0.4</v>
      </c>
      <c r="M1677" s="2">
        <f>Cocina[[#This Row],[Precio Unitario]]*Cocina[[#This Row],[Cantidad Ordenada]]</f>
        <v>70</v>
      </c>
      <c r="O1677" s="2"/>
      <c r="Q1677"/>
    </row>
    <row r="1678" spans="1:17" x14ac:dyDescent="0.2">
      <c r="A1678" s="3">
        <v>678</v>
      </c>
      <c r="B1678" s="3">
        <v>19</v>
      </c>
      <c r="C1678" s="4" t="s">
        <v>60</v>
      </c>
      <c r="D1678" s="4" t="s">
        <v>1588</v>
      </c>
      <c r="E1678" s="2">
        <v>14</v>
      </c>
      <c r="F1678" s="2">
        <v>24</v>
      </c>
      <c r="G1678" s="3">
        <v>2</v>
      </c>
      <c r="H1678">
        <v>20</v>
      </c>
      <c r="I1678" s="4" t="s">
        <v>133</v>
      </c>
      <c r="J1678" s="2">
        <f>Cocina[[#This Row],[Precio Unitario]]-Cocina[[#This Row],[Costo Unitario]]</f>
        <v>10</v>
      </c>
      <c r="K1678" s="2">
        <f>Cocina[[#This Row],[Precio Unitario]]</f>
        <v>24</v>
      </c>
      <c r="L1678" s="6">
        <f>Cocina[[#This Row],[Ganancia Neta]]/Cocina[[#This Row],[Ganancia Bruta]]</f>
        <v>0.41666666666666669</v>
      </c>
      <c r="M1678" s="2">
        <f>Cocina[[#This Row],[Precio Unitario]]*Cocina[[#This Row],[Cantidad Ordenada]]</f>
        <v>48</v>
      </c>
      <c r="O1678" s="2"/>
      <c r="Q1678"/>
    </row>
    <row r="1679" spans="1:17" x14ac:dyDescent="0.2">
      <c r="A1679" s="3">
        <v>679</v>
      </c>
      <c r="B1679" s="3">
        <v>9</v>
      </c>
      <c r="C1679" s="4" t="s">
        <v>41</v>
      </c>
      <c r="D1679" s="4" t="s">
        <v>1604</v>
      </c>
      <c r="E1679" s="2">
        <v>13</v>
      </c>
      <c r="F1679" s="2">
        <v>21</v>
      </c>
      <c r="G1679" s="3">
        <v>2</v>
      </c>
      <c r="H1679">
        <v>27</v>
      </c>
      <c r="I1679" s="4" t="s">
        <v>133</v>
      </c>
      <c r="J1679" s="2">
        <f>Cocina[[#This Row],[Precio Unitario]]-Cocina[[#This Row],[Costo Unitario]]</f>
        <v>8</v>
      </c>
      <c r="K1679" s="2">
        <f>Cocina[[#This Row],[Precio Unitario]]</f>
        <v>21</v>
      </c>
      <c r="L1679" s="6">
        <f>Cocina[[#This Row],[Ganancia Neta]]/Cocina[[#This Row],[Ganancia Bruta]]</f>
        <v>0.38095238095238093</v>
      </c>
      <c r="M1679" s="2">
        <f>Cocina[[#This Row],[Precio Unitario]]*Cocina[[#This Row],[Cantidad Ordenada]]</f>
        <v>42</v>
      </c>
      <c r="O1679" s="2"/>
      <c r="Q1679"/>
    </row>
    <row r="1680" spans="1:17" x14ac:dyDescent="0.2">
      <c r="A1680" s="3">
        <v>679</v>
      </c>
      <c r="B1680" s="3">
        <v>9</v>
      </c>
      <c r="C1680" s="4" t="s">
        <v>57</v>
      </c>
      <c r="D1680" s="4" t="s">
        <v>1606</v>
      </c>
      <c r="E1680" s="2">
        <v>15</v>
      </c>
      <c r="F1680" s="2">
        <v>26</v>
      </c>
      <c r="G1680" s="3">
        <v>1</v>
      </c>
      <c r="H1680">
        <v>11</v>
      </c>
      <c r="I1680" s="4" t="s">
        <v>133</v>
      </c>
      <c r="J1680" s="2">
        <f>Cocina[[#This Row],[Precio Unitario]]-Cocina[[#This Row],[Costo Unitario]]</f>
        <v>11</v>
      </c>
      <c r="K1680" s="2">
        <f>Cocina[[#This Row],[Precio Unitario]]</f>
        <v>26</v>
      </c>
      <c r="L1680" s="6">
        <f>Cocina[[#This Row],[Ganancia Neta]]/Cocina[[#This Row],[Ganancia Bruta]]</f>
        <v>0.42307692307692307</v>
      </c>
      <c r="M1680" s="2">
        <f>Cocina[[#This Row],[Precio Unitario]]*Cocina[[#This Row],[Cantidad Ordenada]]</f>
        <v>26</v>
      </c>
      <c r="O1680" s="2"/>
      <c r="Q1680"/>
    </row>
    <row r="1681" spans="1:17" x14ac:dyDescent="0.2">
      <c r="A1681" s="3">
        <v>679</v>
      </c>
      <c r="B1681" s="3">
        <v>9</v>
      </c>
      <c r="C1681" s="4" t="s">
        <v>30</v>
      </c>
      <c r="D1681" s="4" t="s">
        <v>1596</v>
      </c>
      <c r="E1681" s="2">
        <v>16</v>
      </c>
      <c r="F1681" s="2">
        <v>28</v>
      </c>
      <c r="G1681" s="3">
        <v>2</v>
      </c>
      <c r="H1681">
        <v>16</v>
      </c>
      <c r="I1681" s="4" t="s">
        <v>133</v>
      </c>
      <c r="J1681" s="2">
        <f>Cocina[[#This Row],[Precio Unitario]]-Cocina[[#This Row],[Costo Unitario]]</f>
        <v>12</v>
      </c>
      <c r="K1681" s="2">
        <f>Cocina[[#This Row],[Precio Unitario]]</f>
        <v>28</v>
      </c>
      <c r="L1681" s="6">
        <f>Cocina[[#This Row],[Ganancia Neta]]/Cocina[[#This Row],[Ganancia Bruta]]</f>
        <v>0.42857142857142855</v>
      </c>
      <c r="M1681" s="2">
        <f>Cocina[[#This Row],[Precio Unitario]]*Cocina[[#This Row],[Cantidad Ordenada]]</f>
        <v>56</v>
      </c>
      <c r="O1681" s="2"/>
      <c r="Q1681"/>
    </row>
    <row r="1682" spans="1:17" x14ac:dyDescent="0.2">
      <c r="A1682" s="3">
        <v>679</v>
      </c>
      <c r="B1682" s="3">
        <v>9</v>
      </c>
      <c r="C1682" s="4" t="s">
        <v>52</v>
      </c>
      <c r="D1682" s="4" t="s">
        <v>1607</v>
      </c>
      <c r="E1682" s="2">
        <v>15</v>
      </c>
      <c r="F1682" s="2">
        <v>25</v>
      </c>
      <c r="G1682" s="3">
        <v>3</v>
      </c>
      <c r="H1682">
        <v>52</v>
      </c>
      <c r="I1682" s="4" t="s">
        <v>133</v>
      </c>
      <c r="J1682" s="2">
        <f>Cocina[[#This Row],[Precio Unitario]]-Cocina[[#This Row],[Costo Unitario]]</f>
        <v>10</v>
      </c>
      <c r="K1682" s="2">
        <f>Cocina[[#This Row],[Precio Unitario]]</f>
        <v>25</v>
      </c>
      <c r="L1682" s="6">
        <f>Cocina[[#This Row],[Ganancia Neta]]/Cocina[[#This Row],[Ganancia Bruta]]</f>
        <v>0.4</v>
      </c>
      <c r="M1682" s="2">
        <f>Cocina[[#This Row],[Precio Unitario]]*Cocina[[#This Row],[Cantidad Ordenada]]</f>
        <v>75</v>
      </c>
      <c r="O1682" s="2"/>
      <c r="Q1682"/>
    </row>
    <row r="1683" spans="1:17" x14ac:dyDescent="0.2">
      <c r="A1683" s="3">
        <v>680</v>
      </c>
      <c r="B1683" s="3">
        <v>5</v>
      </c>
      <c r="C1683" s="4" t="s">
        <v>43</v>
      </c>
      <c r="D1683" s="4" t="s">
        <v>1605</v>
      </c>
      <c r="E1683" s="2">
        <v>10</v>
      </c>
      <c r="F1683" s="2">
        <v>18</v>
      </c>
      <c r="G1683" s="3">
        <v>2</v>
      </c>
      <c r="H1683">
        <v>6</v>
      </c>
      <c r="I1683" s="4" t="s">
        <v>133</v>
      </c>
      <c r="J1683" s="2">
        <f>Cocina[[#This Row],[Precio Unitario]]-Cocina[[#This Row],[Costo Unitario]]</f>
        <v>8</v>
      </c>
      <c r="K1683" s="2">
        <f>Cocina[[#This Row],[Precio Unitario]]</f>
        <v>18</v>
      </c>
      <c r="L1683" s="6">
        <f>Cocina[[#This Row],[Ganancia Neta]]/Cocina[[#This Row],[Ganancia Bruta]]</f>
        <v>0.44444444444444442</v>
      </c>
      <c r="M1683" s="2">
        <f>Cocina[[#This Row],[Precio Unitario]]*Cocina[[#This Row],[Cantidad Ordenada]]</f>
        <v>36</v>
      </c>
      <c r="O1683" s="2"/>
      <c r="Q1683"/>
    </row>
    <row r="1684" spans="1:17" x14ac:dyDescent="0.2">
      <c r="A1684" s="3">
        <v>680</v>
      </c>
      <c r="B1684" s="3">
        <v>5</v>
      </c>
      <c r="C1684" s="4" t="s">
        <v>55</v>
      </c>
      <c r="D1684" s="4" t="s">
        <v>1602</v>
      </c>
      <c r="E1684" s="2">
        <v>12</v>
      </c>
      <c r="F1684" s="2">
        <v>20</v>
      </c>
      <c r="G1684" s="3">
        <v>3</v>
      </c>
      <c r="H1684">
        <v>49</v>
      </c>
      <c r="I1684" s="4" t="s">
        <v>133</v>
      </c>
      <c r="J1684" s="2">
        <f>Cocina[[#This Row],[Precio Unitario]]-Cocina[[#This Row],[Costo Unitario]]</f>
        <v>8</v>
      </c>
      <c r="K1684" s="2">
        <f>Cocina[[#This Row],[Precio Unitario]]</f>
        <v>20</v>
      </c>
      <c r="L1684" s="6">
        <f>Cocina[[#This Row],[Ganancia Neta]]/Cocina[[#This Row],[Ganancia Bruta]]</f>
        <v>0.4</v>
      </c>
      <c r="M1684" s="2">
        <f>Cocina[[#This Row],[Precio Unitario]]*Cocina[[#This Row],[Cantidad Ordenada]]</f>
        <v>60</v>
      </c>
      <c r="O1684" s="2"/>
      <c r="Q1684"/>
    </row>
    <row r="1685" spans="1:17" x14ac:dyDescent="0.2">
      <c r="A1685" s="3">
        <v>680</v>
      </c>
      <c r="B1685" s="3">
        <v>5</v>
      </c>
      <c r="C1685" s="4" t="s">
        <v>74</v>
      </c>
      <c r="D1685" s="4" t="s">
        <v>1595</v>
      </c>
      <c r="E1685" s="2">
        <v>20</v>
      </c>
      <c r="F1685" s="2">
        <v>33</v>
      </c>
      <c r="G1685" s="3">
        <v>2</v>
      </c>
      <c r="H1685">
        <v>56</v>
      </c>
      <c r="I1685" s="4" t="s">
        <v>132</v>
      </c>
      <c r="J1685" s="2">
        <f>Cocina[[#This Row],[Precio Unitario]]-Cocina[[#This Row],[Costo Unitario]]</f>
        <v>13</v>
      </c>
      <c r="K1685" s="2">
        <f>Cocina[[#This Row],[Precio Unitario]]</f>
        <v>33</v>
      </c>
      <c r="L1685" s="6">
        <f>Cocina[[#This Row],[Ganancia Neta]]/Cocina[[#This Row],[Ganancia Bruta]]</f>
        <v>0.39393939393939392</v>
      </c>
      <c r="M1685" s="2">
        <f>Cocina[[#This Row],[Precio Unitario]]*Cocina[[#This Row],[Cantidad Ordenada]]</f>
        <v>66</v>
      </c>
      <c r="O1685" s="2"/>
      <c r="Q1685"/>
    </row>
    <row r="1686" spans="1:17" x14ac:dyDescent="0.2">
      <c r="A1686" s="3">
        <v>681</v>
      </c>
      <c r="B1686" s="3">
        <v>2</v>
      </c>
      <c r="C1686" s="4" t="s">
        <v>74</v>
      </c>
      <c r="D1686" s="4" t="s">
        <v>1595</v>
      </c>
      <c r="E1686" s="2">
        <v>20</v>
      </c>
      <c r="F1686" s="2">
        <v>33</v>
      </c>
      <c r="G1686" s="3">
        <v>1</v>
      </c>
      <c r="H1686">
        <v>44</v>
      </c>
      <c r="I1686" s="4" t="s">
        <v>132</v>
      </c>
      <c r="J1686" s="2">
        <f>Cocina[[#This Row],[Precio Unitario]]-Cocina[[#This Row],[Costo Unitario]]</f>
        <v>13</v>
      </c>
      <c r="K1686" s="2">
        <f>Cocina[[#This Row],[Precio Unitario]]</f>
        <v>33</v>
      </c>
      <c r="L1686" s="6">
        <f>Cocina[[#This Row],[Ganancia Neta]]/Cocina[[#This Row],[Ganancia Bruta]]</f>
        <v>0.39393939393939392</v>
      </c>
      <c r="M1686" s="2">
        <f>Cocina[[#This Row],[Precio Unitario]]*Cocina[[#This Row],[Cantidad Ordenada]]</f>
        <v>33</v>
      </c>
      <c r="O1686" s="2"/>
      <c r="Q1686"/>
    </row>
    <row r="1687" spans="1:17" x14ac:dyDescent="0.2">
      <c r="A1687" s="3">
        <v>681</v>
      </c>
      <c r="B1687" s="3">
        <v>2</v>
      </c>
      <c r="C1687" s="4" t="s">
        <v>41</v>
      </c>
      <c r="D1687" s="4" t="s">
        <v>1604</v>
      </c>
      <c r="E1687" s="2">
        <v>13</v>
      </c>
      <c r="F1687" s="2">
        <v>21</v>
      </c>
      <c r="G1687" s="3">
        <v>2</v>
      </c>
      <c r="H1687">
        <v>21</v>
      </c>
      <c r="I1687" s="4" t="s">
        <v>133</v>
      </c>
      <c r="J1687" s="2">
        <f>Cocina[[#This Row],[Precio Unitario]]-Cocina[[#This Row],[Costo Unitario]]</f>
        <v>8</v>
      </c>
      <c r="K1687" s="2">
        <f>Cocina[[#This Row],[Precio Unitario]]</f>
        <v>21</v>
      </c>
      <c r="L1687" s="6">
        <f>Cocina[[#This Row],[Ganancia Neta]]/Cocina[[#This Row],[Ganancia Bruta]]</f>
        <v>0.38095238095238093</v>
      </c>
      <c r="M1687" s="2">
        <f>Cocina[[#This Row],[Precio Unitario]]*Cocina[[#This Row],[Cantidad Ordenada]]</f>
        <v>42</v>
      </c>
      <c r="O1687" s="2"/>
      <c r="Q1687"/>
    </row>
    <row r="1688" spans="1:17" x14ac:dyDescent="0.2">
      <c r="A1688" s="3">
        <v>682</v>
      </c>
      <c r="B1688" s="3">
        <v>1</v>
      </c>
      <c r="C1688" s="4" t="s">
        <v>63</v>
      </c>
      <c r="D1688" s="4" t="s">
        <v>1603</v>
      </c>
      <c r="E1688" s="2">
        <v>14</v>
      </c>
      <c r="F1688" s="2">
        <v>23</v>
      </c>
      <c r="G1688" s="3">
        <v>1</v>
      </c>
      <c r="H1688">
        <v>43</v>
      </c>
      <c r="I1688" s="4" t="s">
        <v>132</v>
      </c>
      <c r="J1688" s="2">
        <f>Cocina[[#This Row],[Precio Unitario]]-Cocina[[#This Row],[Costo Unitario]]</f>
        <v>9</v>
      </c>
      <c r="K1688" s="2">
        <f>Cocina[[#This Row],[Precio Unitario]]</f>
        <v>23</v>
      </c>
      <c r="L1688" s="6">
        <f>Cocina[[#This Row],[Ganancia Neta]]/Cocina[[#This Row],[Ganancia Bruta]]</f>
        <v>0.39130434782608697</v>
      </c>
      <c r="M1688" s="2">
        <f>Cocina[[#This Row],[Precio Unitario]]*Cocina[[#This Row],[Cantidad Ordenada]]</f>
        <v>23</v>
      </c>
      <c r="O1688" s="2"/>
      <c r="Q1688"/>
    </row>
    <row r="1689" spans="1:17" x14ac:dyDescent="0.2">
      <c r="A1689" s="3">
        <v>683</v>
      </c>
      <c r="B1689" s="3">
        <v>2</v>
      </c>
      <c r="C1689" s="4" t="s">
        <v>65</v>
      </c>
      <c r="D1689" s="4" t="s">
        <v>1600</v>
      </c>
      <c r="E1689" s="2">
        <v>13</v>
      </c>
      <c r="F1689" s="2">
        <v>22</v>
      </c>
      <c r="G1689" s="3">
        <v>1</v>
      </c>
      <c r="H1689">
        <v>25</v>
      </c>
      <c r="I1689" s="4" t="s">
        <v>133</v>
      </c>
      <c r="J1689" s="2">
        <f>Cocina[[#This Row],[Precio Unitario]]-Cocina[[#This Row],[Costo Unitario]]</f>
        <v>9</v>
      </c>
      <c r="K1689" s="2">
        <f>Cocina[[#This Row],[Precio Unitario]]</f>
        <v>22</v>
      </c>
      <c r="L1689" s="6">
        <f>Cocina[[#This Row],[Ganancia Neta]]/Cocina[[#This Row],[Ganancia Bruta]]</f>
        <v>0.40909090909090912</v>
      </c>
      <c r="M1689" s="2">
        <f>Cocina[[#This Row],[Precio Unitario]]*Cocina[[#This Row],[Cantidad Ordenada]]</f>
        <v>22</v>
      </c>
      <c r="O1689" s="2"/>
      <c r="Q1689"/>
    </row>
    <row r="1690" spans="1:17" x14ac:dyDescent="0.2">
      <c r="A1690" s="3">
        <v>683</v>
      </c>
      <c r="B1690" s="3">
        <v>2</v>
      </c>
      <c r="C1690" s="4" t="s">
        <v>55</v>
      </c>
      <c r="D1690" s="4" t="s">
        <v>1602</v>
      </c>
      <c r="E1690" s="2">
        <v>12</v>
      </c>
      <c r="F1690" s="2">
        <v>20</v>
      </c>
      <c r="G1690" s="3">
        <v>2</v>
      </c>
      <c r="H1690">
        <v>35</v>
      </c>
      <c r="I1690" s="4" t="s">
        <v>132</v>
      </c>
      <c r="J1690" s="2">
        <f>Cocina[[#This Row],[Precio Unitario]]-Cocina[[#This Row],[Costo Unitario]]</f>
        <v>8</v>
      </c>
      <c r="K1690" s="2">
        <f>Cocina[[#This Row],[Precio Unitario]]</f>
        <v>20</v>
      </c>
      <c r="L1690" s="6">
        <f>Cocina[[#This Row],[Ganancia Neta]]/Cocina[[#This Row],[Ganancia Bruta]]</f>
        <v>0.4</v>
      </c>
      <c r="M1690" s="2">
        <f>Cocina[[#This Row],[Precio Unitario]]*Cocina[[#This Row],[Cantidad Ordenada]]</f>
        <v>40</v>
      </c>
      <c r="O1690" s="2"/>
      <c r="Q1690"/>
    </row>
    <row r="1691" spans="1:17" x14ac:dyDescent="0.2">
      <c r="A1691" s="3">
        <v>683</v>
      </c>
      <c r="B1691" s="3">
        <v>2</v>
      </c>
      <c r="C1691" s="4" t="s">
        <v>34</v>
      </c>
      <c r="D1691" s="4" t="s">
        <v>1592</v>
      </c>
      <c r="E1691" s="2">
        <v>25</v>
      </c>
      <c r="F1691" s="2">
        <v>40</v>
      </c>
      <c r="G1691" s="3">
        <v>1</v>
      </c>
      <c r="H1691">
        <v>6</v>
      </c>
      <c r="I1691" s="4" t="s">
        <v>133</v>
      </c>
      <c r="J1691" s="2">
        <f>Cocina[[#This Row],[Precio Unitario]]-Cocina[[#This Row],[Costo Unitario]]</f>
        <v>15</v>
      </c>
      <c r="K1691" s="2">
        <f>Cocina[[#This Row],[Precio Unitario]]</f>
        <v>40</v>
      </c>
      <c r="L1691" s="6">
        <f>Cocina[[#This Row],[Ganancia Neta]]/Cocina[[#This Row],[Ganancia Bruta]]</f>
        <v>0.375</v>
      </c>
      <c r="M1691" s="2">
        <f>Cocina[[#This Row],[Precio Unitario]]*Cocina[[#This Row],[Cantidad Ordenada]]</f>
        <v>40</v>
      </c>
      <c r="O1691" s="2"/>
      <c r="Q1691"/>
    </row>
    <row r="1692" spans="1:17" x14ac:dyDescent="0.2">
      <c r="A1692" s="3">
        <v>683</v>
      </c>
      <c r="B1692" s="3">
        <v>2</v>
      </c>
      <c r="C1692" s="4" t="s">
        <v>50</v>
      </c>
      <c r="D1692" s="4" t="s">
        <v>1590</v>
      </c>
      <c r="E1692" s="2">
        <v>19</v>
      </c>
      <c r="F1692" s="2">
        <v>31</v>
      </c>
      <c r="G1692" s="3">
        <v>2</v>
      </c>
      <c r="H1692">
        <v>16</v>
      </c>
      <c r="I1692" s="4" t="s">
        <v>133</v>
      </c>
      <c r="J1692" s="2">
        <f>Cocina[[#This Row],[Precio Unitario]]-Cocina[[#This Row],[Costo Unitario]]</f>
        <v>12</v>
      </c>
      <c r="K1692" s="2">
        <f>Cocina[[#This Row],[Precio Unitario]]</f>
        <v>31</v>
      </c>
      <c r="L1692" s="6">
        <f>Cocina[[#This Row],[Ganancia Neta]]/Cocina[[#This Row],[Ganancia Bruta]]</f>
        <v>0.38709677419354838</v>
      </c>
      <c r="M1692" s="2">
        <f>Cocina[[#This Row],[Precio Unitario]]*Cocina[[#This Row],[Cantidad Ordenada]]</f>
        <v>62</v>
      </c>
      <c r="O1692" s="2"/>
      <c r="Q1692"/>
    </row>
    <row r="1693" spans="1:17" x14ac:dyDescent="0.2">
      <c r="A1693" s="3">
        <v>684</v>
      </c>
      <c r="B1693" s="3">
        <v>10</v>
      </c>
      <c r="C1693" s="4" t="s">
        <v>42</v>
      </c>
      <c r="D1693" s="4" t="s">
        <v>1593</v>
      </c>
      <c r="E1693" s="2">
        <v>22</v>
      </c>
      <c r="F1693" s="2">
        <v>36</v>
      </c>
      <c r="G1693" s="3">
        <v>1</v>
      </c>
      <c r="H1693">
        <v>38</v>
      </c>
      <c r="I1693" s="4" t="s">
        <v>132</v>
      </c>
      <c r="J1693" s="2">
        <f>Cocina[[#This Row],[Precio Unitario]]-Cocina[[#This Row],[Costo Unitario]]</f>
        <v>14</v>
      </c>
      <c r="K1693" s="2">
        <f>Cocina[[#This Row],[Precio Unitario]]</f>
        <v>36</v>
      </c>
      <c r="L1693" s="6">
        <f>Cocina[[#This Row],[Ganancia Neta]]/Cocina[[#This Row],[Ganancia Bruta]]</f>
        <v>0.3888888888888889</v>
      </c>
      <c r="M1693" s="2">
        <f>Cocina[[#This Row],[Precio Unitario]]*Cocina[[#This Row],[Cantidad Ordenada]]</f>
        <v>36</v>
      </c>
      <c r="O1693" s="2"/>
      <c r="Q1693"/>
    </row>
    <row r="1694" spans="1:17" x14ac:dyDescent="0.2">
      <c r="A1694" s="3">
        <v>684</v>
      </c>
      <c r="B1694" s="3">
        <v>10</v>
      </c>
      <c r="C1694" s="4" t="s">
        <v>50</v>
      </c>
      <c r="D1694" s="4" t="s">
        <v>1590</v>
      </c>
      <c r="E1694" s="2">
        <v>19</v>
      </c>
      <c r="F1694" s="2">
        <v>31</v>
      </c>
      <c r="G1694" s="3">
        <v>1</v>
      </c>
      <c r="H1694">
        <v>10</v>
      </c>
      <c r="I1694" s="4" t="s">
        <v>133</v>
      </c>
      <c r="J1694" s="2">
        <f>Cocina[[#This Row],[Precio Unitario]]-Cocina[[#This Row],[Costo Unitario]]</f>
        <v>12</v>
      </c>
      <c r="K1694" s="2">
        <f>Cocina[[#This Row],[Precio Unitario]]</f>
        <v>31</v>
      </c>
      <c r="L1694" s="6">
        <f>Cocina[[#This Row],[Ganancia Neta]]/Cocina[[#This Row],[Ganancia Bruta]]</f>
        <v>0.38709677419354838</v>
      </c>
      <c r="M1694" s="2">
        <f>Cocina[[#This Row],[Precio Unitario]]*Cocina[[#This Row],[Cantidad Ordenada]]</f>
        <v>31</v>
      </c>
      <c r="O1694" s="2"/>
      <c r="Q1694"/>
    </row>
    <row r="1695" spans="1:17" x14ac:dyDescent="0.2">
      <c r="A1695" s="3">
        <v>684</v>
      </c>
      <c r="B1695" s="3">
        <v>10</v>
      </c>
      <c r="C1695" s="4" t="s">
        <v>57</v>
      </c>
      <c r="D1695" s="4" t="s">
        <v>1606</v>
      </c>
      <c r="E1695" s="2">
        <v>15</v>
      </c>
      <c r="F1695" s="2">
        <v>26</v>
      </c>
      <c r="G1695" s="3">
        <v>1</v>
      </c>
      <c r="H1695">
        <v>25</v>
      </c>
      <c r="I1695" s="4" t="s">
        <v>132</v>
      </c>
      <c r="J1695" s="2">
        <f>Cocina[[#This Row],[Precio Unitario]]-Cocina[[#This Row],[Costo Unitario]]</f>
        <v>11</v>
      </c>
      <c r="K1695" s="2">
        <f>Cocina[[#This Row],[Precio Unitario]]</f>
        <v>26</v>
      </c>
      <c r="L1695" s="6">
        <f>Cocina[[#This Row],[Ganancia Neta]]/Cocina[[#This Row],[Ganancia Bruta]]</f>
        <v>0.42307692307692307</v>
      </c>
      <c r="M1695" s="2">
        <f>Cocina[[#This Row],[Precio Unitario]]*Cocina[[#This Row],[Cantidad Ordenada]]</f>
        <v>26</v>
      </c>
      <c r="O1695" s="2"/>
      <c r="Q1695"/>
    </row>
    <row r="1696" spans="1:17" x14ac:dyDescent="0.2">
      <c r="A1696" s="3">
        <v>684</v>
      </c>
      <c r="B1696" s="3">
        <v>10</v>
      </c>
      <c r="C1696" s="4" t="s">
        <v>26</v>
      </c>
      <c r="D1696" s="4" t="s">
        <v>1594</v>
      </c>
      <c r="E1696" s="2">
        <v>17</v>
      </c>
      <c r="F1696" s="2">
        <v>29</v>
      </c>
      <c r="G1696" s="3">
        <v>3</v>
      </c>
      <c r="H1696">
        <v>37</v>
      </c>
      <c r="I1696" s="4" t="s">
        <v>132</v>
      </c>
      <c r="J1696" s="2">
        <f>Cocina[[#This Row],[Precio Unitario]]-Cocina[[#This Row],[Costo Unitario]]</f>
        <v>12</v>
      </c>
      <c r="K1696" s="2">
        <f>Cocina[[#This Row],[Precio Unitario]]</f>
        <v>29</v>
      </c>
      <c r="L1696" s="6">
        <f>Cocina[[#This Row],[Ganancia Neta]]/Cocina[[#This Row],[Ganancia Bruta]]</f>
        <v>0.41379310344827586</v>
      </c>
      <c r="M1696" s="2">
        <f>Cocina[[#This Row],[Precio Unitario]]*Cocina[[#This Row],[Cantidad Ordenada]]</f>
        <v>87</v>
      </c>
      <c r="O1696" s="2"/>
      <c r="Q1696"/>
    </row>
    <row r="1697" spans="1:17" x14ac:dyDescent="0.2">
      <c r="A1697" s="3">
        <v>685</v>
      </c>
      <c r="B1697" s="3">
        <v>5</v>
      </c>
      <c r="C1697" s="4" t="s">
        <v>46</v>
      </c>
      <c r="D1697" s="4" t="s">
        <v>1591</v>
      </c>
      <c r="E1697" s="2">
        <v>16</v>
      </c>
      <c r="F1697" s="2">
        <v>27</v>
      </c>
      <c r="G1697" s="3">
        <v>2</v>
      </c>
      <c r="H1697">
        <v>17</v>
      </c>
      <c r="I1697" s="4" t="s">
        <v>133</v>
      </c>
      <c r="J1697" s="2">
        <f>Cocina[[#This Row],[Precio Unitario]]-Cocina[[#This Row],[Costo Unitario]]</f>
        <v>11</v>
      </c>
      <c r="K1697" s="2">
        <f>Cocina[[#This Row],[Precio Unitario]]</f>
        <v>27</v>
      </c>
      <c r="L1697" s="6">
        <f>Cocina[[#This Row],[Ganancia Neta]]/Cocina[[#This Row],[Ganancia Bruta]]</f>
        <v>0.40740740740740738</v>
      </c>
      <c r="M1697" s="2">
        <f>Cocina[[#This Row],[Precio Unitario]]*Cocina[[#This Row],[Cantidad Ordenada]]</f>
        <v>54</v>
      </c>
      <c r="O1697" s="2"/>
      <c r="Q1697"/>
    </row>
    <row r="1698" spans="1:17" x14ac:dyDescent="0.2">
      <c r="A1698" s="3">
        <v>686</v>
      </c>
      <c r="B1698" s="3">
        <v>10</v>
      </c>
      <c r="C1698" s="4" t="s">
        <v>50</v>
      </c>
      <c r="D1698" s="4" t="s">
        <v>1590</v>
      </c>
      <c r="E1698" s="2">
        <v>19</v>
      </c>
      <c r="F1698" s="2">
        <v>31</v>
      </c>
      <c r="G1698" s="3">
        <v>2</v>
      </c>
      <c r="H1698">
        <v>37</v>
      </c>
      <c r="I1698" s="4" t="s">
        <v>132</v>
      </c>
      <c r="J1698" s="2">
        <f>Cocina[[#This Row],[Precio Unitario]]-Cocina[[#This Row],[Costo Unitario]]</f>
        <v>12</v>
      </c>
      <c r="K1698" s="2">
        <f>Cocina[[#This Row],[Precio Unitario]]</f>
        <v>31</v>
      </c>
      <c r="L1698" s="6">
        <f>Cocina[[#This Row],[Ganancia Neta]]/Cocina[[#This Row],[Ganancia Bruta]]</f>
        <v>0.38709677419354838</v>
      </c>
      <c r="M1698" s="2">
        <f>Cocina[[#This Row],[Precio Unitario]]*Cocina[[#This Row],[Cantidad Ordenada]]</f>
        <v>62</v>
      </c>
      <c r="O1698" s="2"/>
      <c r="Q1698"/>
    </row>
    <row r="1699" spans="1:17" x14ac:dyDescent="0.2">
      <c r="A1699" s="3">
        <v>686</v>
      </c>
      <c r="B1699" s="3">
        <v>10</v>
      </c>
      <c r="C1699" s="4" t="s">
        <v>55</v>
      </c>
      <c r="D1699" s="4" t="s">
        <v>1602</v>
      </c>
      <c r="E1699" s="2">
        <v>12</v>
      </c>
      <c r="F1699" s="2">
        <v>20</v>
      </c>
      <c r="G1699" s="3">
        <v>2</v>
      </c>
      <c r="H1699">
        <v>21</v>
      </c>
      <c r="I1699" s="4" t="s">
        <v>133</v>
      </c>
      <c r="J1699" s="2">
        <f>Cocina[[#This Row],[Precio Unitario]]-Cocina[[#This Row],[Costo Unitario]]</f>
        <v>8</v>
      </c>
      <c r="K1699" s="2">
        <f>Cocina[[#This Row],[Precio Unitario]]</f>
        <v>20</v>
      </c>
      <c r="L1699" s="6">
        <f>Cocina[[#This Row],[Ganancia Neta]]/Cocina[[#This Row],[Ganancia Bruta]]</f>
        <v>0.4</v>
      </c>
      <c r="M1699" s="2">
        <f>Cocina[[#This Row],[Precio Unitario]]*Cocina[[#This Row],[Cantidad Ordenada]]</f>
        <v>40</v>
      </c>
      <c r="O1699" s="2"/>
      <c r="Q1699"/>
    </row>
    <row r="1700" spans="1:17" x14ac:dyDescent="0.2">
      <c r="A1700" s="3">
        <v>687</v>
      </c>
      <c r="B1700" s="3">
        <v>2</v>
      </c>
      <c r="C1700" s="4" t="s">
        <v>42</v>
      </c>
      <c r="D1700" s="4" t="s">
        <v>1593</v>
      </c>
      <c r="E1700" s="2">
        <v>22</v>
      </c>
      <c r="F1700" s="2">
        <v>36</v>
      </c>
      <c r="G1700" s="3">
        <v>2</v>
      </c>
      <c r="H1700">
        <v>29</v>
      </c>
      <c r="I1700" s="4" t="s">
        <v>132</v>
      </c>
      <c r="J1700" s="2">
        <f>Cocina[[#This Row],[Precio Unitario]]-Cocina[[#This Row],[Costo Unitario]]</f>
        <v>14</v>
      </c>
      <c r="K1700" s="2">
        <f>Cocina[[#This Row],[Precio Unitario]]</f>
        <v>36</v>
      </c>
      <c r="L1700" s="6">
        <f>Cocina[[#This Row],[Ganancia Neta]]/Cocina[[#This Row],[Ganancia Bruta]]</f>
        <v>0.3888888888888889</v>
      </c>
      <c r="M1700" s="2">
        <f>Cocina[[#This Row],[Precio Unitario]]*Cocina[[#This Row],[Cantidad Ordenada]]</f>
        <v>72</v>
      </c>
      <c r="O1700" s="2"/>
      <c r="Q1700"/>
    </row>
    <row r="1701" spans="1:17" x14ac:dyDescent="0.2">
      <c r="A1701" s="3">
        <v>688</v>
      </c>
      <c r="B1701" s="3">
        <v>3</v>
      </c>
      <c r="C1701" s="4" t="s">
        <v>26</v>
      </c>
      <c r="D1701" s="4" t="s">
        <v>1594</v>
      </c>
      <c r="E1701" s="2">
        <v>17</v>
      </c>
      <c r="F1701" s="2">
        <v>29</v>
      </c>
      <c r="G1701" s="3">
        <v>1</v>
      </c>
      <c r="H1701">
        <v>14</v>
      </c>
      <c r="I1701" s="4" t="s">
        <v>133</v>
      </c>
      <c r="J1701" s="2">
        <f>Cocina[[#This Row],[Precio Unitario]]-Cocina[[#This Row],[Costo Unitario]]</f>
        <v>12</v>
      </c>
      <c r="K1701" s="2">
        <f>Cocina[[#This Row],[Precio Unitario]]</f>
        <v>29</v>
      </c>
      <c r="L1701" s="6">
        <f>Cocina[[#This Row],[Ganancia Neta]]/Cocina[[#This Row],[Ganancia Bruta]]</f>
        <v>0.41379310344827586</v>
      </c>
      <c r="M1701" s="2">
        <f>Cocina[[#This Row],[Precio Unitario]]*Cocina[[#This Row],[Cantidad Ordenada]]</f>
        <v>29</v>
      </c>
      <c r="O1701" s="2"/>
      <c r="Q1701"/>
    </row>
    <row r="1702" spans="1:17" x14ac:dyDescent="0.2">
      <c r="A1702" s="3">
        <v>689</v>
      </c>
      <c r="B1702" s="3">
        <v>14</v>
      </c>
      <c r="C1702" s="4" t="s">
        <v>63</v>
      </c>
      <c r="D1702" s="4" t="s">
        <v>1603</v>
      </c>
      <c r="E1702" s="2">
        <v>14</v>
      </c>
      <c r="F1702" s="2">
        <v>23</v>
      </c>
      <c r="G1702" s="3">
        <v>3</v>
      </c>
      <c r="H1702">
        <v>16</v>
      </c>
      <c r="I1702" s="4" t="s">
        <v>132</v>
      </c>
      <c r="J1702" s="2">
        <f>Cocina[[#This Row],[Precio Unitario]]-Cocina[[#This Row],[Costo Unitario]]</f>
        <v>9</v>
      </c>
      <c r="K1702" s="2">
        <f>Cocina[[#This Row],[Precio Unitario]]</f>
        <v>23</v>
      </c>
      <c r="L1702" s="6">
        <f>Cocina[[#This Row],[Ganancia Neta]]/Cocina[[#This Row],[Ganancia Bruta]]</f>
        <v>0.39130434782608697</v>
      </c>
      <c r="M1702" s="2">
        <f>Cocina[[#This Row],[Precio Unitario]]*Cocina[[#This Row],[Cantidad Ordenada]]</f>
        <v>69</v>
      </c>
      <c r="O1702" s="2"/>
      <c r="Q1702"/>
    </row>
    <row r="1703" spans="1:17" x14ac:dyDescent="0.2">
      <c r="A1703" s="3">
        <v>689</v>
      </c>
      <c r="B1703" s="3">
        <v>14</v>
      </c>
      <c r="C1703" s="4" t="s">
        <v>52</v>
      </c>
      <c r="D1703" s="4" t="s">
        <v>1607</v>
      </c>
      <c r="E1703" s="2">
        <v>15</v>
      </c>
      <c r="F1703" s="2">
        <v>25</v>
      </c>
      <c r="G1703" s="3">
        <v>3</v>
      </c>
      <c r="H1703">
        <v>7</v>
      </c>
      <c r="I1703" s="4" t="s">
        <v>132</v>
      </c>
      <c r="J1703" s="2">
        <f>Cocina[[#This Row],[Precio Unitario]]-Cocina[[#This Row],[Costo Unitario]]</f>
        <v>10</v>
      </c>
      <c r="K1703" s="2">
        <f>Cocina[[#This Row],[Precio Unitario]]</f>
        <v>25</v>
      </c>
      <c r="L1703" s="6">
        <f>Cocina[[#This Row],[Ganancia Neta]]/Cocina[[#This Row],[Ganancia Bruta]]</f>
        <v>0.4</v>
      </c>
      <c r="M1703" s="2">
        <f>Cocina[[#This Row],[Precio Unitario]]*Cocina[[#This Row],[Cantidad Ordenada]]</f>
        <v>75</v>
      </c>
      <c r="O1703" s="2"/>
      <c r="Q1703"/>
    </row>
    <row r="1704" spans="1:17" x14ac:dyDescent="0.2">
      <c r="A1704" s="3">
        <v>689</v>
      </c>
      <c r="B1704" s="3">
        <v>14</v>
      </c>
      <c r="C1704" s="4" t="s">
        <v>41</v>
      </c>
      <c r="D1704" s="4" t="s">
        <v>1604</v>
      </c>
      <c r="E1704" s="2">
        <v>13</v>
      </c>
      <c r="F1704" s="2">
        <v>21</v>
      </c>
      <c r="G1704" s="3">
        <v>1</v>
      </c>
      <c r="H1704">
        <v>6</v>
      </c>
      <c r="I1704" s="4" t="s">
        <v>133</v>
      </c>
      <c r="J1704" s="2">
        <f>Cocina[[#This Row],[Precio Unitario]]-Cocina[[#This Row],[Costo Unitario]]</f>
        <v>8</v>
      </c>
      <c r="K1704" s="2">
        <f>Cocina[[#This Row],[Precio Unitario]]</f>
        <v>21</v>
      </c>
      <c r="L1704" s="6">
        <f>Cocina[[#This Row],[Ganancia Neta]]/Cocina[[#This Row],[Ganancia Bruta]]</f>
        <v>0.38095238095238093</v>
      </c>
      <c r="M1704" s="2">
        <f>Cocina[[#This Row],[Precio Unitario]]*Cocina[[#This Row],[Cantidad Ordenada]]</f>
        <v>21</v>
      </c>
      <c r="O1704" s="2"/>
      <c r="Q1704"/>
    </row>
    <row r="1705" spans="1:17" x14ac:dyDescent="0.2">
      <c r="A1705" s="3">
        <v>690</v>
      </c>
      <c r="B1705" s="3">
        <v>15</v>
      </c>
      <c r="C1705" s="4" t="s">
        <v>34</v>
      </c>
      <c r="D1705" s="4" t="s">
        <v>1592</v>
      </c>
      <c r="E1705" s="2">
        <v>25</v>
      </c>
      <c r="F1705" s="2">
        <v>40</v>
      </c>
      <c r="G1705" s="3">
        <v>1</v>
      </c>
      <c r="H1705">
        <v>49</v>
      </c>
      <c r="I1705" s="4" t="s">
        <v>132</v>
      </c>
      <c r="J1705" s="2">
        <f>Cocina[[#This Row],[Precio Unitario]]-Cocina[[#This Row],[Costo Unitario]]</f>
        <v>15</v>
      </c>
      <c r="K1705" s="2">
        <f>Cocina[[#This Row],[Precio Unitario]]</f>
        <v>40</v>
      </c>
      <c r="L1705" s="6">
        <f>Cocina[[#This Row],[Ganancia Neta]]/Cocina[[#This Row],[Ganancia Bruta]]</f>
        <v>0.375</v>
      </c>
      <c r="M1705" s="2">
        <f>Cocina[[#This Row],[Precio Unitario]]*Cocina[[#This Row],[Cantidad Ordenada]]</f>
        <v>40</v>
      </c>
      <c r="O1705" s="2"/>
      <c r="Q1705"/>
    </row>
    <row r="1706" spans="1:17" x14ac:dyDescent="0.2">
      <c r="A1706" s="3">
        <v>690</v>
      </c>
      <c r="B1706" s="3">
        <v>15</v>
      </c>
      <c r="C1706" s="4" t="s">
        <v>50</v>
      </c>
      <c r="D1706" s="4" t="s">
        <v>1590</v>
      </c>
      <c r="E1706" s="2">
        <v>19</v>
      </c>
      <c r="F1706" s="2">
        <v>31</v>
      </c>
      <c r="G1706" s="3">
        <v>2</v>
      </c>
      <c r="H1706">
        <v>16</v>
      </c>
      <c r="I1706" s="4" t="s">
        <v>132</v>
      </c>
      <c r="J1706" s="2">
        <f>Cocina[[#This Row],[Precio Unitario]]-Cocina[[#This Row],[Costo Unitario]]</f>
        <v>12</v>
      </c>
      <c r="K1706" s="2">
        <f>Cocina[[#This Row],[Precio Unitario]]</f>
        <v>31</v>
      </c>
      <c r="L1706" s="6">
        <f>Cocina[[#This Row],[Ganancia Neta]]/Cocina[[#This Row],[Ganancia Bruta]]</f>
        <v>0.38709677419354838</v>
      </c>
      <c r="M1706" s="2">
        <f>Cocina[[#This Row],[Precio Unitario]]*Cocina[[#This Row],[Cantidad Ordenada]]</f>
        <v>62</v>
      </c>
      <c r="O1706" s="2"/>
      <c r="Q1706"/>
    </row>
    <row r="1707" spans="1:17" x14ac:dyDescent="0.2">
      <c r="A1707" s="3">
        <v>690</v>
      </c>
      <c r="B1707" s="3">
        <v>15</v>
      </c>
      <c r="C1707" s="4" t="s">
        <v>30</v>
      </c>
      <c r="D1707" s="4" t="s">
        <v>1596</v>
      </c>
      <c r="E1707" s="2">
        <v>16</v>
      </c>
      <c r="F1707" s="2">
        <v>28</v>
      </c>
      <c r="G1707" s="3">
        <v>2</v>
      </c>
      <c r="H1707">
        <v>54</v>
      </c>
      <c r="I1707" s="4" t="s">
        <v>132</v>
      </c>
      <c r="J1707" s="2">
        <f>Cocina[[#This Row],[Precio Unitario]]-Cocina[[#This Row],[Costo Unitario]]</f>
        <v>12</v>
      </c>
      <c r="K1707" s="2">
        <f>Cocina[[#This Row],[Precio Unitario]]</f>
        <v>28</v>
      </c>
      <c r="L1707" s="6">
        <f>Cocina[[#This Row],[Ganancia Neta]]/Cocina[[#This Row],[Ganancia Bruta]]</f>
        <v>0.42857142857142855</v>
      </c>
      <c r="M1707" s="2">
        <f>Cocina[[#This Row],[Precio Unitario]]*Cocina[[#This Row],[Cantidad Ordenada]]</f>
        <v>56</v>
      </c>
      <c r="O1707" s="2"/>
      <c r="Q1707"/>
    </row>
    <row r="1708" spans="1:17" x14ac:dyDescent="0.2">
      <c r="A1708" s="3">
        <v>690</v>
      </c>
      <c r="B1708" s="3">
        <v>15</v>
      </c>
      <c r="C1708" s="4" t="s">
        <v>74</v>
      </c>
      <c r="D1708" s="4" t="s">
        <v>1595</v>
      </c>
      <c r="E1708" s="2">
        <v>20</v>
      </c>
      <c r="F1708" s="2">
        <v>33</v>
      </c>
      <c r="G1708" s="3">
        <v>1</v>
      </c>
      <c r="H1708">
        <v>24</v>
      </c>
      <c r="I1708" s="4" t="s">
        <v>132</v>
      </c>
      <c r="J1708" s="2">
        <f>Cocina[[#This Row],[Precio Unitario]]-Cocina[[#This Row],[Costo Unitario]]</f>
        <v>13</v>
      </c>
      <c r="K1708" s="2">
        <f>Cocina[[#This Row],[Precio Unitario]]</f>
        <v>33</v>
      </c>
      <c r="L1708" s="6">
        <f>Cocina[[#This Row],[Ganancia Neta]]/Cocina[[#This Row],[Ganancia Bruta]]</f>
        <v>0.39393939393939392</v>
      </c>
      <c r="M1708" s="2">
        <f>Cocina[[#This Row],[Precio Unitario]]*Cocina[[#This Row],[Cantidad Ordenada]]</f>
        <v>33</v>
      </c>
      <c r="O1708" s="2"/>
      <c r="Q1708"/>
    </row>
    <row r="1709" spans="1:17" x14ac:dyDescent="0.2">
      <c r="A1709" s="3">
        <v>691</v>
      </c>
      <c r="B1709" s="3">
        <v>19</v>
      </c>
      <c r="C1709" s="4" t="s">
        <v>65</v>
      </c>
      <c r="D1709" s="4" t="s">
        <v>1600</v>
      </c>
      <c r="E1709" s="2">
        <v>13</v>
      </c>
      <c r="F1709" s="2">
        <v>22</v>
      </c>
      <c r="G1709" s="3">
        <v>3</v>
      </c>
      <c r="H1709">
        <v>34</v>
      </c>
      <c r="I1709" s="4" t="s">
        <v>132</v>
      </c>
      <c r="J1709" s="2">
        <f>Cocina[[#This Row],[Precio Unitario]]-Cocina[[#This Row],[Costo Unitario]]</f>
        <v>9</v>
      </c>
      <c r="K1709" s="2">
        <f>Cocina[[#This Row],[Precio Unitario]]</f>
        <v>22</v>
      </c>
      <c r="L1709" s="6">
        <f>Cocina[[#This Row],[Ganancia Neta]]/Cocina[[#This Row],[Ganancia Bruta]]</f>
        <v>0.40909090909090912</v>
      </c>
      <c r="M1709" s="2">
        <f>Cocina[[#This Row],[Precio Unitario]]*Cocina[[#This Row],[Cantidad Ordenada]]</f>
        <v>66</v>
      </c>
      <c r="O1709" s="2"/>
      <c r="Q1709"/>
    </row>
    <row r="1710" spans="1:17" x14ac:dyDescent="0.2">
      <c r="A1710" s="3">
        <v>692</v>
      </c>
      <c r="B1710" s="3">
        <v>9</v>
      </c>
      <c r="C1710" s="4" t="s">
        <v>19</v>
      </c>
      <c r="D1710" s="4" t="s">
        <v>1598</v>
      </c>
      <c r="E1710" s="2">
        <v>21</v>
      </c>
      <c r="F1710" s="2">
        <v>35</v>
      </c>
      <c r="G1710" s="3">
        <v>3</v>
      </c>
      <c r="H1710">
        <v>33</v>
      </c>
      <c r="I1710" s="4" t="s">
        <v>133</v>
      </c>
      <c r="J1710" s="2">
        <f>Cocina[[#This Row],[Precio Unitario]]-Cocina[[#This Row],[Costo Unitario]]</f>
        <v>14</v>
      </c>
      <c r="K1710" s="2">
        <f>Cocina[[#This Row],[Precio Unitario]]</f>
        <v>35</v>
      </c>
      <c r="L1710" s="6">
        <f>Cocina[[#This Row],[Ganancia Neta]]/Cocina[[#This Row],[Ganancia Bruta]]</f>
        <v>0.4</v>
      </c>
      <c r="M1710" s="2">
        <f>Cocina[[#This Row],[Precio Unitario]]*Cocina[[#This Row],[Cantidad Ordenada]]</f>
        <v>105</v>
      </c>
      <c r="O1710" s="2"/>
      <c r="Q1710"/>
    </row>
    <row r="1711" spans="1:17" x14ac:dyDescent="0.2">
      <c r="A1711" s="3">
        <v>692</v>
      </c>
      <c r="B1711" s="3">
        <v>9</v>
      </c>
      <c r="C1711" s="4" t="s">
        <v>39</v>
      </c>
      <c r="D1711" s="4" t="s">
        <v>1589</v>
      </c>
      <c r="E1711" s="2">
        <v>18</v>
      </c>
      <c r="F1711" s="2">
        <v>30</v>
      </c>
      <c r="G1711" s="3">
        <v>1</v>
      </c>
      <c r="H1711">
        <v>49</v>
      </c>
      <c r="I1711" s="4" t="s">
        <v>132</v>
      </c>
      <c r="J1711" s="2">
        <f>Cocina[[#This Row],[Precio Unitario]]-Cocina[[#This Row],[Costo Unitario]]</f>
        <v>12</v>
      </c>
      <c r="K1711" s="2">
        <f>Cocina[[#This Row],[Precio Unitario]]</f>
        <v>30</v>
      </c>
      <c r="L1711" s="6">
        <f>Cocina[[#This Row],[Ganancia Neta]]/Cocina[[#This Row],[Ganancia Bruta]]</f>
        <v>0.4</v>
      </c>
      <c r="M1711" s="2">
        <f>Cocina[[#This Row],[Precio Unitario]]*Cocina[[#This Row],[Cantidad Ordenada]]</f>
        <v>30</v>
      </c>
      <c r="O1711" s="2"/>
      <c r="Q1711"/>
    </row>
    <row r="1712" spans="1:17" x14ac:dyDescent="0.2">
      <c r="A1712" s="3">
        <v>692</v>
      </c>
      <c r="B1712" s="3">
        <v>9</v>
      </c>
      <c r="C1712" s="4" t="s">
        <v>43</v>
      </c>
      <c r="D1712" s="4" t="s">
        <v>1605</v>
      </c>
      <c r="E1712" s="2">
        <v>10</v>
      </c>
      <c r="F1712" s="2">
        <v>18</v>
      </c>
      <c r="G1712" s="3">
        <v>1</v>
      </c>
      <c r="H1712">
        <v>11</v>
      </c>
      <c r="I1712" s="4" t="s">
        <v>132</v>
      </c>
      <c r="J1712" s="2">
        <f>Cocina[[#This Row],[Precio Unitario]]-Cocina[[#This Row],[Costo Unitario]]</f>
        <v>8</v>
      </c>
      <c r="K1712" s="2">
        <f>Cocina[[#This Row],[Precio Unitario]]</f>
        <v>18</v>
      </c>
      <c r="L1712" s="6">
        <f>Cocina[[#This Row],[Ganancia Neta]]/Cocina[[#This Row],[Ganancia Bruta]]</f>
        <v>0.44444444444444442</v>
      </c>
      <c r="M1712" s="2">
        <f>Cocina[[#This Row],[Precio Unitario]]*Cocina[[#This Row],[Cantidad Ordenada]]</f>
        <v>18</v>
      </c>
      <c r="O1712" s="2"/>
      <c r="Q1712"/>
    </row>
    <row r="1713" spans="1:17" x14ac:dyDescent="0.2">
      <c r="A1713" s="3">
        <v>692</v>
      </c>
      <c r="B1713" s="3">
        <v>9</v>
      </c>
      <c r="C1713" s="4" t="s">
        <v>55</v>
      </c>
      <c r="D1713" s="4" t="s">
        <v>1602</v>
      </c>
      <c r="E1713" s="2">
        <v>12</v>
      </c>
      <c r="F1713" s="2">
        <v>20</v>
      </c>
      <c r="G1713" s="3">
        <v>1</v>
      </c>
      <c r="H1713">
        <v>7</v>
      </c>
      <c r="I1713" s="4" t="s">
        <v>132</v>
      </c>
      <c r="J1713" s="2">
        <f>Cocina[[#This Row],[Precio Unitario]]-Cocina[[#This Row],[Costo Unitario]]</f>
        <v>8</v>
      </c>
      <c r="K1713" s="2">
        <f>Cocina[[#This Row],[Precio Unitario]]</f>
        <v>20</v>
      </c>
      <c r="L1713" s="6">
        <f>Cocina[[#This Row],[Ganancia Neta]]/Cocina[[#This Row],[Ganancia Bruta]]</f>
        <v>0.4</v>
      </c>
      <c r="M1713" s="2">
        <f>Cocina[[#This Row],[Precio Unitario]]*Cocina[[#This Row],[Cantidad Ordenada]]</f>
        <v>20</v>
      </c>
      <c r="O1713" s="2"/>
      <c r="Q1713"/>
    </row>
    <row r="1714" spans="1:17" x14ac:dyDescent="0.2">
      <c r="A1714" s="3">
        <v>693</v>
      </c>
      <c r="B1714" s="3">
        <v>15</v>
      </c>
      <c r="C1714" s="4" t="s">
        <v>42</v>
      </c>
      <c r="D1714" s="4" t="s">
        <v>1593</v>
      </c>
      <c r="E1714" s="2">
        <v>22</v>
      </c>
      <c r="F1714" s="2">
        <v>36</v>
      </c>
      <c r="G1714" s="3">
        <v>1</v>
      </c>
      <c r="H1714">
        <v>20</v>
      </c>
      <c r="I1714" s="4" t="s">
        <v>132</v>
      </c>
      <c r="J1714" s="2">
        <f>Cocina[[#This Row],[Precio Unitario]]-Cocina[[#This Row],[Costo Unitario]]</f>
        <v>14</v>
      </c>
      <c r="K1714" s="2">
        <f>Cocina[[#This Row],[Precio Unitario]]</f>
        <v>36</v>
      </c>
      <c r="L1714" s="6">
        <f>Cocina[[#This Row],[Ganancia Neta]]/Cocina[[#This Row],[Ganancia Bruta]]</f>
        <v>0.3888888888888889</v>
      </c>
      <c r="M1714" s="2">
        <f>Cocina[[#This Row],[Precio Unitario]]*Cocina[[#This Row],[Cantidad Ordenada]]</f>
        <v>36</v>
      </c>
      <c r="O1714" s="2"/>
      <c r="Q1714"/>
    </row>
    <row r="1715" spans="1:17" x14ac:dyDescent="0.2">
      <c r="A1715" s="3">
        <v>693</v>
      </c>
      <c r="B1715" s="3">
        <v>15</v>
      </c>
      <c r="C1715" s="4" t="s">
        <v>41</v>
      </c>
      <c r="D1715" s="4" t="s">
        <v>1604</v>
      </c>
      <c r="E1715" s="2">
        <v>13</v>
      </c>
      <c r="F1715" s="2">
        <v>21</v>
      </c>
      <c r="G1715" s="3">
        <v>2</v>
      </c>
      <c r="H1715">
        <v>24</v>
      </c>
      <c r="I1715" s="4" t="s">
        <v>132</v>
      </c>
      <c r="J1715" s="2">
        <f>Cocina[[#This Row],[Precio Unitario]]-Cocina[[#This Row],[Costo Unitario]]</f>
        <v>8</v>
      </c>
      <c r="K1715" s="2">
        <f>Cocina[[#This Row],[Precio Unitario]]</f>
        <v>21</v>
      </c>
      <c r="L1715" s="6">
        <f>Cocina[[#This Row],[Ganancia Neta]]/Cocina[[#This Row],[Ganancia Bruta]]</f>
        <v>0.38095238095238093</v>
      </c>
      <c r="M1715" s="2">
        <f>Cocina[[#This Row],[Precio Unitario]]*Cocina[[#This Row],[Cantidad Ordenada]]</f>
        <v>42</v>
      </c>
      <c r="O1715" s="2"/>
      <c r="Q1715"/>
    </row>
    <row r="1716" spans="1:17" x14ac:dyDescent="0.2">
      <c r="A1716" s="3">
        <v>694</v>
      </c>
      <c r="B1716" s="3">
        <v>5</v>
      </c>
      <c r="C1716" s="4" t="s">
        <v>55</v>
      </c>
      <c r="D1716" s="4" t="s">
        <v>1602</v>
      </c>
      <c r="E1716" s="2">
        <v>12</v>
      </c>
      <c r="F1716" s="2">
        <v>20</v>
      </c>
      <c r="G1716" s="3">
        <v>3</v>
      </c>
      <c r="H1716">
        <v>20</v>
      </c>
      <c r="I1716" s="4" t="s">
        <v>132</v>
      </c>
      <c r="J1716" s="2">
        <f>Cocina[[#This Row],[Precio Unitario]]-Cocina[[#This Row],[Costo Unitario]]</f>
        <v>8</v>
      </c>
      <c r="K1716" s="2">
        <f>Cocina[[#This Row],[Precio Unitario]]</f>
        <v>20</v>
      </c>
      <c r="L1716" s="6">
        <f>Cocina[[#This Row],[Ganancia Neta]]/Cocina[[#This Row],[Ganancia Bruta]]</f>
        <v>0.4</v>
      </c>
      <c r="M1716" s="2">
        <f>Cocina[[#This Row],[Precio Unitario]]*Cocina[[#This Row],[Cantidad Ordenada]]</f>
        <v>60</v>
      </c>
      <c r="O1716" s="2"/>
      <c r="Q1716"/>
    </row>
    <row r="1717" spans="1:17" x14ac:dyDescent="0.2">
      <c r="A1717" s="3">
        <v>694</v>
      </c>
      <c r="B1717" s="3">
        <v>5</v>
      </c>
      <c r="C1717" s="4" t="s">
        <v>43</v>
      </c>
      <c r="D1717" s="4" t="s">
        <v>1605</v>
      </c>
      <c r="E1717" s="2">
        <v>10</v>
      </c>
      <c r="F1717" s="2">
        <v>18</v>
      </c>
      <c r="G1717" s="3">
        <v>2</v>
      </c>
      <c r="H1717">
        <v>26</v>
      </c>
      <c r="I1717" s="4" t="s">
        <v>133</v>
      </c>
      <c r="J1717" s="2">
        <f>Cocina[[#This Row],[Precio Unitario]]-Cocina[[#This Row],[Costo Unitario]]</f>
        <v>8</v>
      </c>
      <c r="K1717" s="2">
        <f>Cocina[[#This Row],[Precio Unitario]]</f>
        <v>18</v>
      </c>
      <c r="L1717" s="6">
        <f>Cocina[[#This Row],[Ganancia Neta]]/Cocina[[#This Row],[Ganancia Bruta]]</f>
        <v>0.44444444444444442</v>
      </c>
      <c r="M1717" s="2">
        <f>Cocina[[#This Row],[Precio Unitario]]*Cocina[[#This Row],[Cantidad Ordenada]]</f>
        <v>36</v>
      </c>
      <c r="O1717" s="2"/>
      <c r="Q1717"/>
    </row>
    <row r="1718" spans="1:17" x14ac:dyDescent="0.2">
      <c r="A1718" s="3">
        <v>694</v>
      </c>
      <c r="B1718" s="3">
        <v>5</v>
      </c>
      <c r="C1718" s="4" t="s">
        <v>34</v>
      </c>
      <c r="D1718" s="4" t="s">
        <v>1592</v>
      </c>
      <c r="E1718" s="2">
        <v>25</v>
      </c>
      <c r="F1718" s="2">
        <v>40</v>
      </c>
      <c r="G1718" s="3">
        <v>1</v>
      </c>
      <c r="H1718">
        <v>40</v>
      </c>
      <c r="I1718" s="4" t="s">
        <v>132</v>
      </c>
      <c r="J1718" s="2">
        <f>Cocina[[#This Row],[Precio Unitario]]-Cocina[[#This Row],[Costo Unitario]]</f>
        <v>15</v>
      </c>
      <c r="K1718" s="2">
        <f>Cocina[[#This Row],[Precio Unitario]]</f>
        <v>40</v>
      </c>
      <c r="L1718" s="6">
        <f>Cocina[[#This Row],[Ganancia Neta]]/Cocina[[#This Row],[Ganancia Bruta]]</f>
        <v>0.375</v>
      </c>
      <c r="M1718" s="2">
        <f>Cocina[[#This Row],[Precio Unitario]]*Cocina[[#This Row],[Cantidad Ordenada]]</f>
        <v>40</v>
      </c>
      <c r="O1718" s="2"/>
      <c r="Q1718"/>
    </row>
    <row r="1719" spans="1:17" x14ac:dyDescent="0.2">
      <c r="A1719" s="3">
        <v>694</v>
      </c>
      <c r="B1719" s="3">
        <v>5</v>
      </c>
      <c r="C1719" s="4" t="s">
        <v>41</v>
      </c>
      <c r="D1719" s="4" t="s">
        <v>1604</v>
      </c>
      <c r="E1719" s="2">
        <v>13</v>
      </c>
      <c r="F1719" s="2">
        <v>21</v>
      </c>
      <c r="G1719" s="3">
        <v>1</v>
      </c>
      <c r="H1719">
        <v>42</v>
      </c>
      <c r="I1719" s="4" t="s">
        <v>133</v>
      </c>
      <c r="J1719" s="2">
        <f>Cocina[[#This Row],[Precio Unitario]]-Cocina[[#This Row],[Costo Unitario]]</f>
        <v>8</v>
      </c>
      <c r="K1719" s="2">
        <f>Cocina[[#This Row],[Precio Unitario]]</f>
        <v>21</v>
      </c>
      <c r="L1719" s="6">
        <f>Cocina[[#This Row],[Ganancia Neta]]/Cocina[[#This Row],[Ganancia Bruta]]</f>
        <v>0.38095238095238093</v>
      </c>
      <c r="M1719" s="2">
        <f>Cocina[[#This Row],[Precio Unitario]]*Cocina[[#This Row],[Cantidad Ordenada]]</f>
        <v>21</v>
      </c>
      <c r="O1719" s="2"/>
      <c r="Q1719"/>
    </row>
    <row r="1720" spans="1:17" x14ac:dyDescent="0.2">
      <c r="A1720" s="3">
        <v>695</v>
      </c>
      <c r="B1720" s="3">
        <v>9</v>
      </c>
      <c r="C1720" s="4" t="s">
        <v>30</v>
      </c>
      <c r="D1720" s="4" t="s">
        <v>1596</v>
      </c>
      <c r="E1720" s="2">
        <v>16</v>
      </c>
      <c r="F1720" s="2">
        <v>28</v>
      </c>
      <c r="G1720" s="3">
        <v>2</v>
      </c>
      <c r="H1720">
        <v>30</v>
      </c>
      <c r="I1720" s="4" t="s">
        <v>133</v>
      </c>
      <c r="J1720" s="2">
        <f>Cocina[[#This Row],[Precio Unitario]]-Cocina[[#This Row],[Costo Unitario]]</f>
        <v>12</v>
      </c>
      <c r="K1720" s="2">
        <f>Cocina[[#This Row],[Precio Unitario]]</f>
        <v>28</v>
      </c>
      <c r="L1720" s="6">
        <f>Cocina[[#This Row],[Ganancia Neta]]/Cocina[[#This Row],[Ganancia Bruta]]</f>
        <v>0.42857142857142855</v>
      </c>
      <c r="M1720" s="2">
        <f>Cocina[[#This Row],[Precio Unitario]]*Cocina[[#This Row],[Cantidad Ordenada]]</f>
        <v>56</v>
      </c>
      <c r="O1720" s="2"/>
      <c r="Q1720"/>
    </row>
    <row r="1721" spans="1:17" x14ac:dyDescent="0.2">
      <c r="A1721" s="3">
        <v>695</v>
      </c>
      <c r="B1721" s="3">
        <v>9</v>
      </c>
      <c r="C1721" s="4" t="s">
        <v>39</v>
      </c>
      <c r="D1721" s="4" t="s">
        <v>1589</v>
      </c>
      <c r="E1721" s="2">
        <v>18</v>
      </c>
      <c r="F1721" s="2">
        <v>30</v>
      </c>
      <c r="G1721" s="3">
        <v>2</v>
      </c>
      <c r="H1721">
        <v>7</v>
      </c>
      <c r="I1721" s="4" t="s">
        <v>133</v>
      </c>
      <c r="J1721" s="2">
        <f>Cocina[[#This Row],[Precio Unitario]]-Cocina[[#This Row],[Costo Unitario]]</f>
        <v>12</v>
      </c>
      <c r="K1721" s="2">
        <f>Cocina[[#This Row],[Precio Unitario]]</f>
        <v>30</v>
      </c>
      <c r="L1721" s="6">
        <f>Cocina[[#This Row],[Ganancia Neta]]/Cocina[[#This Row],[Ganancia Bruta]]</f>
        <v>0.4</v>
      </c>
      <c r="M1721" s="2">
        <f>Cocina[[#This Row],[Precio Unitario]]*Cocina[[#This Row],[Cantidad Ordenada]]</f>
        <v>60</v>
      </c>
      <c r="O1721" s="2"/>
      <c r="Q1721"/>
    </row>
    <row r="1722" spans="1:17" x14ac:dyDescent="0.2">
      <c r="A1722" s="3">
        <v>696</v>
      </c>
      <c r="B1722" s="3">
        <v>2</v>
      </c>
      <c r="C1722" s="4" t="s">
        <v>63</v>
      </c>
      <c r="D1722" s="4" t="s">
        <v>1603</v>
      </c>
      <c r="E1722" s="2">
        <v>14</v>
      </c>
      <c r="F1722" s="2">
        <v>23</v>
      </c>
      <c r="G1722" s="3">
        <v>2</v>
      </c>
      <c r="H1722">
        <v>23</v>
      </c>
      <c r="I1722" s="4" t="s">
        <v>132</v>
      </c>
      <c r="J1722" s="2">
        <f>Cocina[[#This Row],[Precio Unitario]]-Cocina[[#This Row],[Costo Unitario]]</f>
        <v>9</v>
      </c>
      <c r="K1722" s="2">
        <f>Cocina[[#This Row],[Precio Unitario]]</f>
        <v>23</v>
      </c>
      <c r="L1722" s="6">
        <f>Cocina[[#This Row],[Ganancia Neta]]/Cocina[[#This Row],[Ganancia Bruta]]</f>
        <v>0.39130434782608697</v>
      </c>
      <c r="M1722" s="2">
        <f>Cocina[[#This Row],[Precio Unitario]]*Cocina[[#This Row],[Cantidad Ordenada]]</f>
        <v>46</v>
      </c>
      <c r="O1722" s="2"/>
      <c r="Q1722"/>
    </row>
    <row r="1723" spans="1:17" x14ac:dyDescent="0.2">
      <c r="A1723" s="3">
        <v>697</v>
      </c>
      <c r="B1723" s="3">
        <v>4</v>
      </c>
      <c r="C1723" s="4" t="s">
        <v>63</v>
      </c>
      <c r="D1723" s="4" t="s">
        <v>1603</v>
      </c>
      <c r="E1723" s="2">
        <v>14</v>
      </c>
      <c r="F1723" s="2">
        <v>23</v>
      </c>
      <c r="G1723" s="3">
        <v>2</v>
      </c>
      <c r="H1723">
        <v>24</v>
      </c>
      <c r="I1723" s="4" t="s">
        <v>132</v>
      </c>
      <c r="J1723" s="2">
        <f>Cocina[[#This Row],[Precio Unitario]]-Cocina[[#This Row],[Costo Unitario]]</f>
        <v>9</v>
      </c>
      <c r="K1723" s="2">
        <f>Cocina[[#This Row],[Precio Unitario]]</f>
        <v>23</v>
      </c>
      <c r="L1723" s="6">
        <f>Cocina[[#This Row],[Ganancia Neta]]/Cocina[[#This Row],[Ganancia Bruta]]</f>
        <v>0.39130434782608697</v>
      </c>
      <c r="M1723" s="2">
        <f>Cocina[[#This Row],[Precio Unitario]]*Cocina[[#This Row],[Cantidad Ordenada]]</f>
        <v>46</v>
      </c>
      <c r="O1723" s="2"/>
      <c r="Q1723"/>
    </row>
    <row r="1724" spans="1:17" x14ac:dyDescent="0.2">
      <c r="A1724" s="3">
        <v>697</v>
      </c>
      <c r="B1724" s="3">
        <v>4</v>
      </c>
      <c r="C1724" s="4" t="s">
        <v>74</v>
      </c>
      <c r="D1724" s="4" t="s">
        <v>1595</v>
      </c>
      <c r="E1724" s="2">
        <v>20</v>
      </c>
      <c r="F1724" s="2">
        <v>33</v>
      </c>
      <c r="G1724" s="3">
        <v>2</v>
      </c>
      <c r="H1724">
        <v>41</v>
      </c>
      <c r="I1724" s="4" t="s">
        <v>133</v>
      </c>
      <c r="J1724" s="2">
        <f>Cocina[[#This Row],[Precio Unitario]]-Cocina[[#This Row],[Costo Unitario]]</f>
        <v>13</v>
      </c>
      <c r="K1724" s="2">
        <f>Cocina[[#This Row],[Precio Unitario]]</f>
        <v>33</v>
      </c>
      <c r="L1724" s="6">
        <f>Cocina[[#This Row],[Ganancia Neta]]/Cocina[[#This Row],[Ganancia Bruta]]</f>
        <v>0.39393939393939392</v>
      </c>
      <c r="M1724" s="2">
        <f>Cocina[[#This Row],[Precio Unitario]]*Cocina[[#This Row],[Cantidad Ordenada]]</f>
        <v>66</v>
      </c>
      <c r="O1724" s="2"/>
      <c r="Q1724"/>
    </row>
    <row r="1725" spans="1:17" x14ac:dyDescent="0.2">
      <c r="A1725" s="3">
        <v>697</v>
      </c>
      <c r="B1725" s="3">
        <v>4</v>
      </c>
      <c r="C1725" s="4" t="s">
        <v>39</v>
      </c>
      <c r="D1725" s="4" t="s">
        <v>1589</v>
      </c>
      <c r="E1725" s="2">
        <v>18</v>
      </c>
      <c r="F1725" s="2">
        <v>30</v>
      </c>
      <c r="G1725" s="3">
        <v>2</v>
      </c>
      <c r="H1725">
        <v>35</v>
      </c>
      <c r="I1725" s="4" t="s">
        <v>133</v>
      </c>
      <c r="J1725" s="2">
        <f>Cocina[[#This Row],[Precio Unitario]]-Cocina[[#This Row],[Costo Unitario]]</f>
        <v>12</v>
      </c>
      <c r="K1725" s="2">
        <f>Cocina[[#This Row],[Precio Unitario]]</f>
        <v>30</v>
      </c>
      <c r="L1725" s="6">
        <f>Cocina[[#This Row],[Ganancia Neta]]/Cocina[[#This Row],[Ganancia Bruta]]</f>
        <v>0.4</v>
      </c>
      <c r="M1725" s="2">
        <f>Cocina[[#This Row],[Precio Unitario]]*Cocina[[#This Row],[Cantidad Ordenada]]</f>
        <v>60</v>
      </c>
      <c r="O1725" s="2"/>
      <c r="Q1725"/>
    </row>
    <row r="1726" spans="1:17" x14ac:dyDescent="0.2">
      <c r="A1726" s="3">
        <v>697</v>
      </c>
      <c r="B1726" s="3">
        <v>4</v>
      </c>
      <c r="C1726" s="4" t="s">
        <v>46</v>
      </c>
      <c r="D1726" s="4" t="s">
        <v>1591</v>
      </c>
      <c r="E1726" s="2">
        <v>16</v>
      </c>
      <c r="F1726" s="2">
        <v>27</v>
      </c>
      <c r="G1726" s="3">
        <v>1</v>
      </c>
      <c r="H1726">
        <v>7</v>
      </c>
      <c r="I1726" s="4" t="s">
        <v>132</v>
      </c>
      <c r="J1726" s="2">
        <f>Cocina[[#This Row],[Precio Unitario]]-Cocina[[#This Row],[Costo Unitario]]</f>
        <v>11</v>
      </c>
      <c r="K1726" s="2">
        <f>Cocina[[#This Row],[Precio Unitario]]</f>
        <v>27</v>
      </c>
      <c r="L1726" s="6">
        <f>Cocina[[#This Row],[Ganancia Neta]]/Cocina[[#This Row],[Ganancia Bruta]]</f>
        <v>0.40740740740740738</v>
      </c>
      <c r="M1726" s="2">
        <f>Cocina[[#This Row],[Precio Unitario]]*Cocina[[#This Row],[Cantidad Ordenada]]</f>
        <v>27</v>
      </c>
      <c r="O1726" s="2"/>
      <c r="Q1726"/>
    </row>
    <row r="1727" spans="1:17" x14ac:dyDescent="0.2">
      <c r="A1727" s="3">
        <v>698</v>
      </c>
      <c r="B1727" s="3">
        <v>19</v>
      </c>
      <c r="C1727" s="4" t="s">
        <v>46</v>
      </c>
      <c r="D1727" s="4" t="s">
        <v>1591</v>
      </c>
      <c r="E1727" s="2">
        <v>16</v>
      </c>
      <c r="F1727" s="2">
        <v>27</v>
      </c>
      <c r="G1727" s="3">
        <v>1</v>
      </c>
      <c r="H1727">
        <v>55</v>
      </c>
      <c r="I1727" s="4" t="s">
        <v>133</v>
      </c>
      <c r="J1727" s="2">
        <f>Cocina[[#This Row],[Precio Unitario]]-Cocina[[#This Row],[Costo Unitario]]</f>
        <v>11</v>
      </c>
      <c r="K1727" s="2">
        <f>Cocina[[#This Row],[Precio Unitario]]</f>
        <v>27</v>
      </c>
      <c r="L1727" s="6">
        <f>Cocina[[#This Row],[Ganancia Neta]]/Cocina[[#This Row],[Ganancia Bruta]]</f>
        <v>0.40740740740740738</v>
      </c>
      <c r="M1727" s="2">
        <f>Cocina[[#This Row],[Precio Unitario]]*Cocina[[#This Row],[Cantidad Ordenada]]</f>
        <v>27</v>
      </c>
      <c r="O1727" s="2"/>
      <c r="Q1727"/>
    </row>
    <row r="1728" spans="1:17" x14ac:dyDescent="0.2">
      <c r="A1728" s="3">
        <v>698</v>
      </c>
      <c r="B1728" s="3">
        <v>19</v>
      </c>
      <c r="C1728" s="4" t="s">
        <v>57</v>
      </c>
      <c r="D1728" s="4" t="s">
        <v>1606</v>
      </c>
      <c r="E1728" s="2">
        <v>15</v>
      </c>
      <c r="F1728" s="2">
        <v>26</v>
      </c>
      <c r="G1728" s="3">
        <v>1</v>
      </c>
      <c r="H1728">
        <v>12</v>
      </c>
      <c r="I1728" s="4" t="s">
        <v>133</v>
      </c>
      <c r="J1728" s="2">
        <f>Cocina[[#This Row],[Precio Unitario]]-Cocina[[#This Row],[Costo Unitario]]</f>
        <v>11</v>
      </c>
      <c r="K1728" s="2">
        <f>Cocina[[#This Row],[Precio Unitario]]</f>
        <v>26</v>
      </c>
      <c r="L1728" s="6">
        <f>Cocina[[#This Row],[Ganancia Neta]]/Cocina[[#This Row],[Ganancia Bruta]]</f>
        <v>0.42307692307692307</v>
      </c>
      <c r="M1728" s="2">
        <f>Cocina[[#This Row],[Precio Unitario]]*Cocina[[#This Row],[Cantidad Ordenada]]</f>
        <v>26</v>
      </c>
      <c r="O1728" s="2"/>
      <c r="Q1728"/>
    </row>
    <row r="1729" spans="1:17" x14ac:dyDescent="0.2">
      <c r="A1729" s="3">
        <v>698</v>
      </c>
      <c r="B1729" s="3">
        <v>19</v>
      </c>
      <c r="C1729" s="4" t="s">
        <v>63</v>
      </c>
      <c r="D1729" s="4" t="s">
        <v>1603</v>
      </c>
      <c r="E1729" s="2">
        <v>14</v>
      </c>
      <c r="F1729" s="2">
        <v>23</v>
      </c>
      <c r="G1729" s="3">
        <v>3</v>
      </c>
      <c r="H1729">
        <v>19</v>
      </c>
      <c r="I1729" s="4" t="s">
        <v>133</v>
      </c>
      <c r="J1729" s="2">
        <f>Cocina[[#This Row],[Precio Unitario]]-Cocina[[#This Row],[Costo Unitario]]</f>
        <v>9</v>
      </c>
      <c r="K1729" s="2">
        <f>Cocina[[#This Row],[Precio Unitario]]</f>
        <v>23</v>
      </c>
      <c r="L1729" s="6">
        <f>Cocina[[#This Row],[Ganancia Neta]]/Cocina[[#This Row],[Ganancia Bruta]]</f>
        <v>0.39130434782608697</v>
      </c>
      <c r="M1729" s="2">
        <f>Cocina[[#This Row],[Precio Unitario]]*Cocina[[#This Row],[Cantidad Ordenada]]</f>
        <v>69</v>
      </c>
      <c r="O1729" s="2"/>
      <c r="Q1729"/>
    </row>
    <row r="1730" spans="1:17" x14ac:dyDescent="0.2">
      <c r="A1730" s="3">
        <v>698</v>
      </c>
      <c r="B1730" s="3">
        <v>19</v>
      </c>
      <c r="C1730" s="4" t="s">
        <v>41</v>
      </c>
      <c r="D1730" s="4" t="s">
        <v>1604</v>
      </c>
      <c r="E1730" s="2">
        <v>13</v>
      </c>
      <c r="F1730" s="2">
        <v>21</v>
      </c>
      <c r="G1730" s="3">
        <v>3</v>
      </c>
      <c r="H1730">
        <v>15</v>
      </c>
      <c r="I1730" s="4" t="s">
        <v>133</v>
      </c>
      <c r="J1730" s="2">
        <f>Cocina[[#This Row],[Precio Unitario]]-Cocina[[#This Row],[Costo Unitario]]</f>
        <v>8</v>
      </c>
      <c r="K1730" s="2">
        <f>Cocina[[#This Row],[Precio Unitario]]</f>
        <v>21</v>
      </c>
      <c r="L1730" s="6">
        <f>Cocina[[#This Row],[Ganancia Neta]]/Cocina[[#This Row],[Ganancia Bruta]]</f>
        <v>0.38095238095238093</v>
      </c>
      <c r="M1730" s="2">
        <f>Cocina[[#This Row],[Precio Unitario]]*Cocina[[#This Row],[Cantidad Ordenada]]</f>
        <v>63</v>
      </c>
      <c r="O1730" s="2"/>
      <c r="Q1730"/>
    </row>
    <row r="1731" spans="1:17" x14ac:dyDescent="0.2">
      <c r="A1731" s="3">
        <v>699</v>
      </c>
      <c r="B1731" s="3">
        <v>8</v>
      </c>
      <c r="C1731" s="4" t="s">
        <v>26</v>
      </c>
      <c r="D1731" s="4" t="s">
        <v>1594</v>
      </c>
      <c r="E1731" s="2">
        <v>17</v>
      </c>
      <c r="F1731" s="2">
        <v>29</v>
      </c>
      <c r="G1731" s="3">
        <v>2</v>
      </c>
      <c r="H1731">
        <v>11</v>
      </c>
      <c r="I1731" s="4" t="s">
        <v>133</v>
      </c>
      <c r="J1731" s="2">
        <f>Cocina[[#This Row],[Precio Unitario]]-Cocina[[#This Row],[Costo Unitario]]</f>
        <v>12</v>
      </c>
      <c r="K1731" s="2">
        <f>Cocina[[#This Row],[Precio Unitario]]</f>
        <v>29</v>
      </c>
      <c r="L1731" s="6">
        <f>Cocina[[#This Row],[Ganancia Neta]]/Cocina[[#This Row],[Ganancia Bruta]]</f>
        <v>0.41379310344827586</v>
      </c>
      <c r="M1731" s="2">
        <f>Cocina[[#This Row],[Precio Unitario]]*Cocina[[#This Row],[Cantidad Ordenada]]</f>
        <v>58</v>
      </c>
      <c r="O1731" s="2"/>
      <c r="Q1731"/>
    </row>
    <row r="1732" spans="1:17" x14ac:dyDescent="0.2">
      <c r="A1732" s="3">
        <v>700</v>
      </c>
      <c r="B1732" s="3">
        <v>8</v>
      </c>
      <c r="C1732" s="4" t="s">
        <v>37</v>
      </c>
      <c r="D1732" s="4" t="s">
        <v>1601</v>
      </c>
      <c r="E1732" s="2">
        <v>20</v>
      </c>
      <c r="F1732" s="2">
        <v>34</v>
      </c>
      <c r="G1732" s="3">
        <v>3</v>
      </c>
      <c r="H1732">
        <v>37</v>
      </c>
      <c r="I1732" s="4" t="s">
        <v>133</v>
      </c>
      <c r="J1732" s="2">
        <f>Cocina[[#This Row],[Precio Unitario]]-Cocina[[#This Row],[Costo Unitario]]</f>
        <v>14</v>
      </c>
      <c r="K1732" s="2">
        <f>Cocina[[#This Row],[Precio Unitario]]</f>
        <v>34</v>
      </c>
      <c r="L1732" s="6">
        <f>Cocina[[#This Row],[Ganancia Neta]]/Cocina[[#This Row],[Ganancia Bruta]]</f>
        <v>0.41176470588235292</v>
      </c>
      <c r="M1732" s="2">
        <f>Cocina[[#This Row],[Precio Unitario]]*Cocina[[#This Row],[Cantidad Ordenada]]</f>
        <v>102</v>
      </c>
      <c r="O1732" s="2"/>
      <c r="Q1732"/>
    </row>
    <row r="1733" spans="1:17" x14ac:dyDescent="0.2">
      <c r="A1733" s="3">
        <v>700</v>
      </c>
      <c r="B1733" s="3">
        <v>8</v>
      </c>
      <c r="C1733" s="4" t="s">
        <v>57</v>
      </c>
      <c r="D1733" s="4" t="s">
        <v>1606</v>
      </c>
      <c r="E1733" s="2">
        <v>15</v>
      </c>
      <c r="F1733" s="2">
        <v>26</v>
      </c>
      <c r="G1733" s="3">
        <v>3</v>
      </c>
      <c r="H1733">
        <v>35</v>
      </c>
      <c r="I1733" s="4" t="s">
        <v>133</v>
      </c>
      <c r="J1733" s="2">
        <f>Cocina[[#This Row],[Precio Unitario]]-Cocina[[#This Row],[Costo Unitario]]</f>
        <v>11</v>
      </c>
      <c r="K1733" s="2">
        <f>Cocina[[#This Row],[Precio Unitario]]</f>
        <v>26</v>
      </c>
      <c r="L1733" s="6">
        <f>Cocina[[#This Row],[Ganancia Neta]]/Cocina[[#This Row],[Ganancia Bruta]]</f>
        <v>0.42307692307692307</v>
      </c>
      <c r="M1733" s="2">
        <f>Cocina[[#This Row],[Precio Unitario]]*Cocina[[#This Row],[Cantidad Ordenada]]</f>
        <v>78</v>
      </c>
      <c r="O1733" s="2"/>
      <c r="Q1733"/>
    </row>
    <row r="1734" spans="1:17" x14ac:dyDescent="0.2">
      <c r="A1734" s="3">
        <v>700</v>
      </c>
      <c r="B1734" s="3">
        <v>8</v>
      </c>
      <c r="C1734" s="4" t="s">
        <v>46</v>
      </c>
      <c r="D1734" s="4" t="s">
        <v>1591</v>
      </c>
      <c r="E1734" s="2">
        <v>16</v>
      </c>
      <c r="F1734" s="2">
        <v>27</v>
      </c>
      <c r="G1734" s="3">
        <v>2</v>
      </c>
      <c r="H1734">
        <v>14</v>
      </c>
      <c r="I1734" s="4" t="s">
        <v>133</v>
      </c>
      <c r="J1734" s="2">
        <f>Cocina[[#This Row],[Precio Unitario]]-Cocina[[#This Row],[Costo Unitario]]</f>
        <v>11</v>
      </c>
      <c r="K1734" s="2">
        <f>Cocina[[#This Row],[Precio Unitario]]</f>
        <v>27</v>
      </c>
      <c r="L1734" s="6">
        <f>Cocina[[#This Row],[Ganancia Neta]]/Cocina[[#This Row],[Ganancia Bruta]]</f>
        <v>0.40740740740740738</v>
      </c>
      <c r="M1734" s="2">
        <f>Cocina[[#This Row],[Precio Unitario]]*Cocina[[#This Row],[Cantidad Ordenada]]</f>
        <v>54</v>
      </c>
      <c r="O1734" s="2"/>
      <c r="Q1734"/>
    </row>
    <row r="1735" spans="1:17" x14ac:dyDescent="0.2">
      <c r="A1735" s="3">
        <v>701</v>
      </c>
      <c r="B1735" s="3">
        <v>19</v>
      </c>
      <c r="C1735" s="4" t="s">
        <v>74</v>
      </c>
      <c r="D1735" s="4" t="s">
        <v>1595</v>
      </c>
      <c r="E1735" s="2">
        <v>20</v>
      </c>
      <c r="F1735" s="2">
        <v>33</v>
      </c>
      <c r="G1735" s="3">
        <v>2</v>
      </c>
      <c r="H1735">
        <v>42</v>
      </c>
      <c r="I1735" s="4" t="s">
        <v>133</v>
      </c>
      <c r="J1735" s="2">
        <f>Cocina[[#This Row],[Precio Unitario]]-Cocina[[#This Row],[Costo Unitario]]</f>
        <v>13</v>
      </c>
      <c r="K1735" s="2">
        <f>Cocina[[#This Row],[Precio Unitario]]</f>
        <v>33</v>
      </c>
      <c r="L1735" s="6">
        <f>Cocina[[#This Row],[Ganancia Neta]]/Cocina[[#This Row],[Ganancia Bruta]]</f>
        <v>0.39393939393939392</v>
      </c>
      <c r="M1735" s="2">
        <f>Cocina[[#This Row],[Precio Unitario]]*Cocina[[#This Row],[Cantidad Ordenada]]</f>
        <v>66</v>
      </c>
      <c r="O1735" s="2"/>
      <c r="Q1735"/>
    </row>
    <row r="1736" spans="1:17" x14ac:dyDescent="0.2">
      <c r="A1736" s="3">
        <v>701</v>
      </c>
      <c r="B1736" s="3">
        <v>19</v>
      </c>
      <c r="C1736" s="4" t="s">
        <v>43</v>
      </c>
      <c r="D1736" s="4" t="s">
        <v>1605</v>
      </c>
      <c r="E1736" s="2">
        <v>10</v>
      </c>
      <c r="F1736" s="2">
        <v>18</v>
      </c>
      <c r="G1736" s="3">
        <v>2</v>
      </c>
      <c r="H1736">
        <v>55</v>
      </c>
      <c r="I1736" s="4" t="s">
        <v>133</v>
      </c>
      <c r="J1736" s="2">
        <f>Cocina[[#This Row],[Precio Unitario]]-Cocina[[#This Row],[Costo Unitario]]</f>
        <v>8</v>
      </c>
      <c r="K1736" s="2">
        <f>Cocina[[#This Row],[Precio Unitario]]</f>
        <v>18</v>
      </c>
      <c r="L1736" s="6">
        <f>Cocina[[#This Row],[Ganancia Neta]]/Cocina[[#This Row],[Ganancia Bruta]]</f>
        <v>0.44444444444444442</v>
      </c>
      <c r="M1736" s="2">
        <f>Cocina[[#This Row],[Precio Unitario]]*Cocina[[#This Row],[Cantidad Ordenada]]</f>
        <v>36</v>
      </c>
      <c r="O1736" s="2"/>
      <c r="Q1736"/>
    </row>
    <row r="1737" spans="1:17" x14ac:dyDescent="0.2">
      <c r="A1737" s="3">
        <v>702</v>
      </c>
      <c r="B1737" s="3">
        <v>13</v>
      </c>
      <c r="C1737" s="4" t="s">
        <v>43</v>
      </c>
      <c r="D1737" s="4" t="s">
        <v>1605</v>
      </c>
      <c r="E1737" s="2">
        <v>10</v>
      </c>
      <c r="F1737" s="2">
        <v>18</v>
      </c>
      <c r="G1737" s="3">
        <v>2</v>
      </c>
      <c r="H1737">
        <v>59</v>
      </c>
      <c r="I1737" s="4" t="s">
        <v>132</v>
      </c>
      <c r="J1737" s="2">
        <f>Cocina[[#This Row],[Precio Unitario]]-Cocina[[#This Row],[Costo Unitario]]</f>
        <v>8</v>
      </c>
      <c r="K1737" s="2">
        <f>Cocina[[#This Row],[Precio Unitario]]</f>
        <v>18</v>
      </c>
      <c r="L1737" s="6">
        <f>Cocina[[#This Row],[Ganancia Neta]]/Cocina[[#This Row],[Ganancia Bruta]]</f>
        <v>0.44444444444444442</v>
      </c>
      <c r="M1737" s="2">
        <f>Cocina[[#This Row],[Precio Unitario]]*Cocina[[#This Row],[Cantidad Ordenada]]</f>
        <v>36</v>
      </c>
      <c r="O1737" s="2"/>
      <c r="Q1737"/>
    </row>
    <row r="1738" spans="1:17" x14ac:dyDescent="0.2">
      <c r="A1738" s="3">
        <v>702</v>
      </c>
      <c r="B1738" s="3">
        <v>13</v>
      </c>
      <c r="C1738" s="4" t="s">
        <v>41</v>
      </c>
      <c r="D1738" s="4" t="s">
        <v>1604</v>
      </c>
      <c r="E1738" s="2">
        <v>13</v>
      </c>
      <c r="F1738" s="2">
        <v>21</v>
      </c>
      <c r="G1738" s="3">
        <v>1</v>
      </c>
      <c r="H1738">
        <v>36</v>
      </c>
      <c r="I1738" s="4" t="s">
        <v>132</v>
      </c>
      <c r="J1738" s="2">
        <f>Cocina[[#This Row],[Precio Unitario]]-Cocina[[#This Row],[Costo Unitario]]</f>
        <v>8</v>
      </c>
      <c r="K1738" s="2">
        <f>Cocina[[#This Row],[Precio Unitario]]</f>
        <v>21</v>
      </c>
      <c r="L1738" s="6">
        <f>Cocina[[#This Row],[Ganancia Neta]]/Cocina[[#This Row],[Ganancia Bruta]]</f>
        <v>0.38095238095238093</v>
      </c>
      <c r="M1738" s="2">
        <f>Cocina[[#This Row],[Precio Unitario]]*Cocina[[#This Row],[Cantidad Ordenada]]</f>
        <v>21</v>
      </c>
      <c r="O1738" s="2"/>
      <c r="Q1738"/>
    </row>
    <row r="1739" spans="1:17" x14ac:dyDescent="0.2">
      <c r="A1739" s="3">
        <v>702</v>
      </c>
      <c r="B1739" s="3">
        <v>13</v>
      </c>
      <c r="C1739" s="4" t="s">
        <v>46</v>
      </c>
      <c r="D1739" s="4" t="s">
        <v>1591</v>
      </c>
      <c r="E1739" s="2">
        <v>16</v>
      </c>
      <c r="F1739" s="2">
        <v>27</v>
      </c>
      <c r="G1739" s="3">
        <v>2</v>
      </c>
      <c r="H1739">
        <v>29</v>
      </c>
      <c r="I1739" s="4" t="s">
        <v>133</v>
      </c>
      <c r="J1739" s="2">
        <f>Cocina[[#This Row],[Precio Unitario]]-Cocina[[#This Row],[Costo Unitario]]</f>
        <v>11</v>
      </c>
      <c r="K1739" s="2">
        <f>Cocina[[#This Row],[Precio Unitario]]</f>
        <v>27</v>
      </c>
      <c r="L1739" s="6">
        <f>Cocina[[#This Row],[Ganancia Neta]]/Cocina[[#This Row],[Ganancia Bruta]]</f>
        <v>0.40740740740740738</v>
      </c>
      <c r="M1739" s="2">
        <f>Cocina[[#This Row],[Precio Unitario]]*Cocina[[#This Row],[Cantidad Ordenada]]</f>
        <v>54</v>
      </c>
      <c r="O1739" s="2"/>
      <c r="Q1739"/>
    </row>
    <row r="1740" spans="1:17" x14ac:dyDescent="0.2">
      <c r="A1740" s="3">
        <v>702</v>
      </c>
      <c r="B1740" s="3">
        <v>13</v>
      </c>
      <c r="C1740" s="4" t="s">
        <v>30</v>
      </c>
      <c r="D1740" s="4" t="s">
        <v>1596</v>
      </c>
      <c r="E1740" s="2">
        <v>16</v>
      </c>
      <c r="F1740" s="2">
        <v>28</v>
      </c>
      <c r="G1740" s="3">
        <v>3</v>
      </c>
      <c r="H1740">
        <v>31</v>
      </c>
      <c r="I1740" s="4" t="s">
        <v>132</v>
      </c>
      <c r="J1740" s="2">
        <f>Cocina[[#This Row],[Precio Unitario]]-Cocina[[#This Row],[Costo Unitario]]</f>
        <v>12</v>
      </c>
      <c r="K1740" s="2">
        <f>Cocina[[#This Row],[Precio Unitario]]</f>
        <v>28</v>
      </c>
      <c r="L1740" s="6">
        <f>Cocina[[#This Row],[Ganancia Neta]]/Cocina[[#This Row],[Ganancia Bruta]]</f>
        <v>0.42857142857142855</v>
      </c>
      <c r="M1740" s="2">
        <f>Cocina[[#This Row],[Precio Unitario]]*Cocina[[#This Row],[Cantidad Ordenada]]</f>
        <v>84</v>
      </c>
      <c r="O1740" s="2"/>
      <c r="Q1740"/>
    </row>
    <row r="1741" spans="1:17" x14ac:dyDescent="0.2">
      <c r="A1741" s="3">
        <v>703</v>
      </c>
      <c r="B1741" s="3">
        <v>9</v>
      </c>
      <c r="C1741" s="4" t="s">
        <v>41</v>
      </c>
      <c r="D1741" s="4" t="s">
        <v>1604</v>
      </c>
      <c r="E1741" s="2">
        <v>13</v>
      </c>
      <c r="F1741" s="2">
        <v>21</v>
      </c>
      <c r="G1741" s="3">
        <v>3</v>
      </c>
      <c r="H1741">
        <v>29</v>
      </c>
      <c r="I1741" s="4" t="s">
        <v>133</v>
      </c>
      <c r="J1741" s="2">
        <f>Cocina[[#This Row],[Precio Unitario]]-Cocina[[#This Row],[Costo Unitario]]</f>
        <v>8</v>
      </c>
      <c r="K1741" s="2">
        <f>Cocina[[#This Row],[Precio Unitario]]</f>
        <v>21</v>
      </c>
      <c r="L1741" s="6">
        <f>Cocina[[#This Row],[Ganancia Neta]]/Cocina[[#This Row],[Ganancia Bruta]]</f>
        <v>0.38095238095238093</v>
      </c>
      <c r="M1741" s="2">
        <f>Cocina[[#This Row],[Precio Unitario]]*Cocina[[#This Row],[Cantidad Ordenada]]</f>
        <v>63</v>
      </c>
      <c r="O1741" s="2"/>
      <c r="Q1741"/>
    </row>
    <row r="1742" spans="1:17" x14ac:dyDescent="0.2">
      <c r="A1742" s="3">
        <v>704</v>
      </c>
      <c r="B1742" s="3">
        <v>13</v>
      </c>
      <c r="C1742" s="4" t="s">
        <v>43</v>
      </c>
      <c r="D1742" s="4" t="s">
        <v>1605</v>
      </c>
      <c r="E1742" s="2">
        <v>10</v>
      </c>
      <c r="F1742" s="2">
        <v>18</v>
      </c>
      <c r="G1742" s="3">
        <v>1</v>
      </c>
      <c r="H1742">
        <v>38</v>
      </c>
      <c r="I1742" s="4" t="s">
        <v>132</v>
      </c>
      <c r="J1742" s="2">
        <f>Cocina[[#This Row],[Precio Unitario]]-Cocina[[#This Row],[Costo Unitario]]</f>
        <v>8</v>
      </c>
      <c r="K1742" s="2">
        <f>Cocina[[#This Row],[Precio Unitario]]</f>
        <v>18</v>
      </c>
      <c r="L1742" s="6">
        <f>Cocina[[#This Row],[Ganancia Neta]]/Cocina[[#This Row],[Ganancia Bruta]]</f>
        <v>0.44444444444444442</v>
      </c>
      <c r="M1742" s="2">
        <f>Cocina[[#This Row],[Precio Unitario]]*Cocina[[#This Row],[Cantidad Ordenada]]</f>
        <v>18</v>
      </c>
      <c r="O1742" s="2"/>
      <c r="Q1742"/>
    </row>
    <row r="1743" spans="1:17" x14ac:dyDescent="0.2">
      <c r="A1743" s="3">
        <v>705</v>
      </c>
      <c r="B1743" s="3">
        <v>12</v>
      </c>
      <c r="C1743" s="4" t="s">
        <v>55</v>
      </c>
      <c r="D1743" s="4" t="s">
        <v>1602</v>
      </c>
      <c r="E1743" s="2">
        <v>12</v>
      </c>
      <c r="F1743" s="2">
        <v>20</v>
      </c>
      <c r="G1743" s="3">
        <v>3</v>
      </c>
      <c r="H1743">
        <v>25</v>
      </c>
      <c r="I1743" s="4" t="s">
        <v>133</v>
      </c>
      <c r="J1743" s="2">
        <f>Cocina[[#This Row],[Precio Unitario]]-Cocina[[#This Row],[Costo Unitario]]</f>
        <v>8</v>
      </c>
      <c r="K1743" s="2">
        <f>Cocina[[#This Row],[Precio Unitario]]</f>
        <v>20</v>
      </c>
      <c r="L1743" s="6">
        <f>Cocina[[#This Row],[Ganancia Neta]]/Cocina[[#This Row],[Ganancia Bruta]]</f>
        <v>0.4</v>
      </c>
      <c r="M1743" s="2">
        <f>Cocina[[#This Row],[Precio Unitario]]*Cocina[[#This Row],[Cantidad Ordenada]]</f>
        <v>60</v>
      </c>
      <c r="O1743" s="2"/>
      <c r="Q1743"/>
    </row>
    <row r="1744" spans="1:17" x14ac:dyDescent="0.2">
      <c r="A1744" s="3">
        <v>705</v>
      </c>
      <c r="B1744" s="3">
        <v>12</v>
      </c>
      <c r="C1744" s="4" t="s">
        <v>57</v>
      </c>
      <c r="D1744" s="4" t="s">
        <v>1606</v>
      </c>
      <c r="E1744" s="2">
        <v>15</v>
      </c>
      <c r="F1744" s="2">
        <v>26</v>
      </c>
      <c r="G1744" s="3">
        <v>2</v>
      </c>
      <c r="H1744">
        <v>8</v>
      </c>
      <c r="I1744" s="4" t="s">
        <v>132</v>
      </c>
      <c r="J1744" s="2">
        <f>Cocina[[#This Row],[Precio Unitario]]-Cocina[[#This Row],[Costo Unitario]]</f>
        <v>11</v>
      </c>
      <c r="K1744" s="2">
        <f>Cocina[[#This Row],[Precio Unitario]]</f>
        <v>26</v>
      </c>
      <c r="L1744" s="6">
        <f>Cocina[[#This Row],[Ganancia Neta]]/Cocina[[#This Row],[Ganancia Bruta]]</f>
        <v>0.42307692307692307</v>
      </c>
      <c r="M1744" s="2">
        <f>Cocina[[#This Row],[Precio Unitario]]*Cocina[[#This Row],[Cantidad Ordenada]]</f>
        <v>52</v>
      </c>
      <c r="O1744" s="2"/>
      <c r="Q1744"/>
    </row>
    <row r="1745" spans="1:17" x14ac:dyDescent="0.2">
      <c r="A1745" s="3">
        <v>706</v>
      </c>
      <c r="B1745" s="3">
        <v>20</v>
      </c>
      <c r="C1745" s="4" t="s">
        <v>43</v>
      </c>
      <c r="D1745" s="4" t="s">
        <v>1605</v>
      </c>
      <c r="E1745" s="2">
        <v>10</v>
      </c>
      <c r="F1745" s="2">
        <v>18</v>
      </c>
      <c r="G1745" s="3">
        <v>3</v>
      </c>
      <c r="H1745">
        <v>33</v>
      </c>
      <c r="I1745" s="4" t="s">
        <v>133</v>
      </c>
      <c r="J1745" s="2">
        <f>Cocina[[#This Row],[Precio Unitario]]-Cocina[[#This Row],[Costo Unitario]]</f>
        <v>8</v>
      </c>
      <c r="K1745" s="2">
        <f>Cocina[[#This Row],[Precio Unitario]]</f>
        <v>18</v>
      </c>
      <c r="L1745" s="6">
        <f>Cocina[[#This Row],[Ganancia Neta]]/Cocina[[#This Row],[Ganancia Bruta]]</f>
        <v>0.44444444444444442</v>
      </c>
      <c r="M1745" s="2">
        <f>Cocina[[#This Row],[Precio Unitario]]*Cocina[[#This Row],[Cantidad Ordenada]]</f>
        <v>54</v>
      </c>
      <c r="O1745" s="2"/>
      <c r="Q1745"/>
    </row>
    <row r="1746" spans="1:17" x14ac:dyDescent="0.2">
      <c r="A1746" s="3">
        <v>707</v>
      </c>
      <c r="B1746" s="3">
        <v>15</v>
      </c>
      <c r="C1746" s="4" t="s">
        <v>70</v>
      </c>
      <c r="D1746" s="4" t="s">
        <v>1599</v>
      </c>
      <c r="E1746" s="2">
        <v>19</v>
      </c>
      <c r="F1746" s="2">
        <v>32</v>
      </c>
      <c r="G1746" s="3">
        <v>1</v>
      </c>
      <c r="H1746">
        <v>31</v>
      </c>
      <c r="I1746" s="4" t="s">
        <v>132</v>
      </c>
      <c r="J1746" s="2">
        <f>Cocina[[#This Row],[Precio Unitario]]-Cocina[[#This Row],[Costo Unitario]]</f>
        <v>13</v>
      </c>
      <c r="K1746" s="2">
        <f>Cocina[[#This Row],[Precio Unitario]]</f>
        <v>32</v>
      </c>
      <c r="L1746" s="6">
        <f>Cocina[[#This Row],[Ganancia Neta]]/Cocina[[#This Row],[Ganancia Bruta]]</f>
        <v>0.40625</v>
      </c>
      <c r="M1746" s="2">
        <f>Cocina[[#This Row],[Precio Unitario]]*Cocina[[#This Row],[Cantidad Ordenada]]</f>
        <v>32</v>
      </c>
      <c r="O1746" s="2"/>
      <c r="Q1746"/>
    </row>
    <row r="1747" spans="1:17" x14ac:dyDescent="0.2">
      <c r="A1747" s="3">
        <v>707</v>
      </c>
      <c r="B1747" s="3">
        <v>15</v>
      </c>
      <c r="C1747" s="4" t="s">
        <v>41</v>
      </c>
      <c r="D1747" s="4" t="s">
        <v>1604</v>
      </c>
      <c r="E1747" s="2">
        <v>13</v>
      </c>
      <c r="F1747" s="2">
        <v>21</v>
      </c>
      <c r="G1747" s="3">
        <v>1</v>
      </c>
      <c r="H1747">
        <v>42</v>
      </c>
      <c r="I1747" s="4" t="s">
        <v>133</v>
      </c>
      <c r="J1747" s="2">
        <f>Cocina[[#This Row],[Precio Unitario]]-Cocina[[#This Row],[Costo Unitario]]</f>
        <v>8</v>
      </c>
      <c r="K1747" s="2">
        <f>Cocina[[#This Row],[Precio Unitario]]</f>
        <v>21</v>
      </c>
      <c r="L1747" s="6">
        <f>Cocina[[#This Row],[Ganancia Neta]]/Cocina[[#This Row],[Ganancia Bruta]]</f>
        <v>0.38095238095238093</v>
      </c>
      <c r="M1747" s="2">
        <f>Cocina[[#This Row],[Precio Unitario]]*Cocina[[#This Row],[Cantidad Ordenada]]</f>
        <v>21</v>
      </c>
      <c r="O1747" s="2"/>
      <c r="Q1747"/>
    </row>
    <row r="1748" spans="1:17" x14ac:dyDescent="0.2">
      <c r="A1748" s="3">
        <v>707</v>
      </c>
      <c r="B1748" s="3">
        <v>15</v>
      </c>
      <c r="C1748" s="4" t="s">
        <v>39</v>
      </c>
      <c r="D1748" s="4" t="s">
        <v>1589</v>
      </c>
      <c r="E1748" s="2">
        <v>18</v>
      </c>
      <c r="F1748" s="2">
        <v>30</v>
      </c>
      <c r="G1748" s="3">
        <v>2</v>
      </c>
      <c r="H1748">
        <v>53</v>
      </c>
      <c r="I1748" s="4" t="s">
        <v>132</v>
      </c>
      <c r="J1748" s="2">
        <f>Cocina[[#This Row],[Precio Unitario]]-Cocina[[#This Row],[Costo Unitario]]</f>
        <v>12</v>
      </c>
      <c r="K1748" s="2">
        <f>Cocina[[#This Row],[Precio Unitario]]</f>
        <v>30</v>
      </c>
      <c r="L1748" s="6">
        <f>Cocina[[#This Row],[Ganancia Neta]]/Cocina[[#This Row],[Ganancia Bruta]]</f>
        <v>0.4</v>
      </c>
      <c r="M1748" s="2">
        <f>Cocina[[#This Row],[Precio Unitario]]*Cocina[[#This Row],[Cantidad Ordenada]]</f>
        <v>60</v>
      </c>
      <c r="O1748" s="2"/>
      <c r="Q1748"/>
    </row>
    <row r="1749" spans="1:17" x14ac:dyDescent="0.2">
      <c r="A1749" s="3">
        <v>707</v>
      </c>
      <c r="B1749" s="3">
        <v>15</v>
      </c>
      <c r="C1749" s="4" t="s">
        <v>42</v>
      </c>
      <c r="D1749" s="4" t="s">
        <v>1593</v>
      </c>
      <c r="E1749" s="2">
        <v>22</v>
      </c>
      <c r="F1749" s="2">
        <v>36</v>
      </c>
      <c r="G1749" s="3">
        <v>2</v>
      </c>
      <c r="H1749">
        <v>11</v>
      </c>
      <c r="I1749" s="4" t="s">
        <v>132</v>
      </c>
      <c r="J1749" s="2">
        <f>Cocina[[#This Row],[Precio Unitario]]-Cocina[[#This Row],[Costo Unitario]]</f>
        <v>14</v>
      </c>
      <c r="K1749" s="2">
        <f>Cocina[[#This Row],[Precio Unitario]]</f>
        <v>36</v>
      </c>
      <c r="L1749" s="6">
        <f>Cocina[[#This Row],[Ganancia Neta]]/Cocina[[#This Row],[Ganancia Bruta]]</f>
        <v>0.3888888888888889</v>
      </c>
      <c r="M1749" s="2">
        <f>Cocina[[#This Row],[Precio Unitario]]*Cocina[[#This Row],[Cantidad Ordenada]]</f>
        <v>72</v>
      </c>
      <c r="O1749" s="2"/>
      <c r="Q1749"/>
    </row>
    <row r="1750" spans="1:17" x14ac:dyDescent="0.2">
      <c r="A1750" s="3">
        <v>708</v>
      </c>
      <c r="B1750" s="3">
        <v>5</v>
      </c>
      <c r="C1750" s="4" t="s">
        <v>46</v>
      </c>
      <c r="D1750" s="4" t="s">
        <v>1591</v>
      </c>
      <c r="E1750" s="2">
        <v>16</v>
      </c>
      <c r="F1750" s="2">
        <v>27</v>
      </c>
      <c r="G1750" s="3">
        <v>2</v>
      </c>
      <c r="H1750">
        <v>24</v>
      </c>
      <c r="I1750" s="4" t="s">
        <v>133</v>
      </c>
      <c r="J1750" s="2">
        <f>Cocina[[#This Row],[Precio Unitario]]-Cocina[[#This Row],[Costo Unitario]]</f>
        <v>11</v>
      </c>
      <c r="K1750" s="2">
        <f>Cocina[[#This Row],[Precio Unitario]]</f>
        <v>27</v>
      </c>
      <c r="L1750" s="6">
        <f>Cocina[[#This Row],[Ganancia Neta]]/Cocina[[#This Row],[Ganancia Bruta]]</f>
        <v>0.40740740740740738</v>
      </c>
      <c r="M1750" s="2">
        <f>Cocina[[#This Row],[Precio Unitario]]*Cocina[[#This Row],[Cantidad Ordenada]]</f>
        <v>54</v>
      </c>
      <c r="O1750" s="2"/>
      <c r="Q1750"/>
    </row>
    <row r="1751" spans="1:17" x14ac:dyDescent="0.2">
      <c r="A1751" s="3">
        <v>709</v>
      </c>
      <c r="B1751" s="3">
        <v>8</v>
      </c>
      <c r="C1751" s="4" t="s">
        <v>41</v>
      </c>
      <c r="D1751" s="4" t="s">
        <v>1604</v>
      </c>
      <c r="E1751" s="2">
        <v>13</v>
      </c>
      <c r="F1751" s="2">
        <v>21</v>
      </c>
      <c r="G1751" s="3">
        <v>2</v>
      </c>
      <c r="H1751">
        <v>7</v>
      </c>
      <c r="I1751" s="4" t="s">
        <v>132</v>
      </c>
      <c r="J1751" s="2">
        <f>Cocina[[#This Row],[Precio Unitario]]-Cocina[[#This Row],[Costo Unitario]]</f>
        <v>8</v>
      </c>
      <c r="K1751" s="2">
        <f>Cocina[[#This Row],[Precio Unitario]]</f>
        <v>21</v>
      </c>
      <c r="L1751" s="6">
        <f>Cocina[[#This Row],[Ganancia Neta]]/Cocina[[#This Row],[Ganancia Bruta]]</f>
        <v>0.38095238095238093</v>
      </c>
      <c r="M1751" s="2">
        <f>Cocina[[#This Row],[Precio Unitario]]*Cocina[[#This Row],[Cantidad Ordenada]]</f>
        <v>42</v>
      </c>
      <c r="O1751" s="2"/>
      <c r="Q1751"/>
    </row>
    <row r="1752" spans="1:17" x14ac:dyDescent="0.2">
      <c r="A1752" s="3">
        <v>709</v>
      </c>
      <c r="B1752" s="3">
        <v>8</v>
      </c>
      <c r="C1752" s="4" t="s">
        <v>19</v>
      </c>
      <c r="D1752" s="4" t="s">
        <v>1598</v>
      </c>
      <c r="E1752" s="2">
        <v>21</v>
      </c>
      <c r="F1752" s="2">
        <v>35</v>
      </c>
      <c r="G1752" s="3">
        <v>1</v>
      </c>
      <c r="H1752">
        <v>33</v>
      </c>
      <c r="I1752" s="4" t="s">
        <v>133</v>
      </c>
      <c r="J1752" s="2">
        <f>Cocina[[#This Row],[Precio Unitario]]-Cocina[[#This Row],[Costo Unitario]]</f>
        <v>14</v>
      </c>
      <c r="K1752" s="2">
        <f>Cocina[[#This Row],[Precio Unitario]]</f>
        <v>35</v>
      </c>
      <c r="L1752" s="6">
        <f>Cocina[[#This Row],[Ganancia Neta]]/Cocina[[#This Row],[Ganancia Bruta]]</f>
        <v>0.4</v>
      </c>
      <c r="M1752" s="2">
        <f>Cocina[[#This Row],[Precio Unitario]]*Cocina[[#This Row],[Cantidad Ordenada]]</f>
        <v>35</v>
      </c>
      <c r="O1752" s="2"/>
      <c r="Q1752"/>
    </row>
    <row r="1753" spans="1:17" x14ac:dyDescent="0.2">
      <c r="A1753" s="3">
        <v>709</v>
      </c>
      <c r="B1753" s="3">
        <v>8</v>
      </c>
      <c r="C1753" s="4" t="s">
        <v>74</v>
      </c>
      <c r="D1753" s="4" t="s">
        <v>1595</v>
      </c>
      <c r="E1753" s="2">
        <v>20</v>
      </c>
      <c r="F1753" s="2">
        <v>33</v>
      </c>
      <c r="G1753" s="3">
        <v>2</v>
      </c>
      <c r="H1753">
        <v>27</v>
      </c>
      <c r="I1753" s="4" t="s">
        <v>133</v>
      </c>
      <c r="J1753" s="2">
        <f>Cocina[[#This Row],[Precio Unitario]]-Cocina[[#This Row],[Costo Unitario]]</f>
        <v>13</v>
      </c>
      <c r="K1753" s="2">
        <f>Cocina[[#This Row],[Precio Unitario]]</f>
        <v>33</v>
      </c>
      <c r="L1753" s="6">
        <f>Cocina[[#This Row],[Ganancia Neta]]/Cocina[[#This Row],[Ganancia Bruta]]</f>
        <v>0.39393939393939392</v>
      </c>
      <c r="M1753" s="2">
        <f>Cocina[[#This Row],[Precio Unitario]]*Cocina[[#This Row],[Cantidad Ordenada]]</f>
        <v>66</v>
      </c>
      <c r="O1753" s="2"/>
      <c r="Q1753"/>
    </row>
    <row r="1754" spans="1:17" x14ac:dyDescent="0.2">
      <c r="A1754" s="3">
        <v>709</v>
      </c>
      <c r="B1754" s="3">
        <v>8</v>
      </c>
      <c r="C1754" s="4" t="s">
        <v>52</v>
      </c>
      <c r="D1754" s="4" t="s">
        <v>1607</v>
      </c>
      <c r="E1754" s="2">
        <v>15</v>
      </c>
      <c r="F1754" s="2">
        <v>25</v>
      </c>
      <c r="G1754" s="3">
        <v>2</v>
      </c>
      <c r="H1754">
        <v>31</v>
      </c>
      <c r="I1754" s="4" t="s">
        <v>132</v>
      </c>
      <c r="J1754" s="2">
        <f>Cocina[[#This Row],[Precio Unitario]]-Cocina[[#This Row],[Costo Unitario]]</f>
        <v>10</v>
      </c>
      <c r="K1754" s="2">
        <f>Cocina[[#This Row],[Precio Unitario]]</f>
        <v>25</v>
      </c>
      <c r="L1754" s="6">
        <f>Cocina[[#This Row],[Ganancia Neta]]/Cocina[[#This Row],[Ganancia Bruta]]</f>
        <v>0.4</v>
      </c>
      <c r="M1754" s="2">
        <f>Cocina[[#This Row],[Precio Unitario]]*Cocina[[#This Row],[Cantidad Ordenada]]</f>
        <v>50</v>
      </c>
      <c r="O1754" s="2"/>
      <c r="Q1754"/>
    </row>
    <row r="1755" spans="1:17" x14ac:dyDescent="0.2">
      <c r="A1755" s="3">
        <v>710</v>
      </c>
      <c r="B1755" s="3">
        <v>18</v>
      </c>
      <c r="C1755" s="4" t="s">
        <v>55</v>
      </c>
      <c r="D1755" s="4" t="s">
        <v>1602</v>
      </c>
      <c r="E1755" s="2">
        <v>12</v>
      </c>
      <c r="F1755" s="2">
        <v>20</v>
      </c>
      <c r="G1755" s="3">
        <v>2</v>
      </c>
      <c r="H1755">
        <v>32</v>
      </c>
      <c r="I1755" s="4" t="s">
        <v>132</v>
      </c>
      <c r="J1755" s="2">
        <f>Cocina[[#This Row],[Precio Unitario]]-Cocina[[#This Row],[Costo Unitario]]</f>
        <v>8</v>
      </c>
      <c r="K1755" s="2">
        <f>Cocina[[#This Row],[Precio Unitario]]</f>
        <v>20</v>
      </c>
      <c r="L1755" s="6">
        <f>Cocina[[#This Row],[Ganancia Neta]]/Cocina[[#This Row],[Ganancia Bruta]]</f>
        <v>0.4</v>
      </c>
      <c r="M1755" s="2">
        <f>Cocina[[#This Row],[Precio Unitario]]*Cocina[[#This Row],[Cantidad Ordenada]]</f>
        <v>40</v>
      </c>
      <c r="O1755" s="2"/>
      <c r="Q1755"/>
    </row>
    <row r="1756" spans="1:17" x14ac:dyDescent="0.2">
      <c r="A1756" s="3">
        <v>710</v>
      </c>
      <c r="B1756" s="3">
        <v>18</v>
      </c>
      <c r="C1756" s="4" t="s">
        <v>48</v>
      </c>
      <c r="D1756" s="4" t="s">
        <v>1597</v>
      </c>
      <c r="E1756" s="2">
        <v>11</v>
      </c>
      <c r="F1756" s="2">
        <v>19</v>
      </c>
      <c r="G1756" s="3">
        <v>3</v>
      </c>
      <c r="H1756">
        <v>45</v>
      </c>
      <c r="I1756" s="4" t="s">
        <v>133</v>
      </c>
      <c r="J1756" s="2">
        <f>Cocina[[#This Row],[Precio Unitario]]-Cocina[[#This Row],[Costo Unitario]]</f>
        <v>8</v>
      </c>
      <c r="K1756" s="2">
        <f>Cocina[[#This Row],[Precio Unitario]]</f>
        <v>19</v>
      </c>
      <c r="L1756" s="6">
        <f>Cocina[[#This Row],[Ganancia Neta]]/Cocina[[#This Row],[Ganancia Bruta]]</f>
        <v>0.42105263157894735</v>
      </c>
      <c r="M1756" s="2">
        <f>Cocina[[#This Row],[Precio Unitario]]*Cocina[[#This Row],[Cantidad Ordenada]]</f>
        <v>57</v>
      </c>
      <c r="O1756" s="2"/>
      <c r="Q1756"/>
    </row>
    <row r="1757" spans="1:17" x14ac:dyDescent="0.2">
      <c r="A1757" s="3">
        <v>710</v>
      </c>
      <c r="B1757" s="3">
        <v>18</v>
      </c>
      <c r="C1757" s="4" t="s">
        <v>43</v>
      </c>
      <c r="D1757" s="4" t="s">
        <v>1605</v>
      </c>
      <c r="E1757" s="2">
        <v>10</v>
      </c>
      <c r="F1757" s="2">
        <v>18</v>
      </c>
      <c r="G1757" s="3">
        <v>1</v>
      </c>
      <c r="H1757">
        <v>20</v>
      </c>
      <c r="I1757" s="4" t="s">
        <v>133</v>
      </c>
      <c r="J1757" s="2">
        <f>Cocina[[#This Row],[Precio Unitario]]-Cocina[[#This Row],[Costo Unitario]]</f>
        <v>8</v>
      </c>
      <c r="K1757" s="2">
        <f>Cocina[[#This Row],[Precio Unitario]]</f>
        <v>18</v>
      </c>
      <c r="L1757" s="6">
        <f>Cocina[[#This Row],[Ganancia Neta]]/Cocina[[#This Row],[Ganancia Bruta]]</f>
        <v>0.44444444444444442</v>
      </c>
      <c r="M1757" s="2">
        <f>Cocina[[#This Row],[Precio Unitario]]*Cocina[[#This Row],[Cantidad Ordenada]]</f>
        <v>18</v>
      </c>
      <c r="O1757" s="2"/>
      <c r="Q1757"/>
    </row>
    <row r="1758" spans="1:17" x14ac:dyDescent="0.2">
      <c r="A1758" s="3">
        <v>710</v>
      </c>
      <c r="B1758" s="3">
        <v>18</v>
      </c>
      <c r="C1758" s="4" t="s">
        <v>63</v>
      </c>
      <c r="D1758" s="4" t="s">
        <v>1603</v>
      </c>
      <c r="E1758" s="2">
        <v>14</v>
      </c>
      <c r="F1758" s="2">
        <v>23</v>
      </c>
      <c r="G1758" s="3">
        <v>1</v>
      </c>
      <c r="H1758">
        <v>43</v>
      </c>
      <c r="I1758" s="4" t="s">
        <v>133</v>
      </c>
      <c r="J1758" s="2">
        <f>Cocina[[#This Row],[Precio Unitario]]-Cocina[[#This Row],[Costo Unitario]]</f>
        <v>9</v>
      </c>
      <c r="K1758" s="2">
        <f>Cocina[[#This Row],[Precio Unitario]]</f>
        <v>23</v>
      </c>
      <c r="L1758" s="6">
        <f>Cocina[[#This Row],[Ganancia Neta]]/Cocina[[#This Row],[Ganancia Bruta]]</f>
        <v>0.39130434782608697</v>
      </c>
      <c r="M1758" s="2">
        <f>Cocina[[#This Row],[Precio Unitario]]*Cocina[[#This Row],[Cantidad Ordenada]]</f>
        <v>23</v>
      </c>
      <c r="O1758" s="2"/>
      <c r="Q1758"/>
    </row>
    <row r="1759" spans="1:17" x14ac:dyDescent="0.2">
      <c r="A1759" s="3">
        <v>711</v>
      </c>
      <c r="B1759" s="3">
        <v>20</v>
      </c>
      <c r="C1759" s="4" t="s">
        <v>37</v>
      </c>
      <c r="D1759" s="4" t="s">
        <v>1601</v>
      </c>
      <c r="E1759" s="2">
        <v>20</v>
      </c>
      <c r="F1759" s="2">
        <v>34</v>
      </c>
      <c r="G1759" s="3">
        <v>3</v>
      </c>
      <c r="H1759">
        <v>43</v>
      </c>
      <c r="I1759" s="4" t="s">
        <v>132</v>
      </c>
      <c r="J1759" s="2">
        <f>Cocina[[#This Row],[Precio Unitario]]-Cocina[[#This Row],[Costo Unitario]]</f>
        <v>14</v>
      </c>
      <c r="K1759" s="2">
        <f>Cocina[[#This Row],[Precio Unitario]]</f>
        <v>34</v>
      </c>
      <c r="L1759" s="6">
        <f>Cocina[[#This Row],[Ganancia Neta]]/Cocina[[#This Row],[Ganancia Bruta]]</f>
        <v>0.41176470588235292</v>
      </c>
      <c r="M1759" s="2">
        <f>Cocina[[#This Row],[Precio Unitario]]*Cocina[[#This Row],[Cantidad Ordenada]]</f>
        <v>102</v>
      </c>
      <c r="O1759" s="2"/>
      <c r="Q1759"/>
    </row>
    <row r="1760" spans="1:17" x14ac:dyDescent="0.2">
      <c r="A1760" s="3">
        <v>711</v>
      </c>
      <c r="B1760" s="3">
        <v>20</v>
      </c>
      <c r="C1760" s="4" t="s">
        <v>70</v>
      </c>
      <c r="D1760" s="4" t="s">
        <v>1599</v>
      </c>
      <c r="E1760" s="2">
        <v>19</v>
      </c>
      <c r="F1760" s="2">
        <v>32</v>
      </c>
      <c r="G1760" s="3">
        <v>2</v>
      </c>
      <c r="H1760">
        <v>16</v>
      </c>
      <c r="I1760" s="4" t="s">
        <v>133</v>
      </c>
      <c r="J1760" s="2">
        <f>Cocina[[#This Row],[Precio Unitario]]-Cocina[[#This Row],[Costo Unitario]]</f>
        <v>13</v>
      </c>
      <c r="K1760" s="2">
        <f>Cocina[[#This Row],[Precio Unitario]]</f>
        <v>32</v>
      </c>
      <c r="L1760" s="6">
        <f>Cocina[[#This Row],[Ganancia Neta]]/Cocina[[#This Row],[Ganancia Bruta]]</f>
        <v>0.40625</v>
      </c>
      <c r="M1760" s="2">
        <f>Cocina[[#This Row],[Precio Unitario]]*Cocina[[#This Row],[Cantidad Ordenada]]</f>
        <v>64</v>
      </c>
      <c r="O1760" s="2"/>
      <c r="Q1760"/>
    </row>
    <row r="1761" spans="1:17" x14ac:dyDescent="0.2">
      <c r="A1761" s="3">
        <v>712</v>
      </c>
      <c r="B1761" s="3">
        <v>10</v>
      </c>
      <c r="C1761" s="4" t="s">
        <v>60</v>
      </c>
      <c r="D1761" s="4" t="s">
        <v>1588</v>
      </c>
      <c r="E1761" s="2">
        <v>14</v>
      </c>
      <c r="F1761" s="2">
        <v>24</v>
      </c>
      <c r="G1761" s="3">
        <v>2</v>
      </c>
      <c r="H1761">
        <v>49</v>
      </c>
      <c r="I1761" s="4" t="s">
        <v>132</v>
      </c>
      <c r="J1761" s="2">
        <f>Cocina[[#This Row],[Precio Unitario]]-Cocina[[#This Row],[Costo Unitario]]</f>
        <v>10</v>
      </c>
      <c r="K1761" s="2">
        <f>Cocina[[#This Row],[Precio Unitario]]</f>
        <v>24</v>
      </c>
      <c r="L1761" s="6">
        <f>Cocina[[#This Row],[Ganancia Neta]]/Cocina[[#This Row],[Ganancia Bruta]]</f>
        <v>0.41666666666666669</v>
      </c>
      <c r="M1761" s="2">
        <f>Cocina[[#This Row],[Precio Unitario]]*Cocina[[#This Row],[Cantidad Ordenada]]</f>
        <v>48</v>
      </c>
      <c r="O1761" s="2"/>
      <c r="Q1761"/>
    </row>
    <row r="1762" spans="1:17" x14ac:dyDescent="0.2">
      <c r="A1762" s="3">
        <v>713</v>
      </c>
      <c r="B1762" s="3">
        <v>6</v>
      </c>
      <c r="C1762" s="4" t="s">
        <v>74</v>
      </c>
      <c r="D1762" s="4" t="s">
        <v>1595</v>
      </c>
      <c r="E1762" s="2">
        <v>20</v>
      </c>
      <c r="F1762" s="2">
        <v>33</v>
      </c>
      <c r="G1762" s="3">
        <v>3</v>
      </c>
      <c r="H1762">
        <v>41</v>
      </c>
      <c r="I1762" s="4" t="s">
        <v>133</v>
      </c>
      <c r="J1762" s="2">
        <f>Cocina[[#This Row],[Precio Unitario]]-Cocina[[#This Row],[Costo Unitario]]</f>
        <v>13</v>
      </c>
      <c r="K1762" s="2">
        <f>Cocina[[#This Row],[Precio Unitario]]</f>
        <v>33</v>
      </c>
      <c r="L1762" s="6">
        <f>Cocina[[#This Row],[Ganancia Neta]]/Cocina[[#This Row],[Ganancia Bruta]]</f>
        <v>0.39393939393939392</v>
      </c>
      <c r="M1762" s="2">
        <f>Cocina[[#This Row],[Precio Unitario]]*Cocina[[#This Row],[Cantidad Ordenada]]</f>
        <v>99</v>
      </c>
      <c r="O1762" s="2"/>
      <c r="Q1762"/>
    </row>
    <row r="1763" spans="1:17" x14ac:dyDescent="0.2">
      <c r="A1763" s="3">
        <v>713</v>
      </c>
      <c r="B1763" s="3">
        <v>6</v>
      </c>
      <c r="C1763" s="4" t="s">
        <v>26</v>
      </c>
      <c r="D1763" s="4" t="s">
        <v>1594</v>
      </c>
      <c r="E1763" s="2">
        <v>17</v>
      </c>
      <c r="F1763" s="2">
        <v>29</v>
      </c>
      <c r="G1763" s="3">
        <v>3</v>
      </c>
      <c r="H1763">
        <v>14</v>
      </c>
      <c r="I1763" s="4" t="s">
        <v>133</v>
      </c>
      <c r="J1763" s="2">
        <f>Cocina[[#This Row],[Precio Unitario]]-Cocina[[#This Row],[Costo Unitario]]</f>
        <v>12</v>
      </c>
      <c r="K1763" s="2">
        <f>Cocina[[#This Row],[Precio Unitario]]</f>
        <v>29</v>
      </c>
      <c r="L1763" s="6">
        <f>Cocina[[#This Row],[Ganancia Neta]]/Cocina[[#This Row],[Ganancia Bruta]]</f>
        <v>0.41379310344827586</v>
      </c>
      <c r="M1763" s="2">
        <f>Cocina[[#This Row],[Precio Unitario]]*Cocina[[#This Row],[Cantidad Ordenada]]</f>
        <v>87</v>
      </c>
      <c r="O1763" s="2"/>
      <c r="Q1763"/>
    </row>
    <row r="1764" spans="1:17" x14ac:dyDescent="0.2">
      <c r="A1764" s="3">
        <v>713</v>
      </c>
      <c r="B1764" s="3">
        <v>6</v>
      </c>
      <c r="C1764" s="4" t="s">
        <v>70</v>
      </c>
      <c r="D1764" s="4" t="s">
        <v>1599</v>
      </c>
      <c r="E1764" s="2">
        <v>19</v>
      </c>
      <c r="F1764" s="2">
        <v>32</v>
      </c>
      <c r="G1764" s="3">
        <v>3</v>
      </c>
      <c r="H1764">
        <v>45</v>
      </c>
      <c r="I1764" s="4" t="s">
        <v>132</v>
      </c>
      <c r="J1764" s="2">
        <f>Cocina[[#This Row],[Precio Unitario]]-Cocina[[#This Row],[Costo Unitario]]</f>
        <v>13</v>
      </c>
      <c r="K1764" s="2">
        <f>Cocina[[#This Row],[Precio Unitario]]</f>
        <v>32</v>
      </c>
      <c r="L1764" s="6">
        <f>Cocina[[#This Row],[Ganancia Neta]]/Cocina[[#This Row],[Ganancia Bruta]]</f>
        <v>0.40625</v>
      </c>
      <c r="M1764" s="2">
        <f>Cocina[[#This Row],[Precio Unitario]]*Cocina[[#This Row],[Cantidad Ordenada]]</f>
        <v>96</v>
      </c>
      <c r="O1764" s="2"/>
      <c r="Q1764"/>
    </row>
    <row r="1765" spans="1:17" x14ac:dyDescent="0.2">
      <c r="A1765" s="3">
        <v>713</v>
      </c>
      <c r="B1765" s="3">
        <v>6</v>
      </c>
      <c r="C1765" s="4" t="s">
        <v>57</v>
      </c>
      <c r="D1765" s="4" t="s">
        <v>1606</v>
      </c>
      <c r="E1765" s="2">
        <v>15</v>
      </c>
      <c r="F1765" s="2">
        <v>26</v>
      </c>
      <c r="G1765" s="3">
        <v>3</v>
      </c>
      <c r="H1765">
        <v>25</v>
      </c>
      <c r="I1765" s="4" t="s">
        <v>132</v>
      </c>
      <c r="J1765" s="2">
        <f>Cocina[[#This Row],[Precio Unitario]]-Cocina[[#This Row],[Costo Unitario]]</f>
        <v>11</v>
      </c>
      <c r="K1765" s="2">
        <f>Cocina[[#This Row],[Precio Unitario]]</f>
        <v>26</v>
      </c>
      <c r="L1765" s="6">
        <f>Cocina[[#This Row],[Ganancia Neta]]/Cocina[[#This Row],[Ganancia Bruta]]</f>
        <v>0.42307692307692307</v>
      </c>
      <c r="M1765" s="2">
        <f>Cocina[[#This Row],[Precio Unitario]]*Cocina[[#This Row],[Cantidad Ordenada]]</f>
        <v>78</v>
      </c>
      <c r="O1765" s="2"/>
      <c r="Q1765"/>
    </row>
    <row r="1766" spans="1:17" x14ac:dyDescent="0.2">
      <c r="A1766" s="3">
        <v>714</v>
      </c>
      <c r="B1766" s="3">
        <v>19</v>
      </c>
      <c r="C1766" s="4" t="s">
        <v>37</v>
      </c>
      <c r="D1766" s="4" t="s">
        <v>1601</v>
      </c>
      <c r="E1766" s="2">
        <v>20</v>
      </c>
      <c r="F1766" s="2">
        <v>34</v>
      </c>
      <c r="G1766" s="3">
        <v>3</v>
      </c>
      <c r="H1766">
        <v>17</v>
      </c>
      <c r="I1766" s="4" t="s">
        <v>133</v>
      </c>
      <c r="J1766" s="2">
        <f>Cocina[[#This Row],[Precio Unitario]]-Cocina[[#This Row],[Costo Unitario]]</f>
        <v>14</v>
      </c>
      <c r="K1766" s="2">
        <f>Cocina[[#This Row],[Precio Unitario]]</f>
        <v>34</v>
      </c>
      <c r="L1766" s="6">
        <f>Cocina[[#This Row],[Ganancia Neta]]/Cocina[[#This Row],[Ganancia Bruta]]</f>
        <v>0.41176470588235292</v>
      </c>
      <c r="M1766" s="2">
        <f>Cocina[[#This Row],[Precio Unitario]]*Cocina[[#This Row],[Cantidad Ordenada]]</f>
        <v>102</v>
      </c>
      <c r="O1766" s="2"/>
      <c r="Q1766"/>
    </row>
    <row r="1767" spans="1:17" x14ac:dyDescent="0.2">
      <c r="A1767" s="3">
        <v>714</v>
      </c>
      <c r="B1767" s="3">
        <v>19</v>
      </c>
      <c r="C1767" s="4" t="s">
        <v>39</v>
      </c>
      <c r="D1767" s="4" t="s">
        <v>1589</v>
      </c>
      <c r="E1767" s="2">
        <v>18</v>
      </c>
      <c r="F1767" s="2">
        <v>30</v>
      </c>
      <c r="G1767" s="3">
        <v>3</v>
      </c>
      <c r="H1767">
        <v>17</v>
      </c>
      <c r="I1767" s="4" t="s">
        <v>133</v>
      </c>
      <c r="J1767" s="2">
        <f>Cocina[[#This Row],[Precio Unitario]]-Cocina[[#This Row],[Costo Unitario]]</f>
        <v>12</v>
      </c>
      <c r="K1767" s="2">
        <f>Cocina[[#This Row],[Precio Unitario]]</f>
        <v>30</v>
      </c>
      <c r="L1767" s="6">
        <f>Cocina[[#This Row],[Ganancia Neta]]/Cocina[[#This Row],[Ganancia Bruta]]</f>
        <v>0.4</v>
      </c>
      <c r="M1767" s="2">
        <f>Cocina[[#This Row],[Precio Unitario]]*Cocina[[#This Row],[Cantidad Ordenada]]</f>
        <v>90</v>
      </c>
      <c r="O1767" s="2"/>
      <c r="Q1767"/>
    </row>
    <row r="1768" spans="1:17" x14ac:dyDescent="0.2">
      <c r="A1768" s="3">
        <v>714</v>
      </c>
      <c r="B1768" s="3">
        <v>19</v>
      </c>
      <c r="C1768" s="4" t="s">
        <v>74</v>
      </c>
      <c r="D1768" s="4" t="s">
        <v>1595</v>
      </c>
      <c r="E1768" s="2">
        <v>20</v>
      </c>
      <c r="F1768" s="2">
        <v>33</v>
      </c>
      <c r="G1768" s="3">
        <v>1</v>
      </c>
      <c r="H1768">
        <v>29</v>
      </c>
      <c r="I1768" s="4" t="s">
        <v>133</v>
      </c>
      <c r="J1768" s="2">
        <f>Cocina[[#This Row],[Precio Unitario]]-Cocina[[#This Row],[Costo Unitario]]</f>
        <v>13</v>
      </c>
      <c r="K1768" s="2">
        <f>Cocina[[#This Row],[Precio Unitario]]</f>
        <v>33</v>
      </c>
      <c r="L1768" s="6">
        <f>Cocina[[#This Row],[Ganancia Neta]]/Cocina[[#This Row],[Ganancia Bruta]]</f>
        <v>0.39393939393939392</v>
      </c>
      <c r="M1768" s="2">
        <f>Cocina[[#This Row],[Precio Unitario]]*Cocina[[#This Row],[Cantidad Ordenada]]</f>
        <v>33</v>
      </c>
      <c r="O1768" s="2"/>
      <c r="Q1768"/>
    </row>
    <row r="1769" spans="1:17" x14ac:dyDescent="0.2">
      <c r="A1769" s="3">
        <v>715</v>
      </c>
      <c r="B1769" s="3">
        <v>12</v>
      </c>
      <c r="C1769" s="4" t="s">
        <v>39</v>
      </c>
      <c r="D1769" s="4" t="s">
        <v>1589</v>
      </c>
      <c r="E1769" s="2">
        <v>18</v>
      </c>
      <c r="F1769" s="2">
        <v>30</v>
      </c>
      <c r="G1769" s="3">
        <v>3</v>
      </c>
      <c r="H1769">
        <v>35</v>
      </c>
      <c r="I1769" s="4" t="s">
        <v>132</v>
      </c>
      <c r="J1769" s="2">
        <f>Cocina[[#This Row],[Precio Unitario]]-Cocina[[#This Row],[Costo Unitario]]</f>
        <v>12</v>
      </c>
      <c r="K1769" s="2">
        <f>Cocina[[#This Row],[Precio Unitario]]</f>
        <v>30</v>
      </c>
      <c r="L1769" s="6">
        <f>Cocina[[#This Row],[Ganancia Neta]]/Cocina[[#This Row],[Ganancia Bruta]]</f>
        <v>0.4</v>
      </c>
      <c r="M1769" s="2">
        <f>Cocina[[#This Row],[Precio Unitario]]*Cocina[[#This Row],[Cantidad Ordenada]]</f>
        <v>90</v>
      </c>
      <c r="O1769" s="2"/>
      <c r="Q1769"/>
    </row>
    <row r="1770" spans="1:17" x14ac:dyDescent="0.2">
      <c r="A1770" s="3">
        <v>715</v>
      </c>
      <c r="B1770" s="3">
        <v>12</v>
      </c>
      <c r="C1770" s="4" t="s">
        <v>46</v>
      </c>
      <c r="D1770" s="4" t="s">
        <v>1591</v>
      </c>
      <c r="E1770" s="2">
        <v>16</v>
      </c>
      <c r="F1770" s="2">
        <v>27</v>
      </c>
      <c r="G1770" s="3">
        <v>1</v>
      </c>
      <c r="H1770">
        <v>14</v>
      </c>
      <c r="I1770" s="4" t="s">
        <v>132</v>
      </c>
      <c r="J1770" s="2">
        <f>Cocina[[#This Row],[Precio Unitario]]-Cocina[[#This Row],[Costo Unitario]]</f>
        <v>11</v>
      </c>
      <c r="K1770" s="2">
        <f>Cocina[[#This Row],[Precio Unitario]]</f>
        <v>27</v>
      </c>
      <c r="L1770" s="6">
        <f>Cocina[[#This Row],[Ganancia Neta]]/Cocina[[#This Row],[Ganancia Bruta]]</f>
        <v>0.40740740740740738</v>
      </c>
      <c r="M1770" s="2">
        <f>Cocina[[#This Row],[Precio Unitario]]*Cocina[[#This Row],[Cantidad Ordenada]]</f>
        <v>27</v>
      </c>
      <c r="O1770" s="2"/>
      <c r="Q1770"/>
    </row>
    <row r="1771" spans="1:17" x14ac:dyDescent="0.2">
      <c r="A1771" s="3">
        <v>715</v>
      </c>
      <c r="B1771" s="3">
        <v>12</v>
      </c>
      <c r="C1771" s="4" t="s">
        <v>52</v>
      </c>
      <c r="D1771" s="4" t="s">
        <v>1607</v>
      </c>
      <c r="E1771" s="2">
        <v>15</v>
      </c>
      <c r="F1771" s="2">
        <v>25</v>
      </c>
      <c r="G1771" s="3">
        <v>3</v>
      </c>
      <c r="H1771">
        <v>38</v>
      </c>
      <c r="I1771" s="4" t="s">
        <v>132</v>
      </c>
      <c r="J1771" s="2">
        <f>Cocina[[#This Row],[Precio Unitario]]-Cocina[[#This Row],[Costo Unitario]]</f>
        <v>10</v>
      </c>
      <c r="K1771" s="2">
        <f>Cocina[[#This Row],[Precio Unitario]]</f>
        <v>25</v>
      </c>
      <c r="L1771" s="6">
        <f>Cocina[[#This Row],[Ganancia Neta]]/Cocina[[#This Row],[Ganancia Bruta]]</f>
        <v>0.4</v>
      </c>
      <c r="M1771" s="2">
        <f>Cocina[[#This Row],[Precio Unitario]]*Cocina[[#This Row],[Cantidad Ordenada]]</f>
        <v>75</v>
      </c>
      <c r="O1771" s="2"/>
      <c r="Q1771"/>
    </row>
    <row r="1772" spans="1:17" x14ac:dyDescent="0.2">
      <c r="A1772" s="3">
        <v>715</v>
      </c>
      <c r="B1772" s="3">
        <v>12</v>
      </c>
      <c r="C1772" s="4" t="s">
        <v>43</v>
      </c>
      <c r="D1772" s="4" t="s">
        <v>1605</v>
      </c>
      <c r="E1772" s="2">
        <v>10</v>
      </c>
      <c r="F1772" s="2">
        <v>18</v>
      </c>
      <c r="G1772" s="3">
        <v>3</v>
      </c>
      <c r="H1772">
        <v>49</v>
      </c>
      <c r="I1772" s="4" t="s">
        <v>133</v>
      </c>
      <c r="J1772" s="2">
        <f>Cocina[[#This Row],[Precio Unitario]]-Cocina[[#This Row],[Costo Unitario]]</f>
        <v>8</v>
      </c>
      <c r="K1772" s="2">
        <f>Cocina[[#This Row],[Precio Unitario]]</f>
        <v>18</v>
      </c>
      <c r="L1772" s="6">
        <f>Cocina[[#This Row],[Ganancia Neta]]/Cocina[[#This Row],[Ganancia Bruta]]</f>
        <v>0.44444444444444442</v>
      </c>
      <c r="M1772" s="2">
        <f>Cocina[[#This Row],[Precio Unitario]]*Cocina[[#This Row],[Cantidad Ordenada]]</f>
        <v>54</v>
      </c>
      <c r="O1772" s="2"/>
      <c r="Q1772"/>
    </row>
    <row r="1773" spans="1:17" x14ac:dyDescent="0.2">
      <c r="A1773" s="3">
        <v>716</v>
      </c>
      <c r="B1773" s="3">
        <v>12</v>
      </c>
      <c r="C1773" s="4" t="s">
        <v>41</v>
      </c>
      <c r="D1773" s="4" t="s">
        <v>1604</v>
      </c>
      <c r="E1773" s="2">
        <v>13</v>
      </c>
      <c r="F1773" s="2">
        <v>21</v>
      </c>
      <c r="G1773" s="3">
        <v>3</v>
      </c>
      <c r="H1773">
        <v>12</v>
      </c>
      <c r="I1773" s="4" t="s">
        <v>132</v>
      </c>
      <c r="J1773" s="2">
        <f>Cocina[[#This Row],[Precio Unitario]]-Cocina[[#This Row],[Costo Unitario]]</f>
        <v>8</v>
      </c>
      <c r="K1773" s="2">
        <f>Cocina[[#This Row],[Precio Unitario]]</f>
        <v>21</v>
      </c>
      <c r="L1773" s="6">
        <f>Cocina[[#This Row],[Ganancia Neta]]/Cocina[[#This Row],[Ganancia Bruta]]</f>
        <v>0.38095238095238093</v>
      </c>
      <c r="M1773" s="2">
        <f>Cocina[[#This Row],[Precio Unitario]]*Cocina[[#This Row],[Cantidad Ordenada]]</f>
        <v>63</v>
      </c>
      <c r="O1773" s="2"/>
      <c r="Q1773"/>
    </row>
    <row r="1774" spans="1:17" x14ac:dyDescent="0.2">
      <c r="A1774" s="3">
        <v>716</v>
      </c>
      <c r="B1774" s="3">
        <v>12</v>
      </c>
      <c r="C1774" s="4" t="s">
        <v>52</v>
      </c>
      <c r="D1774" s="4" t="s">
        <v>1607</v>
      </c>
      <c r="E1774" s="2">
        <v>15</v>
      </c>
      <c r="F1774" s="2">
        <v>25</v>
      </c>
      <c r="G1774" s="3">
        <v>3</v>
      </c>
      <c r="H1774">
        <v>48</v>
      </c>
      <c r="I1774" s="4" t="s">
        <v>132</v>
      </c>
      <c r="J1774" s="2">
        <f>Cocina[[#This Row],[Precio Unitario]]-Cocina[[#This Row],[Costo Unitario]]</f>
        <v>10</v>
      </c>
      <c r="K1774" s="2">
        <f>Cocina[[#This Row],[Precio Unitario]]</f>
        <v>25</v>
      </c>
      <c r="L1774" s="6">
        <f>Cocina[[#This Row],[Ganancia Neta]]/Cocina[[#This Row],[Ganancia Bruta]]</f>
        <v>0.4</v>
      </c>
      <c r="M1774" s="2">
        <f>Cocina[[#This Row],[Precio Unitario]]*Cocina[[#This Row],[Cantidad Ordenada]]</f>
        <v>75</v>
      </c>
      <c r="O1774" s="2"/>
      <c r="Q1774"/>
    </row>
    <row r="1775" spans="1:17" x14ac:dyDescent="0.2">
      <c r="A1775" s="3">
        <v>716</v>
      </c>
      <c r="B1775" s="3">
        <v>12</v>
      </c>
      <c r="C1775" s="4" t="s">
        <v>50</v>
      </c>
      <c r="D1775" s="4" t="s">
        <v>1590</v>
      </c>
      <c r="E1775" s="2">
        <v>19</v>
      </c>
      <c r="F1775" s="2">
        <v>31</v>
      </c>
      <c r="G1775" s="3">
        <v>3</v>
      </c>
      <c r="H1775">
        <v>30</v>
      </c>
      <c r="I1775" s="4" t="s">
        <v>133</v>
      </c>
      <c r="J1775" s="2">
        <f>Cocina[[#This Row],[Precio Unitario]]-Cocina[[#This Row],[Costo Unitario]]</f>
        <v>12</v>
      </c>
      <c r="K1775" s="2">
        <f>Cocina[[#This Row],[Precio Unitario]]</f>
        <v>31</v>
      </c>
      <c r="L1775" s="6">
        <f>Cocina[[#This Row],[Ganancia Neta]]/Cocina[[#This Row],[Ganancia Bruta]]</f>
        <v>0.38709677419354838</v>
      </c>
      <c r="M1775" s="2">
        <f>Cocina[[#This Row],[Precio Unitario]]*Cocina[[#This Row],[Cantidad Ordenada]]</f>
        <v>93</v>
      </c>
      <c r="O1775" s="2"/>
      <c r="Q1775"/>
    </row>
    <row r="1776" spans="1:17" x14ac:dyDescent="0.2">
      <c r="A1776" s="3">
        <v>717</v>
      </c>
      <c r="B1776" s="3">
        <v>8</v>
      </c>
      <c r="C1776" s="4" t="s">
        <v>65</v>
      </c>
      <c r="D1776" s="4" t="s">
        <v>1600</v>
      </c>
      <c r="E1776" s="2">
        <v>13</v>
      </c>
      <c r="F1776" s="2">
        <v>22</v>
      </c>
      <c r="G1776" s="3">
        <v>2</v>
      </c>
      <c r="H1776">
        <v>23</v>
      </c>
      <c r="I1776" s="4" t="s">
        <v>133</v>
      </c>
      <c r="J1776" s="2">
        <f>Cocina[[#This Row],[Precio Unitario]]-Cocina[[#This Row],[Costo Unitario]]</f>
        <v>9</v>
      </c>
      <c r="K1776" s="2">
        <f>Cocina[[#This Row],[Precio Unitario]]</f>
        <v>22</v>
      </c>
      <c r="L1776" s="6">
        <f>Cocina[[#This Row],[Ganancia Neta]]/Cocina[[#This Row],[Ganancia Bruta]]</f>
        <v>0.40909090909090912</v>
      </c>
      <c r="M1776" s="2">
        <f>Cocina[[#This Row],[Precio Unitario]]*Cocina[[#This Row],[Cantidad Ordenada]]</f>
        <v>44</v>
      </c>
      <c r="O1776" s="2"/>
      <c r="Q1776"/>
    </row>
    <row r="1777" spans="1:17" x14ac:dyDescent="0.2">
      <c r="A1777" s="3">
        <v>717</v>
      </c>
      <c r="B1777" s="3">
        <v>8</v>
      </c>
      <c r="C1777" s="4" t="s">
        <v>39</v>
      </c>
      <c r="D1777" s="4" t="s">
        <v>1589</v>
      </c>
      <c r="E1777" s="2">
        <v>18</v>
      </c>
      <c r="F1777" s="2">
        <v>30</v>
      </c>
      <c r="G1777" s="3">
        <v>1</v>
      </c>
      <c r="H1777">
        <v>36</v>
      </c>
      <c r="I1777" s="4" t="s">
        <v>133</v>
      </c>
      <c r="J1777" s="2">
        <f>Cocina[[#This Row],[Precio Unitario]]-Cocina[[#This Row],[Costo Unitario]]</f>
        <v>12</v>
      </c>
      <c r="K1777" s="2">
        <f>Cocina[[#This Row],[Precio Unitario]]</f>
        <v>30</v>
      </c>
      <c r="L1777" s="6">
        <f>Cocina[[#This Row],[Ganancia Neta]]/Cocina[[#This Row],[Ganancia Bruta]]</f>
        <v>0.4</v>
      </c>
      <c r="M1777" s="2">
        <f>Cocina[[#This Row],[Precio Unitario]]*Cocina[[#This Row],[Cantidad Ordenada]]</f>
        <v>30</v>
      </c>
      <c r="O1777" s="2"/>
      <c r="Q1777"/>
    </row>
    <row r="1778" spans="1:17" x14ac:dyDescent="0.2">
      <c r="A1778" s="3">
        <v>717</v>
      </c>
      <c r="B1778" s="3">
        <v>8</v>
      </c>
      <c r="C1778" s="4" t="s">
        <v>46</v>
      </c>
      <c r="D1778" s="4" t="s">
        <v>1591</v>
      </c>
      <c r="E1778" s="2">
        <v>16</v>
      </c>
      <c r="F1778" s="2">
        <v>27</v>
      </c>
      <c r="G1778" s="3">
        <v>3</v>
      </c>
      <c r="H1778">
        <v>13</v>
      </c>
      <c r="I1778" s="4" t="s">
        <v>133</v>
      </c>
      <c r="J1778" s="2">
        <f>Cocina[[#This Row],[Precio Unitario]]-Cocina[[#This Row],[Costo Unitario]]</f>
        <v>11</v>
      </c>
      <c r="K1778" s="2">
        <f>Cocina[[#This Row],[Precio Unitario]]</f>
        <v>27</v>
      </c>
      <c r="L1778" s="6">
        <f>Cocina[[#This Row],[Ganancia Neta]]/Cocina[[#This Row],[Ganancia Bruta]]</f>
        <v>0.40740740740740738</v>
      </c>
      <c r="M1778" s="2">
        <f>Cocina[[#This Row],[Precio Unitario]]*Cocina[[#This Row],[Cantidad Ordenada]]</f>
        <v>81</v>
      </c>
      <c r="O1778" s="2"/>
      <c r="Q1778"/>
    </row>
    <row r="1779" spans="1:17" x14ac:dyDescent="0.2">
      <c r="A1779" s="3">
        <v>718</v>
      </c>
      <c r="B1779" s="3">
        <v>7</v>
      </c>
      <c r="C1779" s="4" t="s">
        <v>55</v>
      </c>
      <c r="D1779" s="4" t="s">
        <v>1602</v>
      </c>
      <c r="E1779" s="2">
        <v>12</v>
      </c>
      <c r="F1779" s="2">
        <v>20</v>
      </c>
      <c r="G1779" s="3">
        <v>1</v>
      </c>
      <c r="H1779">
        <v>58</v>
      </c>
      <c r="I1779" s="4" t="s">
        <v>133</v>
      </c>
      <c r="J1779" s="2">
        <f>Cocina[[#This Row],[Precio Unitario]]-Cocina[[#This Row],[Costo Unitario]]</f>
        <v>8</v>
      </c>
      <c r="K1779" s="2">
        <f>Cocina[[#This Row],[Precio Unitario]]</f>
        <v>20</v>
      </c>
      <c r="L1779" s="6">
        <f>Cocina[[#This Row],[Ganancia Neta]]/Cocina[[#This Row],[Ganancia Bruta]]</f>
        <v>0.4</v>
      </c>
      <c r="M1779" s="2">
        <f>Cocina[[#This Row],[Precio Unitario]]*Cocina[[#This Row],[Cantidad Ordenada]]</f>
        <v>20</v>
      </c>
      <c r="O1779" s="2"/>
      <c r="Q1779"/>
    </row>
    <row r="1780" spans="1:17" x14ac:dyDescent="0.2">
      <c r="A1780" s="3">
        <v>719</v>
      </c>
      <c r="B1780" s="3">
        <v>16</v>
      </c>
      <c r="C1780" s="4" t="s">
        <v>34</v>
      </c>
      <c r="D1780" s="4" t="s">
        <v>1592</v>
      </c>
      <c r="E1780" s="2">
        <v>25</v>
      </c>
      <c r="F1780" s="2">
        <v>40</v>
      </c>
      <c r="G1780" s="3">
        <v>1</v>
      </c>
      <c r="H1780">
        <v>15</v>
      </c>
      <c r="I1780" s="4" t="s">
        <v>132</v>
      </c>
      <c r="J1780" s="2">
        <f>Cocina[[#This Row],[Precio Unitario]]-Cocina[[#This Row],[Costo Unitario]]</f>
        <v>15</v>
      </c>
      <c r="K1780" s="2">
        <f>Cocina[[#This Row],[Precio Unitario]]</f>
        <v>40</v>
      </c>
      <c r="L1780" s="6">
        <f>Cocina[[#This Row],[Ganancia Neta]]/Cocina[[#This Row],[Ganancia Bruta]]</f>
        <v>0.375</v>
      </c>
      <c r="M1780" s="2">
        <f>Cocina[[#This Row],[Precio Unitario]]*Cocina[[#This Row],[Cantidad Ordenada]]</f>
        <v>40</v>
      </c>
      <c r="O1780" s="2"/>
      <c r="Q1780"/>
    </row>
    <row r="1781" spans="1:17" x14ac:dyDescent="0.2">
      <c r="A1781" s="3">
        <v>719</v>
      </c>
      <c r="B1781" s="3">
        <v>16</v>
      </c>
      <c r="C1781" s="4" t="s">
        <v>48</v>
      </c>
      <c r="D1781" s="4" t="s">
        <v>1597</v>
      </c>
      <c r="E1781" s="2">
        <v>11</v>
      </c>
      <c r="F1781" s="2">
        <v>19</v>
      </c>
      <c r="G1781" s="3">
        <v>2</v>
      </c>
      <c r="H1781">
        <v>34</v>
      </c>
      <c r="I1781" s="4" t="s">
        <v>132</v>
      </c>
      <c r="J1781" s="2">
        <f>Cocina[[#This Row],[Precio Unitario]]-Cocina[[#This Row],[Costo Unitario]]</f>
        <v>8</v>
      </c>
      <c r="K1781" s="2">
        <f>Cocina[[#This Row],[Precio Unitario]]</f>
        <v>19</v>
      </c>
      <c r="L1781" s="6">
        <f>Cocina[[#This Row],[Ganancia Neta]]/Cocina[[#This Row],[Ganancia Bruta]]</f>
        <v>0.42105263157894735</v>
      </c>
      <c r="M1781" s="2">
        <f>Cocina[[#This Row],[Precio Unitario]]*Cocina[[#This Row],[Cantidad Ordenada]]</f>
        <v>38</v>
      </c>
      <c r="O1781" s="2"/>
      <c r="Q1781"/>
    </row>
    <row r="1782" spans="1:17" x14ac:dyDescent="0.2">
      <c r="A1782" s="3">
        <v>719</v>
      </c>
      <c r="B1782" s="3">
        <v>16</v>
      </c>
      <c r="C1782" s="4" t="s">
        <v>26</v>
      </c>
      <c r="D1782" s="4" t="s">
        <v>1594</v>
      </c>
      <c r="E1782" s="2">
        <v>17</v>
      </c>
      <c r="F1782" s="2">
        <v>29</v>
      </c>
      <c r="G1782" s="3">
        <v>1</v>
      </c>
      <c r="H1782">
        <v>21</v>
      </c>
      <c r="I1782" s="4" t="s">
        <v>132</v>
      </c>
      <c r="J1782" s="2">
        <f>Cocina[[#This Row],[Precio Unitario]]-Cocina[[#This Row],[Costo Unitario]]</f>
        <v>12</v>
      </c>
      <c r="K1782" s="2">
        <f>Cocina[[#This Row],[Precio Unitario]]</f>
        <v>29</v>
      </c>
      <c r="L1782" s="6">
        <f>Cocina[[#This Row],[Ganancia Neta]]/Cocina[[#This Row],[Ganancia Bruta]]</f>
        <v>0.41379310344827586</v>
      </c>
      <c r="M1782" s="2">
        <f>Cocina[[#This Row],[Precio Unitario]]*Cocina[[#This Row],[Cantidad Ordenada]]</f>
        <v>29</v>
      </c>
      <c r="O1782" s="2"/>
      <c r="Q1782"/>
    </row>
    <row r="1783" spans="1:17" x14ac:dyDescent="0.2">
      <c r="A1783" s="3">
        <v>720</v>
      </c>
      <c r="B1783" s="3">
        <v>4</v>
      </c>
      <c r="C1783" s="4" t="s">
        <v>74</v>
      </c>
      <c r="D1783" s="4" t="s">
        <v>1595</v>
      </c>
      <c r="E1783" s="2">
        <v>20</v>
      </c>
      <c r="F1783" s="2">
        <v>33</v>
      </c>
      <c r="G1783" s="3">
        <v>1</v>
      </c>
      <c r="H1783">
        <v>36</v>
      </c>
      <c r="I1783" s="4" t="s">
        <v>132</v>
      </c>
      <c r="J1783" s="2">
        <f>Cocina[[#This Row],[Precio Unitario]]-Cocina[[#This Row],[Costo Unitario]]</f>
        <v>13</v>
      </c>
      <c r="K1783" s="2">
        <f>Cocina[[#This Row],[Precio Unitario]]</f>
        <v>33</v>
      </c>
      <c r="L1783" s="6">
        <f>Cocina[[#This Row],[Ganancia Neta]]/Cocina[[#This Row],[Ganancia Bruta]]</f>
        <v>0.39393939393939392</v>
      </c>
      <c r="M1783" s="2">
        <f>Cocina[[#This Row],[Precio Unitario]]*Cocina[[#This Row],[Cantidad Ordenada]]</f>
        <v>33</v>
      </c>
      <c r="O1783" s="2"/>
      <c r="Q1783"/>
    </row>
    <row r="1784" spans="1:17" x14ac:dyDescent="0.2">
      <c r="A1784" s="3">
        <v>720</v>
      </c>
      <c r="B1784" s="3">
        <v>4</v>
      </c>
      <c r="C1784" s="4" t="s">
        <v>26</v>
      </c>
      <c r="D1784" s="4" t="s">
        <v>1594</v>
      </c>
      <c r="E1784" s="2">
        <v>17</v>
      </c>
      <c r="F1784" s="2">
        <v>29</v>
      </c>
      <c r="G1784" s="3">
        <v>3</v>
      </c>
      <c r="H1784">
        <v>44</v>
      </c>
      <c r="I1784" s="4" t="s">
        <v>133</v>
      </c>
      <c r="J1784" s="2">
        <f>Cocina[[#This Row],[Precio Unitario]]-Cocina[[#This Row],[Costo Unitario]]</f>
        <v>12</v>
      </c>
      <c r="K1784" s="2">
        <f>Cocina[[#This Row],[Precio Unitario]]</f>
        <v>29</v>
      </c>
      <c r="L1784" s="6">
        <f>Cocina[[#This Row],[Ganancia Neta]]/Cocina[[#This Row],[Ganancia Bruta]]</f>
        <v>0.41379310344827586</v>
      </c>
      <c r="M1784" s="2">
        <f>Cocina[[#This Row],[Precio Unitario]]*Cocina[[#This Row],[Cantidad Ordenada]]</f>
        <v>87</v>
      </c>
      <c r="O1784" s="2"/>
      <c r="Q1784"/>
    </row>
    <row r="1785" spans="1:17" x14ac:dyDescent="0.2">
      <c r="A1785" s="3">
        <v>720</v>
      </c>
      <c r="B1785" s="3">
        <v>4</v>
      </c>
      <c r="C1785" s="4" t="s">
        <v>60</v>
      </c>
      <c r="D1785" s="4" t="s">
        <v>1588</v>
      </c>
      <c r="E1785" s="2">
        <v>14</v>
      </c>
      <c r="F1785" s="2">
        <v>24</v>
      </c>
      <c r="G1785" s="3">
        <v>2</v>
      </c>
      <c r="H1785">
        <v>53</v>
      </c>
      <c r="I1785" s="4" t="s">
        <v>133</v>
      </c>
      <c r="J1785" s="2">
        <f>Cocina[[#This Row],[Precio Unitario]]-Cocina[[#This Row],[Costo Unitario]]</f>
        <v>10</v>
      </c>
      <c r="K1785" s="2">
        <f>Cocina[[#This Row],[Precio Unitario]]</f>
        <v>24</v>
      </c>
      <c r="L1785" s="6">
        <f>Cocina[[#This Row],[Ganancia Neta]]/Cocina[[#This Row],[Ganancia Bruta]]</f>
        <v>0.41666666666666669</v>
      </c>
      <c r="M1785" s="2">
        <f>Cocina[[#This Row],[Precio Unitario]]*Cocina[[#This Row],[Cantidad Ordenada]]</f>
        <v>48</v>
      </c>
      <c r="O1785" s="2"/>
      <c r="Q1785"/>
    </row>
    <row r="1786" spans="1:17" x14ac:dyDescent="0.2">
      <c r="A1786" s="3">
        <v>721</v>
      </c>
      <c r="B1786" s="3">
        <v>6</v>
      </c>
      <c r="C1786" s="4" t="s">
        <v>26</v>
      </c>
      <c r="D1786" s="4" t="s">
        <v>1594</v>
      </c>
      <c r="E1786" s="2">
        <v>17</v>
      </c>
      <c r="F1786" s="2">
        <v>29</v>
      </c>
      <c r="G1786" s="3">
        <v>1</v>
      </c>
      <c r="H1786">
        <v>20</v>
      </c>
      <c r="I1786" s="4" t="s">
        <v>133</v>
      </c>
      <c r="J1786" s="2">
        <f>Cocina[[#This Row],[Precio Unitario]]-Cocina[[#This Row],[Costo Unitario]]</f>
        <v>12</v>
      </c>
      <c r="K1786" s="2">
        <f>Cocina[[#This Row],[Precio Unitario]]</f>
        <v>29</v>
      </c>
      <c r="L1786" s="6">
        <f>Cocina[[#This Row],[Ganancia Neta]]/Cocina[[#This Row],[Ganancia Bruta]]</f>
        <v>0.41379310344827586</v>
      </c>
      <c r="M1786" s="2">
        <f>Cocina[[#This Row],[Precio Unitario]]*Cocina[[#This Row],[Cantidad Ordenada]]</f>
        <v>29</v>
      </c>
      <c r="O1786" s="2"/>
      <c r="Q1786"/>
    </row>
    <row r="1787" spans="1:17" x14ac:dyDescent="0.2">
      <c r="A1787" s="3">
        <v>721</v>
      </c>
      <c r="B1787" s="3">
        <v>6</v>
      </c>
      <c r="C1787" s="4" t="s">
        <v>42</v>
      </c>
      <c r="D1787" s="4" t="s">
        <v>1593</v>
      </c>
      <c r="E1787" s="2">
        <v>22</v>
      </c>
      <c r="F1787" s="2">
        <v>36</v>
      </c>
      <c r="G1787" s="3">
        <v>1</v>
      </c>
      <c r="H1787">
        <v>15</v>
      </c>
      <c r="I1787" s="4" t="s">
        <v>133</v>
      </c>
      <c r="J1787" s="2">
        <f>Cocina[[#This Row],[Precio Unitario]]-Cocina[[#This Row],[Costo Unitario]]</f>
        <v>14</v>
      </c>
      <c r="K1787" s="2">
        <f>Cocina[[#This Row],[Precio Unitario]]</f>
        <v>36</v>
      </c>
      <c r="L1787" s="6">
        <f>Cocina[[#This Row],[Ganancia Neta]]/Cocina[[#This Row],[Ganancia Bruta]]</f>
        <v>0.3888888888888889</v>
      </c>
      <c r="M1787" s="2">
        <f>Cocina[[#This Row],[Precio Unitario]]*Cocina[[#This Row],[Cantidad Ordenada]]</f>
        <v>36</v>
      </c>
      <c r="O1787" s="2"/>
      <c r="Q1787"/>
    </row>
    <row r="1788" spans="1:17" x14ac:dyDescent="0.2">
      <c r="A1788" s="3">
        <v>721</v>
      </c>
      <c r="B1788" s="3">
        <v>6</v>
      </c>
      <c r="C1788" s="4" t="s">
        <v>60</v>
      </c>
      <c r="D1788" s="4" t="s">
        <v>1588</v>
      </c>
      <c r="E1788" s="2">
        <v>14</v>
      </c>
      <c r="F1788" s="2">
        <v>24</v>
      </c>
      <c r="G1788" s="3">
        <v>3</v>
      </c>
      <c r="H1788">
        <v>44</v>
      </c>
      <c r="I1788" s="4" t="s">
        <v>132</v>
      </c>
      <c r="J1788" s="2">
        <f>Cocina[[#This Row],[Precio Unitario]]-Cocina[[#This Row],[Costo Unitario]]</f>
        <v>10</v>
      </c>
      <c r="K1788" s="2">
        <f>Cocina[[#This Row],[Precio Unitario]]</f>
        <v>24</v>
      </c>
      <c r="L1788" s="6">
        <f>Cocina[[#This Row],[Ganancia Neta]]/Cocina[[#This Row],[Ganancia Bruta]]</f>
        <v>0.41666666666666669</v>
      </c>
      <c r="M1788" s="2">
        <f>Cocina[[#This Row],[Precio Unitario]]*Cocina[[#This Row],[Cantidad Ordenada]]</f>
        <v>72</v>
      </c>
      <c r="O1788" s="2"/>
      <c r="Q1788"/>
    </row>
    <row r="1789" spans="1:17" x14ac:dyDescent="0.2">
      <c r="A1789" s="3">
        <v>721</v>
      </c>
      <c r="B1789" s="3">
        <v>6</v>
      </c>
      <c r="C1789" s="4" t="s">
        <v>46</v>
      </c>
      <c r="D1789" s="4" t="s">
        <v>1591</v>
      </c>
      <c r="E1789" s="2">
        <v>16</v>
      </c>
      <c r="F1789" s="2">
        <v>27</v>
      </c>
      <c r="G1789" s="3">
        <v>3</v>
      </c>
      <c r="H1789">
        <v>54</v>
      </c>
      <c r="I1789" s="4" t="s">
        <v>133</v>
      </c>
      <c r="J1789" s="2">
        <f>Cocina[[#This Row],[Precio Unitario]]-Cocina[[#This Row],[Costo Unitario]]</f>
        <v>11</v>
      </c>
      <c r="K1789" s="2">
        <f>Cocina[[#This Row],[Precio Unitario]]</f>
        <v>27</v>
      </c>
      <c r="L1789" s="6">
        <f>Cocina[[#This Row],[Ganancia Neta]]/Cocina[[#This Row],[Ganancia Bruta]]</f>
        <v>0.40740740740740738</v>
      </c>
      <c r="M1789" s="2">
        <f>Cocina[[#This Row],[Precio Unitario]]*Cocina[[#This Row],[Cantidad Ordenada]]</f>
        <v>81</v>
      </c>
      <c r="O1789" s="2"/>
      <c r="Q1789"/>
    </row>
    <row r="1790" spans="1:17" x14ac:dyDescent="0.2">
      <c r="A1790" s="3">
        <v>722</v>
      </c>
      <c r="B1790" s="3">
        <v>13</v>
      </c>
      <c r="C1790" s="4" t="s">
        <v>41</v>
      </c>
      <c r="D1790" s="4" t="s">
        <v>1604</v>
      </c>
      <c r="E1790" s="2">
        <v>13</v>
      </c>
      <c r="F1790" s="2">
        <v>21</v>
      </c>
      <c r="G1790" s="3">
        <v>3</v>
      </c>
      <c r="H1790">
        <v>43</v>
      </c>
      <c r="I1790" s="4" t="s">
        <v>132</v>
      </c>
      <c r="J1790" s="2">
        <f>Cocina[[#This Row],[Precio Unitario]]-Cocina[[#This Row],[Costo Unitario]]</f>
        <v>8</v>
      </c>
      <c r="K1790" s="2">
        <f>Cocina[[#This Row],[Precio Unitario]]</f>
        <v>21</v>
      </c>
      <c r="L1790" s="6">
        <f>Cocina[[#This Row],[Ganancia Neta]]/Cocina[[#This Row],[Ganancia Bruta]]</f>
        <v>0.38095238095238093</v>
      </c>
      <c r="M1790" s="2">
        <f>Cocina[[#This Row],[Precio Unitario]]*Cocina[[#This Row],[Cantidad Ordenada]]</f>
        <v>63</v>
      </c>
      <c r="O1790" s="2"/>
      <c r="Q1790"/>
    </row>
    <row r="1791" spans="1:17" x14ac:dyDescent="0.2">
      <c r="A1791" s="3">
        <v>722</v>
      </c>
      <c r="B1791" s="3">
        <v>13</v>
      </c>
      <c r="C1791" s="4" t="s">
        <v>65</v>
      </c>
      <c r="D1791" s="4" t="s">
        <v>1600</v>
      </c>
      <c r="E1791" s="2">
        <v>13</v>
      </c>
      <c r="F1791" s="2">
        <v>22</v>
      </c>
      <c r="G1791" s="3">
        <v>1</v>
      </c>
      <c r="H1791">
        <v>16</v>
      </c>
      <c r="I1791" s="4" t="s">
        <v>132</v>
      </c>
      <c r="J1791" s="2">
        <f>Cocina[[#This Row],[Precio Unitario]]-Cocina[[#This Row],[Costo Unitario]]</f>
        <v>9</v>
      </c>
      <c r="K1791" s="2">
        <f>Cocina[[#This Row],[Precio Unitario]]</f>
        <v>22</v>
      </c>
      <c r="L1791" s="6">
        <f>Cocina[[#This Row],[Ganancia Neta]]/Cocina[[#This Row],[Ganancia Bruta]]</f>
        <v>0.40909090909090912</v>
      </c>
      <c r="M1791" s="2">
        <f>Cocina[[#This Row],[Precio Unitario]]*Cocina[[#This Row],[Cantidad Ordenada]]</f>
        <v>22</v>
      </c>
      <c r="O1791" s="2"/>
      <c r="Q1791"/>
    </row>
    <row r="1792" spans="1:17" x14ac:dyDescent="0.2">
      <c r="A1792" s="3">
        <v>723</v>
      </c>
      <c r="B1792" s="3">
        <v>12</v>
      </c>
      <c r="C1792" s="4" t="s">
        <v>30</v>
      </c>
      <c r="D1792" s="4" t="s">
        <v>1596</v>
      </c>
      <c r="E1792" s="2">
        <v>16</v>
      </c>
      <c r="F1792" s="2">
        <v>28</v>
      </c>
      <c r="G1792" s="3">
        <v>2</v>
      </c>
      <c r="H1792">
        <v>22</v>
      </c>
      <c r="I1792" s="4" t="s">
        <v>132</v>
      </c>
      <c r="J1792" s="2">
        <f>Cocina[[#This Row],[Precio Unitario]]-Cocina[[#This Row],[Costo Unitario]]</f>
        <v>12</v>
      </c>
      <c r="K1792" s="2">
        <f>Cocina[[#This Row],[Precio Unitario]]</f>
        <v>28</v>
      </c>
      <c r="L1792" s="6">
        <f>Cocina[[#This Row],[Ganancia Neta]]/Cocina[[#This Row],[Ganancia Bruta]]</f>
        <v>0.42857142857142855</v>
      </c>
      <c r="M1792" s="2">
        <f>Cocina[[#This Row],[Precio Unitario]]*Cocina[[#This Row],[Cantidad Ordenada]]</f>
        <v>56</v>
      </c>
      <c r="O1792" s="2"/>
      <c r="Q1792"/>
    </row>
    <row r="1793" spans="1:17" x14ac:dyDescent="0.2">
      <c r="A1793" s="3">
        <v>723</v>
      </c>
      <c r="B1793" s="3">
        <v>12</v>
      </c>
      <c r="C1793" s="4" t="s">
        <v>19</v>
      </c>
      <c r="D1793" s="4" t="s">
        <v>1598</v>
      </c>
      <c r="E1793" s="2">
        <v>21</v>
      </c>
      <c r="F1793" s="2">
        <v>35</v>
      </c>
      <c r="G1793" s="3">
        <v>2</v>
      </c>
      <c r="H1793">
        <v>9</v>
      </c>
      <c r="I1793" s="4" t="s">
        <v>132</v>
      </c>
      <c r="J1793" s="2">
        <f>Cocina[[#This Row],[Precio Unitario]]-Cocina[[#This Row],[Costo Unitario]]</f>
        <v>14</v>
      </c>
      <c r="K1793" s="2">
        <f>Cocina[[#This Row],[Precio Unitario]]</f>
        <v>35</v>
      </c>
      <c r="L1793" s="6">
        <f>Cocina[[#This Row],[Ganancia Neta]]/Cocina[[#This Row],[Ganancia Bruta]]</f>
        <v>0.4</v>
      </c>
      <c r="M1793" s="2">
        <f>Cocina[[#This Row],[Precio Unitario]]*Cocina[[#This Row],[Cantidad Ordenada]]</f>
        <v>70</v>
      </c>
      <c r="O1793" s="2"/>
      <c r="Q1793"/>
    </row>
    <row r="1794" spans="1:17" x14ac:dyDescent="0.2">
      <c r="A1794" s="3">
        <v>724</v>
      </c>
      <c r="B1794" s="3">
        <v>8</v>
      </c>
      <c r="C1794" s="4" t="s">
        <v>65</v>
      </c>
      <c r="D1794" s="4" t="s">
        <v>1600</v>
      </c>
      <c r="E1794" s="2">
        <v>13</v>
      </c>
      <c r="F1794" s="2">
        <v>22</v>
      </c>
      <c r="G1794" s="3">
        <v>3</v>
      </c>
      <c r="H1794">
        <v>56</v>
      </c>
      <c r="I1794" s="4" t="s">
        <v>132</v>
      </c>
      <c r="J1794" s="2">
        <f>Cocina[[#This Row],[Precio Unitario]]-Cocina[[#This Row],[Costo Unitario]]</f>
        <v>9</v>
      </c>
      <c r="K1794" s="2">
        <f>Cocina[[#This Row],[Precio Unitario]]</f>
        <v>22</v>
      </c>
      <c r="L1794" s="6">
        <f>Cocina[[#This Row],[Ganancia Neta]]/Cocina[[#This Row],[Ganancia Bruta]]</f>
        <v>0.40909090909090912</v>
      </c>
      <c r="M1794" s="2">
        <f>Cocina[[#This Row],[Precio Unitario]]*Cocina[[#This Row],[Cantidad Ordenada]]</f>
        <v>66</v>
      </c>
      <c r="O1794" s="2"/>
      <c r="Q1794"/>
    </row>
    <row r="1795" spans="1:17" x14ac:dyDescent="0.2">
      <c r="A1795" s="3">
        <v>725</v>
      </c>
      <c r="B1795" s="3">
        <v>10</v>
      </c>
      <c r="C1795" s="4" t="s">
        <v>37</v>
      </c>
      <c r="D1795" s="4" t="s">
        <v>1601</v>
      </c>
      <c r="E1795" s="2">
        <v>20</v>
      </c>
      <c r="F1795" s="2">
        <v>34</v>
      </c>
      <c r="G1795" s="3">
        <v>3</v>
      </c>
      <c r="H1795">
        <v>30</v>
      </c>
      <c r="I1795" s="4" t="s">
        <v>132</v>
      </c>
      <c r="J1795" s="2">
        <f>Cocina[[#This Row],[Precio Unitario]]-Cocina[[#This Row],[Costo Unitario]]</f>
        <v>14</v>
      </c>
      <c r="K1795" s="2">
        <f>Cocina[[#This Row],[Precio Unitario]]</f>
        <v>34</v>
      </c>
      <c r="L1795" s="6">
        <f>Cocina[[#This Row],[Ganancia Neta]]/Cocina[[#This Row],[Ganancia Bruta]]</f>
        <v>0.41176470588235292</v>
      </c>
      <c r="M1795" s="2">
        <f>Cocina[[#This Row],[Precio Unitario]]*Cocina[[#This Row],[Cantidad Ordenada]]</f>
        <v>102</v>
      </c>
      <c r="O1795" s="2"/>
      <c r="Q1795"/>
    </row>
    <row r="1796" spans="1:17" x14ac:dyDescent="0.2">
      <c r="A1796" s="3">
        <v>725</v>
      </c>
      <c r="B1796" s="3">
        <v>10</v>
      </c>
      <c r="C1796" s="4" t="s">
        <v>65</v>
      </c>
      <c r="D1796" s="4" t="s">
        <v>1600</v>
      </c>
      <c r="E1796" s="2">
        <v>13</v>
      </c>
      <c r="F1796" s="2">
        <v>22</v>
      </c>
      <c r="G1796" s="3">
        <v>3</v>
      </c>
      <c r="H1796">
        <v>55</v>
      </c>
      <c r="I1796" s="4" t="s">
        <v>132</v>
      </c>
      <c r="J1796" s="2">
        <f>Cocina[[#This Row],[Precio Unitario]]-Cocina[[#This Row],[Costo Unitario]]</f>
        <v>9</v>
      </c>
      <c r="K1796" s="2">
        <f>Cocina[[#This Row],[Precio Unitario]]</f>
        <v>22</v>
      </c>
      <c r="L1796" s="6">
        <f>Cocina[[#This Row],[Ganancia Neta]]/Cocina[[#This Row],[Ganancia Bruta]]</f>
        <v>0.40909090909090912</v>
      </c>
      <c r="M1796" s="2">
        <f>Cocina[[#This Row],[Precio Unitario]]*Cocina[[#This Row],[Cantidad Ordenada]]</f>
        <v>66</v>
      </c>
      <c r="O1796" s="2"/>
      <c r="Q1796"/>
    </row>
    <row r="1797" spans="1:17" x14ac:dyDescent="0.2">
      <c r="A1797" s="3">
        <v>726</v>
      </c>
      <c r="B1797" s="3">
        <v>11</v>
      </c>
      <c r="C1797" s="4" t="s">
        <v>65</v>
      </c>
      <c r="D1797" s="4" t="s">
        <v>1600</v>
      </c>
      <c r="E1797" s="2">
        <v>13</v>
      </c>
      <c r="F1797" s="2">
        <v>22</v>
      </c>
      <c r="G1797" s="3">
        <v>2</v>
      </c>
      <c r="H1797">
        <v>6</v>
      </c>
      <c r="I1797" s="4" t="s">
        <v>132</v>
      </c>
      <c r="J1797" s="2">
        <f>Cocina[[#This Row],[Precio Unitario]]-Cocina[[#This Row],[Costo Unitario]]</f>
        <v>9</v>
      </c>
      <c r="K1797" s="2">
        <f>Cocina[[#This Row],[Precio Unitario]]</f>
        <v>22</v>
      </c>
      <c r="L1797" s="6">
        <f>Cocina[[#This Row],[Ganancia Neta]]/Cocina[[#This Row],[Ganancia Bruta]]</f>
        <v>0.40909090909090912</v>
      </c>
      <c r="M1797" s="2">
        <f>Cocina[[#This Row],[Precio Unitario]]*Cocina[[#This Row],[Cantidad Ordenada]]</f>
        <v>44</v>
      </c>
      <c r="O1797" s="2"/>
      <c r="Q1797"/>
    </row>
    <row r="1798" spans="1:17" x14ac:dyDescent="0.2">
      <c r="A1798" s="3">
        <v>726</v>
      </c>
      <c r="B1798" s="3">
        <v>11</v>
      </c>
      <c r="C1798" s="4" t="s">
        <v>42</v>
      </c>
      <c r="D1798" s="4" t="s">
        <v>1593</v>
      </c>
      <c r="E1798" s="2">
        <v>22</v>
      </c>
      <c r="F1798" s="2">
        <v>36</v>
      </c>
      <c r="G1798" s="3">
        <v>1</v>
      </c>
      <c r="H1798">
        <v>13</v>
      </c>
      <c r="I1798" s="4" t="s">
        <v>132</v>
      </c>
      <c r="J1798" s="2">
        <f>Cocina[[#This Row],[Precio Unitario]]-Cocina[[#This Row],[Costo Unitario]]</f>
        <v>14</v>
      </c>
      <c r="K1798" s="2">
        <f>Cocina[[#This Row],[Precio Unitario]]</f>
        <v>36</v>
      </c>
      <c r="L1798" s="6">
        <f>Cocina[[#This Row],[Ganancia Neta]]/Cocina[[#This Row],[Ganancia Bruta]]</f>
        <v>0.3888888888888889</v>
      </c>
      <c r="M1798" s="2">
        <f>Cocina[[#This Row],[Precio Unitario]]*Cocina[[#This Row],[Cantidad Ordenada]]</f>
        <v>36</v>
      </c>
      <c r="O1798" s="2"/>
      <c r="Q1798"/>
    </row>
    <row r="1799" spans="1:17" x14ac:dyDescent="0.2">
      <c r="A1799" s="3">
        <v>726</v>
      </c>
      <c r="B1799" s="3">
        <v>11</v>
      </c>
      <c r="C1799" s="4" t="s">
        <v>63</v>
      </c>
      <c r="D1799" s="4" t="s">
        <v>1603</v>
      </c>
      <c r="E1799" s="2">
        <v>14</v>
      </c>
      <c r="F1799" s="2">
        <v>23</v>
      </c>
      <c r="G1799" s="3">
        <v>2</v>
      </c>
      <c r="H1799">
        <v>55</v>
      </c>
      <c r="I1799" s="4" t="s">
        <v>132</v>
      </c>
      <c r="J1799" s="2">
        <f>Cocina[[#This Row],[Precio Unitario]]-Cocina[[#This Row],[Costo Unitario]]</f>
        <v>9</v>
      </c>
      <c r="K1799" s="2">
        <f>Cocina[[#This Row],[Precio Unitario]]</f>
        <v>23</v>
      </c>
      <c r="L1799" s="6">
        <f>Cocina[[#This Row],[Ganancia Neta]]/Cocina[[#This Row],[Ganancia Bruta]]</f>
        <v>0.39130434782608697</v>
      </c>
      <c r="M1799" s="2">
        <f>Cocina[[#This Row],[Precio Unitario]]*Cocina[[#This Row],[Cantidad Ordenada]]</f>
        <v>46</v>
      </c>
      <c r="O1799" s="2"/>
      <c r="Q1799"/>
    </row>
    <row r="1800" spans="1:17" x14ac:dyDescent="0.2">
      <c r="A1800" s="3">
        <v>727</v>
      </c>
      <c r="B1800" s="3">
        <v>17</v>
      </c>
      <c r="C1800" s="4" t="s">
        <v>55</v>
      </c>
      <c r="D1800" s="4" t="s">
        <v>1602</v>
      </c>
      <c r="E1800" s="2">
        <v>12</v>
      </c>
      <c r="F1800" s="2">
        <v>20</v>
      </c>
      <c r="G1800" s="3">
        <v>2</v>
      </c>
      <c r="H1800">
        <v>21</v>
      </c>
      <c r="I1800" s="4" t="s">
        <v>133</v>
      </c>
      <c r="J1800" s="2">
        <f>Cocina[[#This Row],[Precio Unitario]]-Cocina[[#This Row],[Costo Unitario]]</f>
        <v>8</v>
      </c>
      <c r="K1800" s="2">
        <f>Cocina[[#This Row],[Precio Unitario]]</f>
        <v>20</v>
      </c>
      <c r="L1800" s="6">
        <f>Cocina[[#This Row],[Ganancia Neta]]/Cocina[[#This Row],[Ganancia Bruta]]</f>
        <v>0.4</v>
      </c>
      <c r="M1800" s="2">
        <f>Cocina[[#This Row],[Precio Unitario]]*Cocina[[#This Row],[Cantidad Ordenada]]</f>
        <v>40</v>
      </c>
      <c r="O1800" s="2"/>
      <c r="Q1800"/>
    </row>
    <row r="1801" spans="1:17" x14ac:dyDescent="0.2">
      <c r="A1801" s="3">
        <v>728</v>
      </c>
      <c r="B1801" s="3">
        <v>9</v>
      </c>
      <c r="C1801" s="4" t="s">
        <v>43</v>
      </c>
      <c r="D1801" s="4" t="s">
        <v>1605</v>
      </c>
      <c r="E1801" s="2">
        <v>10</v>
      </c>
      <c r="F1801" s="2">
        <v>18</v>
      </c>
      <c r="G1801" s="3">
        <v>1</v>
      </c>
      <c r="H1801">
        <v>42</v>
      </c>
      <c r="I1801" s="4" t="s">
        <v>132</v>
      </c>
      <c r="J1801" s="2">
        <f>Cocina[[#This Row],[Precio Unitario]]-Cocina[[#This Row],[Costo Unitario]]</f>
        <v>8</v>
      </c>
      <c r="K1801" s="2">
        <f>Cocina[[#This Row],[Precio Unitario]]</f>
        <v>18</v>
      </c>
      <c r="L1801" s="6">
        <f>Cocina[[#This Row],[Ganancia Neta]]/Cocina[[#This Row],[Ganancia Bruta]]</f>
        <v>0.44444444444444442</v>
      </c>
      <c r="M1801" s="2">
        <f>Cocina[[#This Row],[Precio Unitario]]*Cocina[[#This Row],[Cantidad Ordenada]]</f>
        <v>18</v>
      </c>
      <c r="O1801" s="2"/>
      <c r="Q1801"/>
    </row>
    <row r="1802" spans="1:17" x14ac:dyDescent="0.2">
      <c r="A1802" s="3">
        <v>728</v>
      </c>
      <c r="B1802" s="3">
        <v>9</v>
      </c>
      <c r="C1802" s="4" t="s">
        <v>46</v>
      </c>
      <c r="D1802" s="4" t="s">
        <v>1591</v>
      </c>
      <c r="E1802" s="2">
        <v>16</v>
      </c>
      <c r="F1802" s="2">
        <v>27</v>
      </c>
      <c r="G1802" s="3">
        <v>3</v>
      </c>
      <c r="H1802">
        <v>8</v>
      </c>
      <c r="I1802" s="4" t="s">
        <v>132</v>
      </c>
      <c r="J1802" s="2">
        <f>Cocina[[#This Row],[Precio Unitario]]-Cocina[[#This Row],[Costo Unitario]]</f>
        <v>11</v>
      </c>
      <c r="K1802" s="2">
        <f>Cocina[[#This Row],[Precio Unitario]]</f>
        <v>27</v>
      </c>
      <c r="L1802" s="6">
        <f>Cocina[[#This Row],[Ganancia Neta]]/Cocina[[#This Row],[Ganancia Bruta]]</f>
        <v>0.40740740740740738</v>
      </c>
      <c r="M1802" s="2">
        <f>Cocina[[#This Row],[Precio Unitario]]*Cocina[[#This Row],[Cantidad Ordenada]]</f>
        <v>81</v>
      </c>
      <c r="O1802" s="2"/>
      <c r="Q1802"/>
    </row>
    <row r="1803" spans="1:17" x14ac:dyDescent="0.2">
      <c r="A1803" s="3">
        <v>728</v>
      </c>
      <c r="B1803" s="3">
        <v>9</v>
      </c>
      <c r="C1803" s="4" t="s">
        <v>70</v>
      </c>
      <c r="D1803" s="4" t="s">
        <v>1599</v>
      </c>
      <c r="E1803" s="2">
        <v>19</v>
      </c>
      <c r="F1803" s="2">
        <v>32</v>
      </c>
      <c r="G1803" s="3">
        <v>3</v>
      </c>
      <c r="H1803">
        <v>22</v>
      </c>
      <c r="I1803" s="4" t="s">
        <v>132</v>
      </c>
      <c r="J1803" s="2">
        <f>Cocina[[#This Row],[Precio Unitario]]-Cocina[[#This Row],[Costo Unitario]]</f>
        <v>13</v>
      </c>
      <c r="K1803" s="2">
        <f>Cocina[[#This Row],[Precio Unitario]]</f>
        <v>32</v>
      </c>
      <c r="L1803" s="6">
        <f>Cocina[[#This Row],[Ganancia Neta]]/Cocina[[#This Row],[Ganancia Bruta]]</f>
        <v>0.40625</v>
      </c>
      <c r="M1803" s="2">
        <f>Cocina[[#This Row],[Precio Unitario]]*Cocina[[#This Row],[Cantidad Ordenada]]</f>
        <v>96</v>
      </c>
      <c r="O1803" s="2"/>
      <c r="Q1803"/>
    </row>
    <row r="1804" spans="1:17" x14ac:dyDescent="0.2">
      <c r="A1804" s="3">
        <v>729</v>
      </c>
      <c r="B1804" s="3">
        <v>20</v>
      </c>
      <c r="C1804" s="4" t="s">
        <v>37</v>
      </c>
      <c r="D1804" s="4" t="s">
        <v>1601</v>
      </c>
      <c r="E1804" s="2">
        <v>20</v>
      </c>
      <c r="F1804" s="2">
        <v>34</v>
      </c>
      <c r="G1804" s="3">
        <v>2</v>
      </c>
      <c r="H1804">
        <v>57</v>
      </c>
      <c r="I1804" s="4" t="s">
        <v>132</v>
      </c>
      <c r="J1804" s="2">
        <f>Cocina[[#This Row],[Precio Unitario]]-Cocina[[#This Row],[Costo Unitario]]</f>
        <v>14</v>
      </c>
      <c r="K1804" s="2">
        <f>Cocina[[#This Row],[Precio Unitario]]</f>
        <v>34</v>
      </c>
      <c r="L1804" s="6">
        <f>Cocina[[#This Row],[Ganancia Neta]]/Cocina[[#This Row],[Ganancia Bruta]]</f>
        <v>0.41176470588235292</v>
      </c>
      <c r="M1804" s="2">
        <f>Cocina[[#This Row],[Precio Unitario]]*Cocina[[#This Row],[Cantidad Ordenada]]</f>
        <v>68</v>
      </c>
      <c r="O1804" s="2"/>
      <c r="Q1804"/>
    </row>
    <row r="1805" spans="1:17" x14ac:dyDescent="0.2">
      <c r="A1805" s="3">
        <v>729</v>
      </c>
      <c r="B1805" s="3">
        <v>20</v>
      </c>
      <c r="C1805" s="4" t="s">
        <v>55</v>
      </c>
      <c r="D1805" s="4" t="s">
        <v>1602</v>
      </c>
      <c r="E1805" s="2">
        <v>12</v>
      </c>
      <c r="F1805" s="2">
        <v>20</v>
      </c>
      <c r="G1805" s="3">
        <v>3</v>
      </c>
      <c r="H1805">
        <v>8</v>
      </c>
      <c r="I1805" s="4" t="s">
        <v>133</v>
      </c>
      <c r="J1805" s="2">
        <f>Cocina[[#This Row],[Precio Unitario]]-Cocina[[#This Row],[Costo Unitario]]</f>
        <v>8</v>
      </c>
      <c r="K1805" s="2">
        <f>Cocina[[#This Row],[Precio Unitario]]</f>
        <v>20</v>
      </c>
      <c r="L1805" s="6">
        <f>Cocina[[#This Row],[Ganancia Neta]]/Cocina[[#This Row],[Ganancia Bruta]]</f>
        <v>0.4</v>
      </c>
      <c r="M1805" s="2">
        <f>Cocina[[#This Row],[Precio Unitario]]*Cocina[[#This Row],[Cantidad Ordenada]]</f>
        <v>60</v>
      </c>
      <c r="O1805" s="2"/>
      <c r="Q1805"/>
    </row>
    <row r="1806" spans="1:17" x14ac:dyDescent="0.2">
      <c r="A1806" s="3">
        <v>730</v>
      </c>
      <c r="B1806" s="3">
        <v>8</v>
      </c>
      <c r="C1806" s="4" t="s">
        <v>39</v>
      </c>
      <c r="D1806" s="4" t="s">
        <v>1589</v>
      </c>
      <c r="E1806" s="2">
        <v>18</v>
      </c>
      <c r="F1806" s="2">
        <v>30</v>
      </c>
      <c r="G1806" s="3">
        <v>3</v>
      </c>
      <c r="H1806">
        <v>32</v>
      </c>
      <c r="I1806" s="4" t="s">
        <v>133</v>
      </c>
      <c r="J1806" s="2">
        <f>Cocina[[#This Row],[Precio Unitario]]-Cocina[[#This Row],[Costo Unitario]]</f>
        <v>12</v>
      </c>
      <c r="K1806" s="2">
        <f>Cocina[[#This Row],[Precio Unitario]]</f>
        <v>30</v>
      </c>
      <c r="L1806" s="6">
        <f>Cocina[[#This Row],[Ganancia Neta]]/Cocina[[#This Row],[Ganancia Bruta]]</f>
        <v>0.4</v>
      </c>
      <c r="M1806" s="2">
        <f>Cocina[[#This Row],[Precio Unitario]]*Cocina[[#This Row],[Cantidad Ordenada]]</f>
        <v>90</v>
      </c>
      <c r="O1806" s="2"/>
      <c r="Q1806"/>
    </row>
    <row r="1807" spans="1:17" x14ac:dyDescent="0.2">
      <c r="A1807" s="3">
        <v>730</v>
      </c>
      <c r="B1807" s="3">
        <v>8</v>
      </c>
      <c r="C1807" s="4" t="s">
        <v>60</v>
      </c>
      <c r="D1807" s="4" t="s">
        <v>1588</v>
      </c>
      <c r="E1807" s="2">
        <v>14</v>
      </c>
      <c r="F1807" s="2">
        <v>24</v>
      </c>
      <c r="G1807" s="3">
        <v>1</v>
      </c>
      <c r="H1807">
        <v>47</v>
      </c>
      <c r="I1807" s="4" t="s">
        <v>133</v>
      </c>
      <c r="J1807" s="2">
        <f>Cocina[[#This Row],[Precio Unitario]]-Cocina[[#This Row],[Costo Unitario]]</f>
        <v>10</v>
      </c>
      <c r="K1807" s="2">
        <f>Cocina[[#This Row],[Precio Unitario]]</f>
        <v>24</v>
      </c>
      <c r="L1807" s="6">
        <f>Cocina[[#This Row],[Ganancia Neta]]/Cocina[[#This Row],[Ganancia Bruta]]</f>
        <v>0.41666666666666669</v>
      </c>
      <c r="M1807" s="2">
        <f>Cocina[[#This Row],[Precio Unitario]]*Cocina[[#This Row],[Cantidad Ordenada]]</f>
        <v>24</v>
      </c>
      <c r="O1807" s="2"/>
      <c r="Q1807"/>
    </row>
    <row r="1808" spans="1:17" x14ac:dyDescent="0.2">
      <c r="A1808" s="3">
        <v>731</v>
      </c>
      <c r="B1808" s="3">
        <v>17</v>
      </c>
      <c r="C1808" s="4" t="s">
        <v>70</v>
      </c>
      <c r="D1808" s="4" t="s">
        <v>1599</v>
      </c>
      <c r="E1808" s="2">
        <v>19</v>
      </c>
      <c r="F1808" s="2">
        <v>32</v>
      </c>
      <c r="G1808" s="3">
        <v>2</v>
      </c>
      <c r="H1808">
        <v>47</v>
      </c>
      <c r="I1808" s="4" t="s">
        <v>133</v>
      </c>
      <c r="J1808" s="2">
        <f>Cocina[[#This Row],[Precio Unitario]]-Cocina[[#This Row],[Costo Unitario]]</f>
        <v>13</v>
      </c>
      <c r="K1808" s="2">
        <f>Cocina[[#This Row],[Precio Unitario]]</f>
        <v>32</v>
      </c>
      <c r="L1808" s="6">
        <f>Cocina[[#This Row],[Ganancia Neta]]/Cocina[[#This Row],[Ganancia Bruta]]</f>
        <v>0.40625</v>
      </c>
      <c r="M1808" s="2">
        <f>Cocina[[#This Row],[Precio Unitario]]*Cocina[[#This Row],[Cantidad Ordenada]]</f>
        <v>64</v>
      </c>
      <c r="O1808" s="2"/>
      <c r="Q1808"/>
    </row>
    <row r="1809" spans="1:17" x14ac:dyDescent="0.2">
      <c r="A1809" s="3">
        <v>732</v>
      </c>
      <c r="B1809" s="3">
        <v>12</v>
      </c>
      <c r="C1809" s="4" t="s">
        <v>34</v>
      </c>
      <c r="D1809" s="4" t="s">
        <v>1592</v>
      </c>
      <c r="E1809" s="2">
        <v>25</v>
      </c>
      <c r="F1809" s="2">
        <v>40</v>
      </c>
      <c r="G1809" s="3">
        <v>3</v>
      </c>
      <c r="H1809">
        <v>29</v>
      </c>
      <c r="I1809" s="4" t="s">
        <v>132</v>
      </c>
      <c r="J1809" s="2">
        <f>Cocina[[#This Row],[Precio Unitario]]-Cocina[[#This Row],[Costo Unitario]]</f>
        <v>15</v>
      </c>
      <c r="K1809" s="2">
        <f>Cocina[[#This Row],[Precio Unitario]]</f>
        <v>40</v>
      </c>
      <c r="L1809" s="6">
        <f>Cocina[[#This Row],[Ganancia Neta]]/Cocina[[#This Row],[Ganancia Bruta]]</f>
        <v>0.375</v>
      </c>
      <c r="M1809" s="2">
        <f>Cocina[[#This Row],[Precio Unitario]]*Cocina[[#This Row],[Cantidad Ordenada]]</f>
        <v>120</v>
      </c>
      <c r="O1809" s="2"/>
      <c r="Q1809"/>
    </row>
    <row r="1810" spans="1:17" x14ac:dyDescent="0.2">
      <c r="A1810" s="3">
        <v>732</v>
      </c>
      <c r="B1810" s="3">
        <v>12</v>
      </c>
      <c r="C1810" s="4" t="s">
        <v>57</v>
      </c>
      <c r="D1810" s="4" t="s">
        <v>1606</v>
      </c>
      <c r="E1810" s="2">
        <v>15</v>
      </c>
      <c r="F1810" s="2">
        <v>26</v>
      </c>
      <c r="G1810" s="3">
        <v>3</v>
      </c>
      <c r="H1810">
        <v>36</v>
      </c>
      <c r="I1810" s="4" t="s">
        <v>133</v>
      </c>
      <c r="J1810" s="2">
        <f>Cocina[[#This Row],[Precio Unitario]]-Cocina[[#This Row],[Costo Unitario]]</f>
        <v>11</v>
      </c>
      <c r="K1810" s="2">
        <f>Cocina[[#This Row],[Precio Unitario]]</f>
        <v>26</v>
      </c>
      <c r="L1810" s="6">
        <f>Cocina[[#This Row],[Ganancia Neta]]/Cocina[[#This Row],[Ganancia Bruta]]</f>
        <v>0.42307692307692307</v>
      </c>
      <c r="M1810" s="2">
        <f>Cocina[[#This Row],[Precio Unitario]]*Cocina[[#This Row],[Cantidad Ordenada]]</f>
        <v>78</v>
      </c>
      <c r="O1810" s="2"/>
      <c r="Q1810"/>
    </row>
    <row r="1811" spans="1:17" x14ac:dyDescent="0.2">
      <c r="A1811" s="3">
        <v>732</v>
      </c>
      <c r="B1811" s="3">
        <v>12</v>
      </c>
      <c r="C1811" s="4" t="s">
        <v>42</v>
      </c>
      <c r="D1811" s="4" t="s">
        <v>1593</v>
      </c>
      <c r="E1811" s="2">
        <v>22</v>
      </c>
      <c r="F1811" s="2">
        <v>36</v>
      </c>
      <c r="G1811" s="3">
        <v>3</v>
      </c>
      <c r="H1811">
        <v>56</v>
      </c>
      <c r="I1811" s="4" t="s">
        <v>133</v>
      </c>
      <c r="J1811" s="2">
        <f>Cocina[[#This Row],[Precio Unitario]]-Cocina[[#This Row],[Costo Unitario]]</f>
        <v>14</v>
      </c>
      <c r="K1811" s="2">
        <f>Cocina[[#This Row],[Precio Unitario]]</f>
        <v>36</v>
      </c>
      <c r="L1811" s="6">
        <f>Cocina[[#This Row],[Ganancia Neta]]/Cocina[[#This Row],[Ganancia Bruta]]</f>
        <v>0.3888888888888889</v>
      </c>
      <c r="M1811" s="2">
        <f>Cocina[[#This Row],[Precio Unitario]]*Cocina[[#This Row],[Cantidad Ordenada]]</f>
        <v>108</v>
      </c>
      <c r="O1811" s="2"/>
      <c r="Q1811"/>
    </row>
    <row r="1812" spans="1:17" x14ac:dyDescent="0.2">
      <c r="A1812" s="3">
        <v>733</v>
      </c>
      <c r="B1812" s="3">
        <v>14</v>
      </c>
      <c r="C1812" s="4" t="s">
        <v>42</v>
      </c>
      <c r="D1812" s="4" t="s">
        <v>1593</v>
      </c>
      <c r="E1812" s="2">
        <v>22</v>
      </c>
      <c r="F1812" s="2">
        <v>36</v>
      </c>
      <c r="G1812" s="3">
        <v>3</v>
      </c>
      <c r="H1812">
        <v>31</v>
      </c>
      <c r="I1812" s="4" t="s">
        <v>133</v>
      </c>
      <c r="J1812" s="2">
        <f>Cocina[[#This Row],[Precio Unitario]]-Cocina[[#This Row],[Costo Unitario]]</f>
        <v>14</v>
      </c>
      <c r="K1812" s="2">
        <f>Cocina[[#This Row],[Precio Unitario]]</f>
        <v>36</v>
      </c>
      <c r="L1812" s="6">
        <f>Cocina[[#This Row],[Ganancia Neta]]/Cocina[[#This Row],[Ganancia Bruta]]</f>
        <v>0.3888888888888889</v>
      </c>
      <c r="M1812" s="2">
        <f>Cocina[[#This Row],[Precio Unitario]]*Cocina[[#This Row],[Cantidad Ordenada]]</f>
        <v>108</v>
      </c>
      <c r="O1812" s="2"/>
      <c r="Q1812"/>
    </row>
    <row r="1813" spans="1:17" x14ac:dyDescent="0.2">
      <c r="A1813" s="3">
        <v>733</v>
      </c>
      <c r="B1813" s="3">
        <v>14</v>
      </c>
      <c r="C1813" s="4" t="s">
        <v>60</v>
      </c>
      <c r="D1813" s="4" t="s">
        <v>1588</v>
      </c>
      <c r="E1813" s="2">
        <v>14</v>
      </c>
      <c r="F1813" s="2">
        <v>24</v>
      </c>
      <c r="G1813" s="3">
        <v>1</v>
      </c>
      <c r="H1813">
        <v>34</v>
      </c>
      <c r="I1813" s="4" t="s">
        <v>132</v>
      </c>
      <c r="J1813" s="2">
        <f>Cocina[[#This Row],[Precio Unitario]]-Cocina[[#This Row],[Costo Unitario]]</f>
        <v>10</v>
      </c>
      <c r="K1813" s="2">
        <f>Cocina[[#This Row],[Precio Unitario]]</f>
        <v>24</v>
      </c>
      <c r="L1813" s="6">
        <f>Cocina[[#This Row],[Ganancia Neta]]/Cocina[[#This Row],[Ganancia Bruta]]</f>
        <v>0.41666666666666669</v>
      </c>
      <c r="M1813" s="2">
        <f>Cocina[[#This Row],[Precio Unitario]]*Cocina[[#This Row],[Cantidad Ordenada]]</f>
        <v>24</v>
      </c>
      <c r="O1813" s="2"/>
      <c r="Q1813"/>
    </row>
    <row r="1814" spans="1:17" x14ac:dyDescent="0.2">
      <c r="A1814" s="3">
        <v>733</v>
      </c>
      <c r="B1814" s="3">
        <v>14</v>
      </c>
      <c r="C1814" s="4" t="s">
        <v>46</v>
      </c>
      <c r="D1814" s="4" t="s">
        <v>1591</v>
      </c>
      <c r="E1814" s="2">
        <v>16</v>
      </c>
      <c r="F1814" s="2">
        <v>27</v>
      </c>
      <c r="G1814" s="3">
        <v>2</v>
      </c>
      <c r="H1814">
        <v>9</v>
      </c>
      <c r="I1814" s="4" t="s">
        <v>133</v>
      </c>
      <c r="J1814" s="2">
        <f>Cocina[[#This Row],[Precio Unitario]]-Cocina[[#This Row],[Costo Unitario]]</f>
        <v>11</v>
      </c>
      <c r="K1814" s="2">
        <f>Cocina[[#This Row],[Precio Unitario]]</f>
        <v>27</v>
      </c>
      <c r="L1814" s="6">
        <f>Cocina[[#This Row],[Ganancia Neta]]/Cocina[[#This Row],[Ganancia Bruta]]</f>
        <v>0.40740740740740738</v>
      </c>
      <c r="M1814" s="2">
        <f>Cocina[[#This Row],[Precio Unitario]]*Cocina[[#This Row],[Cantidad Ordenada]]</f>
        <v>54</v>
      </c>
      <c r="O1814" s="2"/>
      <c r="Q1814"/>
    </row>
    <row r="1815" spans="1:17" x14ac:dyDescent="0.2">
      <c r="A1815" s="3">
        <v>734</v>
      </c>
      <c r="B1815" s="3">
        <v>14</v>
      </c>
      <c r="C1815" s="4" t="s">
        <v>70</v>
      </c>
      <c r="D1815" s="4" t="s">
        <v>1599</v>
      </c>
      <c r="E1815" s="2">
        <v>19</v>
      </c>
      <c r="F1815" s="2">
        <v>32</v>
      </c>
      <c r="G1815" s="3">
        <v>3</v>
      </c>
      <c r="H1815">
        <v>11</v>
      </c>
      <c r="I1815" s="4" t="s">
        <v>133</v>
      </c>
      <c r="J1815" s="2">
        <f>Cocina[[#This Row],[Precio Unitario]]-Cocina[[#This Row],[Costo Unitario]]</f>
        <v>13</v>
      </c>
      <c r="K1815" s="2">
        <f>Cocina[[#This Row],[Precio Unitario]]</f>
        <v>32</v>
      </c>
      <c r="L1815" s="6">
        <f>Cocina[[#This Row],[Ganancia Neta]]/Cocina[[#This Row],[Ganancia Bruta]]</f>
        <v>0.40625</v>
      </c>
      <c r="M1815" s="2">
        <f>Cocina[[#This Row],[Precio Unitario]]*Cocina[[#This Row],[Cantidad Ordenada]]</f>
        <v>96</v>
      </c>
      <c r="O1815" s="2"/>
      <c r="Q1815"/>
    </row>
    <row r="1816" spans="1:17" x14ac:dyDescent="0.2">
      <c r="A1816" s="3">
        <v>734</v>
      </c>
      <c r="B1816" s="3">
        <v>14</v>
      </c>
      <c r="C1816" s="4" t="s">
        <v>60</v>
      </c>
      <c r="D1816" s="4" t="s">
        <v>1588</v>
      </c>
      <c r="E1816" s="2">
        <v>14</v>
      </c>
      <c r="F1816" s="2">
        <v>24</v>
      </c>
      <c r="G1816" s="3">
        <v>1</v>
      </c>
      <c r="H1816">
        <v>16</v>
      </c>
      <c r="I1816" s="4" t="s">
        <v>132</v>
      </c>
      <c r="J1816" s="2">
        <f>Cocina[[#This Row],[Precio Unitario]]-Cocina[[#This Row],[Costo Unitario]]</f>
        <v>10</v>
      </c>
      <c r="K1816" s="2">
        <f>Cocina[[#This Row],[Precio Unitario]]</f>
        <v>24</v>
      </c>
      <c r="L1816" s="6">
        <f>Cocina[[#This Row],[Ganancia Neta]]/Cocina[[#This Row],[Ganancia Bruta]]</f>
        <v>0.41666666666666669</v>
      </c>
      <c r="M1816" s="2">
        <f>Cocina[[#This Row],[Precio Unitario]]*Cocina[[#This Row],[Cantidad Ordenada]]</f>
        <v>24</v>
      </c>
      <c r="O1816" s="2"/>
      <c r="Q1816"/>
    </row>
    <row r="1817" spans="1:17" x14ac:dyDescent="0.2">
      <c r="A1817" s="3">
        <v>734</v>
      </c>
      <c r="B1817" s="3">
        <v>14</v>
      </c>
      <c r="C1817" s="4" t="s">
        <v>48</v>
      </c>
      <c r="D1817" s="4" t="s">
        <v>1597</v>
      </c>
      <c r="E1817" s="2">
        <v>11</v>
      </c>
      <c r="F1817" s="2">
        <v>19</v>
      </c>
      <c r="G1817" s="3">
        <v>1</v>
      </c>
      <c r="H1817">
        <v>25</v>
      </c>
      <c r="I1817" s="4" t="s">
        <v>132</v>
      </c>
      <c r="J1817" s="2">
        <f>Cocina[[#This Row],[Precio Unitario]]-Cocina[[#This Row],[Costo Unitario]]</f>
        <v>8</v>
      </c>
      <c r="K1817" s="2">
        <f>Cocina[[#This Row],[Precio Unitario]]</f>
        <v>19</v>
      </c>
      <c r="L1817" s="6">
        <f>Cocina[[#This Row],[Ganancia Neta]]/Cocina[[#This Row],[Ganancia Bruta]]</f>
        <v>0.42105263157894735</v>
      </c>
      <c r="M1817" s="2">
        <f>Cocina[[#This Row],[Precio Unitario]]*Cocina[[#This Row],[Cantidad Ordenada]]</f>
        <v>19</v>
      </c>
      <c r="O1817" s="2"/>
      <c r="Q1817"/>
    </row>
    <row r="1818" spans="1:17" x14ac:dyDescent="0.2">
      <c r="A1818" s="3">
        <v>735</v>
      </c>
      <c r="B1818" s="3">
        <v>20</v>
      </c>
      <c r="C1818" s="4" t="s">
        <v>63</v>
      </c>
      <c r="D1818" s="4" t="s">
        <v>1603</v>
      </c>
      <c r="E1818" s="2">
        <v>14</v>
      </c>
      <c r="F1818" s="2">
        <v>23</v>
      </c>
      <c r="G1818" s="3">
        <v>2</v>
      </c>
      <c r="H1818">
        <v>30</v>
      </c>
      <c r="I1818" s="4" t="s">
        <v>133</v>
      </c>
      <c r="J1818" s="2">
        <f>Cocina[[#This Row],[Precio Unitario]]-Cocina[[#This Row],[Costo Unitario]]</f>
        <v>9</v>
      </c>
      <c r="K1818" s="2">
        <f>Cocina[[#This Row],[Precio Unitario]]</f>
        <v>23</v>
      </c>
      <c r="L1818" s="6">
        <f>Cocina[[#This Row],[Ganancia Neta]]/Cocina[[#This Row],[Ganancia Bruta]]</f>
        <v>0.39130434782608697</v>
      </c>
      <c r="M1818" s="2">
        <f>Cocina[[#This Row],[Precio Unitario]]*Cocina[[#This Row],[Cantidad Ordenada]]</f>
        <v>46</v>
      </c>
      <c r="O1818" s="2"/>
      <c r="Q1818"/>
    </row>
    <row r="1819" spans="1:17" x14ac:dyDescent="0.2">
      <c r="A1819" s="3">
        <v>735</v>
      </c>
      <c r="B1819" s="3">
        <v>20</v>
      </c>
      <c r="C1819" s="4" t="s">
        <v>70</v>
      </c>
      <c r="D1819" s="4" t="s">
        <v>1599</v>
      </c>
      <c r="E1819" s="2">
        <v>19</v>
      </c>
      <c r="F1819" s="2">
        <v>32</v>
      </c>
      <c r="G1819" s="3">
        <v>3</v>
      </c>
      <c r="H1819">
        <v>57</v>
      </c>
      <c r="I1819" s="4" t="s">
        <v>132</v>
      </c>
      <c r="J1819" s="2">
        <f>Cocina[[#This Row],[Precio Unitario]]-Cocina[[#This Row],[Costo Unitario]]</f>
        <v>13</v>
      </c>
      <c r="K1819" s="2">
        <f>Cocina[[#This Row],[Precio Unitario]]</f>
        <v>32</v>
      </c>
      <c r="L1819" s="6">
        <f>Cocina[[#This Row],[Ganancia Neta]]/Cocina[[#This Row],[Ganancia Bruta]]</f>
        <v>0.40625</v>
      </c>
      <c r="M1819" s="2">
        <f>Cocina[[#This Row],[Precio Unitario]]*Cocina[[#This Row],[Cantidad Ordenada]]</f>
        <v>96</v>
      </c>
      <c r="O1819" s="2"/>
      <c r="Q1819"/>
    </row>
    <row r="1820" spans="1:17" x14ac:dyDescent="0.2">
      <c r="A1820" s="3">
        <v>736</v>
      </c>
      <c r="B1820" s="3">
        <v>17</v>
      </c>
      <c r="C1820" s="4" t="s">
        <v>65</v>
      </c>
      <c r="D1820" s="4" t="s">
        <v>1600</v>
      </c>
      <c r="E1820" s="2">
        <v>13</v>
      </c>
      <c r="F1820" s="2">
        <v>22</v>
      </c>
      <c r="G1820" s="3">
        <v>3</v>
      </c>
      <c r="H1820">
        <v>22</v>
      </c>
      <c r="I1820" s="4" t="s">
        <v>133</v>
      </c>
      <c r="J1820" s="2">
        <f>Cocina[[#This Row],[Precio Unitario]]-Cocina[[#This Row],[Costo Unitario]]</f>
        <v>9</v>
      </c>
      <c r="K1820" s="2">
        <f>Cocina[[#This Row],[Precio Unitario]]</f>
        <v>22</v>
      </c>
      <c r="L1820" s="6">
        <f>Cocina[[#This Row],[Ganancia Neta]]/Cocina[[#This Row],[Ganancia Bruta]]</f>
        <v>0.40909090909090912</v>
      </c>
      <c r="M1820" s="2">
        <f>Cocina[[#This Row],[Precio Unitario]]*Cocina[[#This Row],[Cantidad Ordenada]]</f>
        <v>66</v>
      </c>
      <c r="O1820" s="2"/>
      <c r="Q1820"/>
    </row>
    <row r="1821" spans="1:17" x14ac:dyDescent="0.2">
      <c r="A1821" s="3">
        <v>736</v>
      </c>
      <c r="B1821" s="3">
        <v>17</v>
      </c>
      <c r="C1821" s="4" t="s">
        <v>30</v>
      </c>
      <c r="D1821" s="4" t="s">
        <v>1596</v>
      </c>
      <c r="E1821" s="2">
        <v>16</v>
      </c>
      <c r="F1821" s="2">
        <v>28</v>
      </c>
      <c r="G1821" s="3">
        <v>2</v>
      </c>
      <c r="H1821">
        <v>43</v>
      </c>
      <c r="I1821" s="4" t="s">
        <v>132</v>
      </c>
      <c r="J1821" s="2">
        <f>Cocina[[#This Row],[Precio Unitario]]-Cocina[[#This Row],[Costo Unitario]]</f>
        <v>12</v>
      </c>
      <c r="K1821" s="2">
        <f>Cocina[[#This Row],[Precio Unitario]]</f>
        <v>28</v>
      </c>
      <c r="L1821" s="6">
        <f>Cocina[[#This Row],[Ganancia Neta]]/Cocina[[#This Row],[Ganancia Bruta]]</f>
        <v>0.42857142857142855</v>
      </c>
      <c r="M1821" s="2">
        <f>Cocina[[#This Row],[Precio Unitario]]*Cocina[[#This Row],[Cantidad Ordenada]]</f>
        <v>56</v>
      </c>
      <c r="O1821" s="2"/>
      <c r="Q1821"/>
    </row>
    <row r="1822" spans="1:17" x14ac:dyDescent="0.2">
      <c r="A1822" s="3">
        <v>736</v>
      </c>
      <c r="B1822" s="3">
        <v>17</v>
      </c>
      <c r="C1822" s="4" t="s">
        <v>50</v>
      </c>
      <c r="D1822" s="4" t="s">
        <v>1590</v>
      </c>
      <c r="E1822" s="2">
        <v>19</v>
      </c>
      <c r="F1822" s="2">
        <v>31</v>
      </c>
      <c r="G1822" s="3">
        <v>3</v>
      </c>
      <c r="H1822">
        <v>27</v>
      </c>
      <c r="I1822" s="4" t="s">
        <v>133</v>
      </c>
      <c r="J1822" s="2">
        <f>Cocina[[#This Row],[Precio Unitario]]-Cocina[[#This Row],[Costo Unitario]]</f>
        <v>12</v>
      </c>
      <c r="K1822" s="2">
        <f>Cocina[[#This Row],[Precio Unitario]]</f>
        <v>31</v>
      </c>
      <c r="L1822" s="6">
        <f>Cocina[[#This Row],[Ganancia Neta]]/Cocina[[#This Row],[Ganancia Bruta]]</f>
        <v>0.38709677419354838</v>
      </c>
      <c r="M1822" s="2">
        <f>Cocina[[#This Row],[Precio Unitario]]*Cocina[[#This Row],[Cantidad Ordenada]]</f>
        <v>93</v>
      </c>
      <c r="O1822" s="2"/>
      <c r="Q1822"/>
    </row>
    <row r="1823" spans="1:17" x14ac:dyDescent="0.2">
      <c r="A1823" s="3">
        <v>737</v>
      </c>
      <c r="B1823" s="3">
        <v>6</v>
      </c>
      <c r="C1823" s="4" t="s">
        <v>26</v>
      </c>
      <c r="D1823" s="4" t="s">
        <v>1594</v>
      </c>
      <c r="E1823" s="2">
        <v>17</v>
      </c>
      <c r="F1823" s="2">
        <v>29</v>
      </c>
      <c r="G1823" s="3">
        <v>2</v>
      </c>
      <c r="H1823">
        <v>17</v>
      </c>
      <c r="I1823" s="4" t="s">
        <v>133</v>
      </c>
      <c r="J1823" s="2">
        <f>Cocina[[#This Row],[Precio Unitario]]-Cocina[[#This Row],[Costo Unitario]]</f>
        <v>12</v>
      </c>
      <c r="K1823" s="2">
        <f>Cocina[[#This Row],[Precio Unitario]]</f>
        <v>29</v>
      </c>
      <c r="L1823" s="6">
        <f>Cocina[[#This Row],[Ganancia Neta]]/Cocina[[#This Row],[Ganancia Bruta]]</f>
        <v>0.41379310344827586</v>
      </c>
      <c r="M1823" s="2">
        <f>Cocina[[#This Row],[Precio Unitario]]*Cocina[[#This Row],[Cantidad Ordenada]]</f>
        <v>58</v>
      </c>
      <c r="O1823" s="2"/>
      <c r="Q1823"/>
    </row>
    <row r="1824" spans="1:17" x14ac:dyDescent="0.2">
      <c r="A1824" s="3">
        <v>737</v>
      </c>
      <c r="B1824" s="3">
        <v>6</v>
      </c>
      <c r="C1824" s="4" t="s">
        <v>39</v>
      </c>
      <c r="D1824" s="4" t="s">
        <v>1589</v>
      </c>
      <c r="E1824" s="2">
        <v>18</v>
      </c>
      <c r="F1824" s="2">
        <v>30</v>
      </c>
      <c r="G1824" s="3">
        <v>2</v>
      </c>
      <c r="H1824">
        <v>5</v>
      </c>
      <c r="I1824" s="4" t="s">
        <v>132</v>
      </c>
      <c r="J1824" s="2">
        <f>Cocina[[#This Row],[Precio Unitario]]-Cocina[[#This Row],[Costo Unitario]]</f>
        <v>12</v>
      </c>
      <c r="K1824" s="2">
        <f>Cocina[[#This Row],[Precio Unitario]]</f>
        <v>30</v>
      </c>
      <c r="L1824" s="6">
        <f>Cocina[[#This Row],[Ganancia Neta]]/Cocina[[#This Row],[Ganancia Bruta]]</f>
        <v>0.4</v>
      </c>
      <c r="M1824" s="2">
        <f>Cocina[[#This Row],[Precio Unitario]]*Cocina[[#This Row],[Cantidad Ordenada]]</f>
        <v>60</v>
      </c>
      <c r="O1824" s="2"/>
      <c r="Q1824"/>
    </row>
    <row r="1825" spans="1:17" x14ac:dyDescent="0.2">
      <c r="A1825" s="3">
        <v>738</v>
      </c>
      <c r="B1825" s="3">
        <v>15</v>
      </c>
      <c r="C1825" s="4" t="s">
        <v>57</v>
      </c>
      <c r="D1825" s="4" t="s">
        <v>1606</v>
      </c>
      <c r="E1825" s="2">
        <v>15</v>
      </c>
      <c r="F1825" s="2">
        <v>26</v>
      </c>
      <c r="G1825" s="3">
        <v>2</v>
      </c>
      <c r="H1825">
        <v>59</v>
      </c>
      <c r="I1825" s="4" t="s">
        <v>132</v>
      </c>
      <c r="J1825" s="2">
        <f>Cocina[[#This Row],[Precio Unitario]]-Cocina[[#This Row],[Costo Unitario]]</f>
        <v>11</v>
      </c>
      <c r="K1825" s="2">
        <f>Cocina[[#This Row],[Precio Unitario]]</f>
        <v>26</v>
      </c>
      <c r="L1825" s="6">
        <f>Cocina[[#This Row],[Ganancia Neta]]/Cocina[[#This Row],[Ganancia Bruta]]</f>
        <v>0.42307692307692307</v>
      </c>
      <c r="M1825" s="2">
        <f>Cocina[[#This Row],[Precio Unitario]]*Cocina[[#This Row],[Cantidad Ordenada]]</f>
        <v>52</v>
      </c>
      <c r="O1825" s="2"/>
      <c r="Q1825"/>
    </row>
    <row r="1826" spans="1:17" x14ac:dyDescent="0.2">
      <c r="A1826" s="3">
        <v>738</v>
      </c>
      <c r="B1826" s="3">
        <v>15</v>
      </c>
      <c r="C1826" s="4" t="s">
        <v>30</v>
      </c>
      <c r="D1826" s="4" t="s">
        <v>1596</v>
      </c>
      <c r="E1826" s="2">
        <v>16</v>
      </c>
      <c r="F1826" s="2">
        <v>28</v>
      </c>
      <c r="G1826" s="3">
        <v>1</v>
      </c>
      <c r="H1826">
        <v>15</v>
      </c>
      <c r="I1826" s="4" t="s">
        <v>132</v>
      </c>
      <c r="J1826" s="2">
        <f>Cocina[[#This Row],[Precio Unitario]]-Cocina[[#This Row],[Costo Unitario]]</f>
        <v>12</v>
      </c>
      <c r="K1826" s="2">
        <f>Cocina[[#This Row],[Precio Unitario]]</f>
        <v>28</v>
      </c>
      <c r="L1826" s="6">
        <f>Cocina[[#This Row],[Ganancia Neta]]/Cocina[[#This Row],[Ganancia Bruta]]</f>
        <v>0.42857142857142855</v>
      </c>
      <c r="M1826" s="2">
        <f>Cocina[[#This Row],[Precio Unitario]]*Cocina[[#This Row],[Cantidad Ordenada]]</f>
        <v>28</v>
      </c>
      <c r="O1826" s="2"/>
      <c r="Q1826"/>
    </row>
    <row r="1827" spans="1:17" x14ac:dyDescent="0.2">
      <c r="A1827" s="3">
        <v>738</v>
      </c>
      <c r="B1827" s="3">
        <v>15</v>
      </c>
      <c r="C1827" s="4" t="s">
        <v>43</v>
      </c>
      <c r="D1827" s="4" t="s">
        <v>1605</v>
      </c>
      <c r="E1827" s="2">
        <v>10</v>
      </c>
      <c r="F1827" s="2">
        <v>18</v>
      </c>
      <c r="G1827" s="3">
        <v>3</v>
      </c>
      <c r="H1827">
        <v>20</v>
      </c>
      <c r="I1827" s="4" t="s">
        <v>133</v>
      </c>
      <c r="J1827" s="2">
        <f>Cocina[[#This Row],[Precio Unitario]]-Cocina[[#This Row],[Costo Unitario]]</f>
        <v>8</v>
      </c>
      <c r="K1827" s="2">
        <f>Cocina[[#This Row],[Precio Unitario]]</f>
        <v>18</v>
      </c>
      <c r="L1827" s="6">
        <f>Cocina[[#This Row],[Ganancia Neta]]/Cocina[[#This Row],[Ganancia Bruta]]</f>
        <v>0.44444444444444442</v>
      </c>
      <c r="M1827" s="2">
        <f>Cocina[[#This Row],[Precio Unitario]]*Cocina[[#This Row],[Cantidad Ordenada]]</f>
        <v>54</v>
      </c>
      <c r="O1827" s="2"/>
      <c r="Q1827"/>
    </row>
    <row r="1828" spans="1:17" x14ac:dyDescent="0.2">
      <c r="A1828" s="3">
        <v>739</v>
      </c>
      <c r="B1828" s="3">
        <v>10</v>
      </c>
      <c r="C1828" s="4" t="s">
        <v>63</v>
      </c>
      <c r="D1828" s="4" t="s">
        <v>1603</v>
      </c>
      <c r="E1828" s="2">
        <v>14</v>
      </c>
      <c r="F1828" s="2">
        <v>23</v>
      </c>
      <c r="G1828" s="3">
        <v>2</v>
      </c>
      <c r="H1828">
        <v>54</v>
      </c>
      <c r="I1828" s="4" t="s">
        <v>132</v>
      </c>
      <c r="J1828" s="2">
        <f>Cocina[[#This Row],[Precio Unitario]]-Cocina[[#This Row],[Costo Unitario]]</f>
        <v>9</v>
      </c>
      <c r="K1828" s="2">
        <f>Cocina[[#This Row],[Precio Unitario]]</f>
        <v>23</v>
      </c>
      <c r="L1828" s="6">
        <f>Cocina[[#This Row],[Ganancia Neta]]/Cocina[[#This Row],[Ganancia Bruta]]</f>
        <v>0.39130434782608697</v>
      </c>
      <c r="M1828" s="2">
        <f>Cocina[[#This Row],[Precio Unitario]]*Cocina[[#This Row],[Cantidad Ordenada]]</f>
        <v>46</v>
      </c>
      <c r="O1828" s="2"/>
      <c r="Q1828"/>
    </row>
    <row r="1829" spans="1:17" x14ac:dyDescent="0.2">
      <c r="A1829" s="3">
        <v>740</v>
      </c>
      <c r="B1829" s="3">
        <v>16</v>
      </c>
      <c r="C1829" s="4" t="s">
        <v>30</v>
      </c>
      <c r="D1829" s="4" t="s">
        <v>1596</v>
      </c>
      <c r="E1829" s="2">
        <v>16</v>
      </c>
      <c r="F1829" s="2">
        <v>28</v>
      </c>
      <c r="G1829" s="3">
        <v>3</v>
      </c>
      <c r="H1829">
        <v>31</v>
      </c>
      <c r="I1829" s="4" t="s">
        <v>132</v>
      </c>
      <c r="J1829" s="2">
        <f>Cocina[[#This Row],[Precio Unitario]]-Cocina[[#This Row],[Costo Unitario]]</f>
        <v>12</v>
      </c>
      <c r="K1829" s="2">
        <f>Cocina[[#This Row],[Precio Unitario]]</f>
        <v>28</v>
      </c>
      <c r="L1829" s="6">
        <f>Cocina[[#This Row],[Ganancia Neta]]/Cocina[[#This Row],[Ganancia Bruta]]</f>
        <v>0.42857142857142855</v>
      </c>
      <c r="M1829" s="2">
        <f>Cocina[[#This Row],[Precio Unitario]]*Cocina[[#This Row],[Cantidad Ordenada]]</f>
        <v>84</v>
      </c>
      <c r="O1829" s="2"/>
      <c r="Q1829"/>
    </row>
    <row r="1830" spans="1:17" x14ac:dyDescent="0.2">
      <c r="A1830" s="3">
        <v>740</v>
      </c>
      <c r="B1830" s="3">
        <v>16</v>
      </c>
      <c r="C1830" s="4" t="s">
        <v>70</v>
      </c>
      <c r="D1830" s="4" t="s">
        <v>1599</v>
      </c>
      <c r="E1830" s="2">
        <v>19</v>
      </c>
      <c r="F1830" s="2">
        <v>32</v>
      </c>
      <c r="G1830" s="3">
        <v>1</v>
      </c>
      <c r="H1830">
        <v>16</v>
      </c>
      <c r="I1830" s="4" t="s">
        <v>133</v>
      </c>
      <c r="J1830" s="2">
        <f>Cocina[[#This Row],[Precio Unitario]]-Cocina[[#This Row],[Costo Unitario]]</f>
        <v>13</v>
      </c>
      <c r="K1830" s="2">
        <f>Cocina[[#This Row],[Precio Unitario]]</f>
        <v>32</v>
      </c>
      <c r="L1830" s="6">
        <f>Cocina[[#This Row],[Ganancia Neta]]/Cocina[[#This Row],[Ganancia Bruta]]</f>
        <v>0.40625</v>
      </c>
      <c r="M1830" s="2">
        <f>Cocina[[#This Row],[Precio Unitario]]*Cocina[[#This Row],[Cantidad Ordenada]]</f>
        <v>32</v>
      </c>
      <c r="O1830" s="2"/>
      <c r="Q1830"/>
    </row>
    <row r="1831" spans="1:17" x14ac:dyDescent="0.2">
      <c r="A1831" s="3">
        <v>740</v>
      </c>
      <c r="B1831" s="3">
        <v>16</v>
      </c>
      <c r="C1831" s="4" t="s">
        <v>42</v>
      </c>
      <c r="D1831" s="4" t="s">
        <v>1593</v>
      </c>
      <c r="E1831" s="2">
        <v>22</v>
      </c>
      <c r="F1831" s="2">
        <v>36</v>
      </c>
      <c r="G1831" s="3">
        <v>3</v>
      </c>
      <c r="H1831">
        <v>45</v>
      </c>
      <c r="I1831" s="4" t="s">
        <v>133</v>
      </c>
      <c r="J1831" s="2">
        <f>Cocina[[#This Row],[Precio Unitario]]-Cocina[[#This Row],[Costo Unitario]]</f>
        <v>14</v>
      </c>
      <c r="K1831" s="2">
        <f>Cocina[[#This Row],[Precio Unitario]]</f>
        <v>36</v>
      </c>
      <c r="L1831" s="6">
        <f>Cocina[[#This Row],[Ganancia Neta]]/Cocina[[#This Row],[Ganancia Bruta]]</f>
        <v>0.3888888888888889</v>
      </c>
      <c r="M1831" s="2">
        <f>Cocina[[#This Row],[Precio Unitario]]*Cocina[[#This Row],[Cantidad Ordenada]]</f>
        <v>108</v>
      </c>
      <c r="O1831" s="2"/>
      <c r="Q1831"/>
    </row>
    <row r="1832" spans="1:17" x14ac:dyDescent="0.2">
      <c r="A1832" s="3">
        <v>740</v>
      </c>
      <c r="B1832" s="3">
        <v>16</v>
      </c>
      <c r="C1832" s="4" t="s">
        <v>63</v>
      </c>
      <c r="D1832" s="4" t="s">
        <v>1603</v>
      </c>
      <c r="E1832" s="2">
        <v>14</v>
      </c>
      <c r="F1832" s="2">
        <v>23</v>
      </c>
      <c r="G1832" s="3">
        <v>3</v>
      </c>
      <c r="H1832">
        <v>21</v>
      </c>
      <c r="I1832" s="4" t="s">
        <v>133</v>
      </c>
      <c r="J1832" s="2">
        <f>Cocina[[#This Row],[Precio Unitario]]-Cocina[[#This Row],[Costo Unitario]]</f>
        <v>9</v>
      </c>
      <c r="K1832" s="2">
        <f>Cocina[[#This Row],[Precio Unitario]]</f>
        <v>23</v>
      </c>
      <c r="L1832" s="6">
        <f>Cocina[[#This Row],[Ganancia Neta]]/Cocina[[#This Row],[Ganancia Bruta]]</f>
        <v>0.39130434782608697</v>
      </c>
      <c r="M1832" s="2">
        <f>Cocina[[#This Row],[Precio Unitario]]*Cocina[[#This Row],[Cantidad Ordenada]]</f>
        <v>69</v>
      </c>
      <c r="O1832" s="2"/>
      <c r="Q1832"/>
    </row>
    <row r="1833" spans="1:17" x14ac:dyDescent="0.2">
      <c r="A1833" s="3">
        <v>741</v>
      </c>
      <c r="B1833" s="3">
        <v>14</v>
      </c>
      <c r="C1833" s="4" t="s">
        <v>60</v>
      </c>
      <c r="D1833" s="4" t="s">
        <v>1588</v>
      </c>
      <c r="E1833" s="2">
        <v>14</v>
      </c>
      <c r="F1833" s="2">
        <v>24</v>
      </c>
      <c r="G1833" s="3">
        <v>3</v>
      </c>
      <c r="H1833">
        <v>52</v>
      </c>
      <c r="I1833" s="4" t="s">
        <v>133</v>
      </c>
      <c r="J1833" s="2">
        <f>Cocina[[#This Row],[Precio Unitario]]-Cocina[[#This Row],[Costo Unitario]]</f>
        <v>10</v>
      </c>
      <c r="K1833" s="2">
        <f>Cocina[[#This Row],[Precio Unitario]]</f>
        <v>24</v>
      </c>
      <c r="L1833" s="6">
        <f>Cocina[[#This Row],[Ganancia Neta]]/Cocina[[#This Row],[Ganancia Bruta]]</f>
        <v>0.41666666666666669</v>
      </c>
      <c r="M1833" s="2">
        <f>Cocina[[#This Row],[Precio Unitario]]*Cocina[[#This Row],[Cantidad Ordenada]]</f>
        <v>72</v>
      </c>
      <c r="O1833" s="2"/>
      <c r="Q1833"/>
    </row>
    <row r="1834" spans="1:17" x14ac:dyDescent="0.2">
      <c r="A1834" s="3">
        <v>741</v>
      </c>
      <c r="B1834" s="3">
        <v>14</v>
      </c>
      <c r="C1834" s="4" t="s">
        <v>26</v>
      </c>
      <c r="D1834" s="4" t="s">
        <v>1594</v>
      </c>
      <c r="E1834" s="2">
        <v>17</v>
      </c>
      <c r="F1834" s="2">
        <v>29</v>
      </c>
      <c r="G1834" s="3">
        <v>2</v>
      </c>
      <c r="H1834">
        <v>40</v>
      </c>
      <c r="I1834" s="4" t="s">
        <v>132</v>
      </c>
      <c r="J1834" s="2">
        <f>Cocina[[#This Row],[Precio Unitario]]-Cocina[[#This Row],[Costo Unitario]]</f>
        <v>12</v>
      </c>
      <c r="K1834" s="2">
        <f>Cocina[[#This Row],[Precio Unitario]]</f>
        <v>29</v>
      </c>
      <c r="L1834" s="6">
        <f>Cocina[[#This Row],[Ganancia Neta]]/Cocina[[#This Row],[Ganancia Bruta]]</f>
        <v>0.41379310344827586</v>
      </c>
      <c r="M1834" s="2">
        <f>Cocina[[#This Row],[Precio Unitario]]*Cocina[[#This Row],[Cantidad Ordenada]]</f>
        <v>58</v>
      </c>
      <c r="O1834" s="2"/>
      <c r="Q1834"/>
    </row>
    <row r="1835" spans="1:17" x14ac:dyDescent="0.2">
      <c r="A1835" s="3">
        <v>741</v>
      </c>
      <c r="B1835" s="3">
        <v>14</v>
      </c>
      <c r="C1835" s="4" t="s">
        <v>74</v>
      </c>
      <c r="D1835" s="4" t="s">
        <v>1595</v>
      </c>
      <c r="E1835" s="2">
        <v>20</v>
      </c>
      <c r="F1835" s="2">
        <v>33</v>
      </c>
      <c r="G1835" s="3">
        <v>3</v>
      </c>
      <c r="H1835">
        <v>39</v>
      </c>
      <c r="I1835" s="4" t="s">
        <v>133</v>
      </c>
      <c r="J1835" s="2">
        <f>Cocina[[#This Row],[Precio Unitario]]-Cocina[[#This Row],[Costo Unitario]]</f>
        <v>13</v>
      </c>
      <c r="K1835" s="2">
        <f>Cocina[[#This Row],[Precio Unitario]]</f>
        <v>33</v>
      </c>
      <c r="L1835" s="6">
        <f>Cocina[[#This Row],[Ganancia Neta]]/Cocina[[#This Row],[Ganancia Bruta]]</f>
        <v>0.39393939393939392</v>
      </c>
      <c r="M1835" s="2">
        <f>Cocina[[#This Row],[Precio Unitario]]*Cocina[[#This Row],[Cantidad Ordenada]]</f>
        <v>99</v>
      </c>
      <c r="O1835" s="2"/>
      <c r="Q1835"/>
    </row>
    <row r="1836" spans="1:17" x14ac:dyDescent="0.2">
      <c r="A1836" s="3">
        <v>741</v>
      </c>
      <c r="B1836" s="3">
        <v>14</v>
      </c>
      <c r="C1836" s="4" t="s">
        <v>30</v>
      </c>
      <c r="D1836" s="4" t="s">
        <v>1596</v>
      </c>
      <c r="E1836" s="2">
        <v>16</v>
      </c>
      <c r="F1836" s="2">
        <v>28</v>
      </c>
      <c r="G1836" s="3">
        <v>2</v>
      </c>
      <c r="H1836">
        <v>34</v>
      </c>
      <c r="I1836" s="4" t="s">
        <v>133</v>
      </c>
      <c r="J1836" s="2">
        <f>Cocina[[#This Row],[Precio Unitario]]-Cocina[[#This Row],[Costo Unitario]]</f>
        <v>12</v>
      </c>
      <c r="K1836" s="2">
        <f>Cocina[[#This Row],[Precio Unitario]]</f>
        <v>28</v>
      </c>
      <c r="L1836" s="6">
        <f>Cocina[[#This Row],[Ganancia Neta]]/Cocina[[#This Row],[Ganancia Bruta]]</f>
        <v>0.42857142857142855</v>
      </c>
      <c r="M1836" s="2">
        <f>Cocina[[#This Row],[Precio Unitario]]*Cocina[[#This Row],[Cantidad Ordenada]]</f>
        <v>56</v>
      </c>
      <c r="O1836" s="2"/>
      <c r="Q1836"/>
    </row>
    <row r="1837" spans="1:17" x14ac:dyDescent="0.2">
      <c r="A1837" s="3">
        <v>742</v>
      </c>
      <c r="B1837" s="3">
        <v>20</v>
      </c>
      <c r="C1837" s="4" t="s">
        <v>50</v>
      </c>
      <c r="D1837" s="4" t="s">
        <v>1590</v>
      </c>
      <c r="E1837" s="2">
        <v>19</v>
      </c>
      <c r="F1837" s="2">
        <v>31</v>
      </c>
      <c r="G1837" s="3">
        <v>1</v>
      </c>
      <c r="H1837">
        <v>41</v>
      </c>
      <c r="I1837" s="4" t="s">
        <v>133</v>
      </c>
      <c r="J1837" s="2">
        <f>Cocina[[#This Row],[Precio Unitario]]-Cocina[[#This Row],[Costo Unitario]]</f>
        <v>12</v>
      </c>
      <c r="K1837" s="2">
        <f>Cocina[[#This Row],[Precio Unitario]]</f>
        <v>31</v>
      </c>
      <c r="L1837" s="6">
        <f>Cocina[[#This Row],[Ganancia Neta]]/Cocina[[#This Row],[Ganancia Bruta]]</f>
        <v>0.38709677419354838</v>
      </c>
      <c r="M1837" s="2">
        <f>Cocina[[#This Row],[Precio Unitario]]*Cocina[[#This Row],[Cantidad Ordenada]]</f>
        <v>31</v>
      </c>
      <c r="O1837" s="2"/>
      <c r="Q1837"/>
    </row>
    <row r="1838" spans="1:17" x14ac:dyDescent="0.2">
      <c r="A1838" s="3">
        <v>742</v>
      </c>
      <c r="B1838" s="3">
        <v>20</v>
      </c>
      <c r="C1838" s="4" t="s">
        <v>39</v>
      </c>
      <c r="D1838" s="4" t="s">
        <v>1589</v>
      </c>
      <c r="E1838" s="2">
        <v>18</v>
      </c>
      <c r="F1838" s="2">
        <v>30</v>
      </c>
      <c r="G1838" s="3">
        <v>3</v>
      </c>
      <c r="H1838">
        <v>43</v>
      </c>
      <c r="I1838" s="4" t="s">
        <v>132</v>
      </c>
      <c r="J1838" s="2">
        <f>Cocina[[#This Row],[Precio Unitario]]-Cocina[[#This Row],[Costo Unitario]]</f>
        <v>12</v>
      </c>
      <c r="K1838" s="2">
        <f>Cocina[[#This Row],[Precio Unitario]]</f>
        <v>30</v>
      </c>
      <c r="L1838" s="6">
        <f>Cocina[[#This Row],[Ganancia Neta]]/Cocina[[#This Row],[Ganancia Bruta]]</f>
        <v>0.4</v>
      </c>
      <c r="M1838" s="2">
        <f>Cocina[[#This Row],[Precio Unitario]]*Cocina[[#This Row],[Cantidad Ordenada]]</f>
        <v>90</v>
      </c>
      <c r="O1838" s="2"/>
      <c r="Q1838"/>
    </row>
    <row r="1839" spans="1:17" x14ac:dyDescent="0.2">
      <c r="A1839" s="3">
        <v>742</v>
      </c>
      <c r="B1839" s="3">
        <v>20</v>
      </c>
      <c r="C1839" s="4" t="s">
        <v>57</v>
      </c>
      <c r="D1839" s="4" t="s">
        <v>1606</v>
      </c>
      <c r="E1839" s="2">
        <v>15</v>
      </c>
      <c r="F1839" s="2">
        <v>26</v>
      </c>
      <c r="G1839" s="3">
        <v>1</v>
      </c>
      <c r="H1839">
        <v>26</v>
      </c>
      <c r="I1839" s="4" t="s">
        <v>133</v>
      </c>
      <c r="J1839" s="2">
        <f>Cocina[[#This Row],[Precio Unitario]]-Cocina[[#This Row],[Costo Unitario]]</f>
        <v>11</v>
      </c>
      <c r="K1839" s="2">
        <f>Cocina[[#This Row],[Precio Unitario]]</f>
        <v>26</v>
      </c>
      <c r="L1839" s="6">
        <f>Cocina[[#This Row],[Ganancia Neta]]/Cocina[[#This Row],[Ganancia Bruta]]</f>
        <v>0.42307692307692307</v>
      </c>
      <c r="M1839" s="2">
        <f>Cocina[[#This Row],[Precio Unitario]]*Cocina[[#This Row],[Cantidad Ordenada]]</f>
        <v>26</v>
      </c>
      <c r="O1839" s="2"/>
      <c r="Q1839"/>
    </row>
    <row r="1840" spans="1:17" x14ac:dyDescent="0.2">
      <c r="A1840" s="3">
        <v>742</v>
      </c>
      <c r="B1840" s="3">
        <v>20</v>
      </c>
      <c r="C1840" s="4" t="s">
        <v>48</v>
      </c>
      <c r="D1840" s="4" t="s">
        <v>1597</v>
      </c>
      <c r="E1840" s="2">
        <v>11</v>
      </c>
      <c r="F1840" s="2">
        <v>19</v>
      </c>
      <c r="G1840" s="3">
        <v>1</v>
      </c>
      <c r="H1840">
        <v>35</v>
      </c>
      <c r="I1840" s="4" t="s">
        <v>132</v>
      </c>
      <c r="J1840" s="2">
        <f>Cocina[[#This Row],[Precio Unitario]]-Cocina[[#This Row],[Costo Unitario]]</f>
        <v>8</v>
      </c>
      <c r="K1840" s="2">
        <f>Cocina[[#This Row],[Precio Unitario]]</f>
        <v>19</v>
      </c>
      <c r="L1840" s="6">
        <f>Cocina[[#This Row],[Ganancia Neta]]/Cocina[[#This Row],[Ganancia Bruta]]</f>
        <v>0.42105263157894735</v>
      </c>
      <c r="M1840" s="2">
        <f>Cocina[[#This Row],[Precio Unitario]]*Cocina[[#This Row],[Cantidad Ordenada]]</f>
        <v>19</v>
      </c>
      <c r="O1840" s="2"/>
      <c r="Q1840"/>
    </row>
    <row r="1841" spans="1:17" x14ac:dyDescent="0.2">
      <c r="A1841" s="3">
        <v>743</v>
      </c>
      <c r="B1841" s="3">
        <v>19</v>
      </c>
      <c r="C1841" s="4" t="s">
        <v>57</v>
      </c>
      <c r="D1841" s="4" t="s">
        <v>1606</v>
      </c>
      <c r="E1841" s="2">
        <v>15</v>
      </c>
      <c r="F1841" s="2">
        <v>26</v>
      </c>
      <c r="G1841" s="3">
        <v>2</v>
      </c>
      <c r="H1841">
        <v>59</v>
      </c>
      <c r="I1841" s="4" t="s">
        <v>133</v>
      </c>
      <c r="J1841" s="2">
        <f>Cocina[[#This Row],[Precio Unitario]]-Cocina[[#This Row],[Costo Unitario]]</f>
        <v>11</v>
      </c>
      <c r="K1841" s="2">
        <f>Cocina[[#This Row],[Precio Unitario]]</f>
        <v>26</v>
      </c>
      <c r="L1841" s="6">
        <f>Cocina[[#This Row],[Ganancia Neta]]/Cocina[[#This Row],[Ganancia Bruta]]</f>
        <v>0.42307692307692307</v>
      </c>
      <c r="M1841" s="2">
        <f>Cocina[[#This Row],[Precio Unitario]]*Cocina[[#This Row],[Cantidad Ordenada]]</f>
        <v>52</v>
      </c>
      <c r="O1841" s="2"/>
      <c r="Q1841"/>
    </row>
    <row r="1842" spans="1:17" x14ac:dyDescent="0.2">
      <c r="A1842" s="3">
        <v>743</v>
      </c>
      <c r="B1842" s="3">
        <v>19</v>
      </c>
      <c r="C1842" s="4" t="s">
        <v>43</v>
      </c>
      <c r="D1842" s="4" t="s">
        <v>1605</v>
      </c>
      <c r="E1842" s="2">
        <v>10</v>
      </c>
      <c r="F1842" s="2">
        <v>18</v>
      </c>
      <c r="G1842" s="3">
        <v>2</v>
      </c>
      <c r="H1842">
        <v>41</v>
      </c>
      <c r="I1842" s="4" t="s">
        <v>132</v>
      </c>
      <c r="J1842" s="2">
        <f>Cocina[[#This Row],[Precio Unitario]]-Cocina[[#This Row],[Costo Unitario]]</f>
        <v>8</v>
      </c>
      <c r="K1842" s="2">
        <f>Cocina[[#This Row],[Precio Unitario]]</f>
        <v>18</v>
      </c>
      <c r="L1842" s="6">
        <f>Cocina[[#This Row],[Ganancia Neta]]/Cocina[[#This Row],[Ganancia Bruta]]</f>
        <v>0.44444444444444442</v>
      </c>
      <c r="M1842" s="2">
        <f>Cocina[[#This Row],[Precio Unitario]]*Cocina[[#This Row],[Cantidad Ordenada]]</f>
        <v>36</v>
      </c>
      <c r="O1842" s="2"/>
      <c r="Q1842"/>
    </row>
    <row r="1843" spans="1:17" x14ac:dyDescent="0.2">
      <c r="A1843" s="3">
        <v>743</v>
      </c>
      <c r="B1843" s="3">
        <v>19</v>
      </c>
      <c r="C1843" s="4" t="s">
        <v>63</v>
      </c>
      <c r="D1843" s="4" t="s">
        <v>1603</v>
      </c>
      <c r="E1843" s="2">
        <v>14</v>
      </c>
      <c r="F1843" s="2">
        <v>23</v>
      </c>
      <c r="G1843" s="3">
        <v>2</v>
      </c>
      <c r="H1843">
        <v>43</v>
      </c>
      <c r="I1843" s="4" t="s">
        <v>133</v>
      </c>
      <c r="J1843" s="2">
        <f>Cocina[[#This Row],[Precio Unitario]]-Cocina[[#This Row],[Costo Unitario]]</f>
        <v>9</v>
      </c>
      <c r="K1843" s="2">
        <f>Cocina[[#This Row],[Precio Unitario]]</f>
        <v>23</v>
      </c>
      <c r="L1843" s="6">
        <f>Cocina[[#This Row],[Ganancia Neta]]/Cocina[[#This Row],[Ganancia Bruta]]</f>
        <v>0.39130434782608697</v>
      </c>
      <c r="M1843" s="2">
        <f>Cocina[[#This Row],[Precio Unitario]]*Cocina[[#This Row],[Cantidad Ordenada]]</f>
        <v>46</v>
      </c>
      <c r="O1843" s="2"/>
      <c r="Q1843"/>
    </row>
    <row r="1844" spans="1:17" x14ac:dyDescent="0.2">
      <c r="A1844" s="3">
        <v>744</v>
      </c>
      <c r="B1844" s="3">
        <v>11</v>
      </c>
      <c r="C1844" s="4" t="s">
        <v>43</v>
      </c>
      <c r="D1844" s="4" t="s">
        <v>1605</v>
      </c>
      <c r="E1844" s="2">
        <v>10</v>
      </c>
      <c r="F1844" s="2">
        <v>18</v>
      </c>
      <c r="G1844" s="3">
        <v>1</v>
      </c>
      <c r="H1844">
        <v>57</v>
      </c>
      <c r="I1844" s="4" t="s">
        <v>132</v>
      </c>
      <c r="J1844" s="2">
        <f>Cocina[[#This Row],[Precio Unitario]]-Cocina[[#This Row],[Costo Unitario]]</f>
        <v>8</v>
      </c>
      <c r="K1844" s="2">
        <f>Cocina[[#This Row],[Precio Unitario]]</f>
        <v>18</v>
      </c>
      <c r="L1844" s="6">
        <f>Cocina[[#This Row],[Ganancia Neta]]/Cocina[[#This Row],[Ganancia Bruta]]</f>
        <v>0.44444444444444442</v>
      </c>
      <c r="M1844" s="2">
        <f>Cocina[[#This Row],[Precio Unitario]]*Cocina[[#This Row],[Cantidad Ordenada]]</f>
        <v>18</v>
      </c>
      <c r="O1844" s="2"/>
      <c r="Q1844"/>
    </row>
    <row r="1845" spans="1:17" x14ac:dyDescent="0.2">
      <c r="A1845" s="3">
        <v>744</v>
      </c>
      <c r="B1845" s="3">
        <v>11</v>
      </c>
      <c r="C1845" s="4" t="s">
        <v>26</v>
      </c>
      <c r="D1845" s="4" t="s">
        <v>1594</v>
      </c>
      <c r="E1845" s="2">
        <v>17</v>
      </c>
      <c r="F1845" s="2">
        <v>29</v>
      </c>
      <c r="G1845" s="3">
        <v>2</v>
      </c>
      <c r="H1845">
        <v>10</v>
      </c>
      <c r="I1845" s="4" t="s">
        <v>132</v>
      </c>
      <c r="J1845" s="2">
        <f>Cocina[[#This Row],[Precio Unitario]]-Cocina[[#This Row],[Costo Unitario]]</f>
        <v>12</v>
      </c>
      <c r="K1845" s="2">
        <f>Cocina[[#This Row],[Precio Unitario]]</f>
        <v>29</v>
      </c>
      <c r="L1845" s="6">
        <f>Cocina[[#This Row],[Ganancia Neta]]/Cocina[[#This Row],[Ganancia Bruta]]</f>
        <v>0.41379310344827586</v>
      </c>
      <c r="M1845" s="2">
        <f>Cocina[[#This Row],[Precio Unitario]]*Cocina[[#This Row],[Cantidad Ordenada]]</f>
        <v>58</v>
      </c>
      <c r="O1845" s="2"/>
      <c r="Q1845"/>
    </row>
    <row r="1846" spans="1:17" x14ac:dyDescent="0.2">
      <c r="A1846" s="3">
        <v>745</v>
      </c>
      <c r="B1846" s="3">
        <v>3</v>
      </c>
      <c r="C1846" s="4" t="s">
        <v>19</v>
      </c>
      <c r="D1846" s="4" t="s">
        <v>1598</v>
      </c>
      <c r="E1846" s="2">
        <v>21</v>
      </c>
      <c r="F1846" s="2">
        <v>35</v>
      </c>
      <c r="G1846" s="3">
        <v>3</v>
      </c>
      <c r="H1846">
        <v>34</v>
      </c>
      <c r="I1846" s="4" t="s">
        <v>132</v>
      </c>
      <c r="J1846" s="2">
        <f>Cocina[[#This Row],[Precio Unitario]]-Cocina[[#This Row],[Costo Unitario]]</f>
        <v>14</v>
      </c>
      <c r="K1846" s="2">
        <f>Cocina[[#This Row],[Precio Unitario]]</f>
        <v>35</v>
      </c>
      <c r="L1846" s="6">
        <f>Cocina[[#This Row],[Ganancia Neta]]/Cocina[[#This Row],[Ganancia Bruta]]</f>
        <v>0.4</v>
      </c>
      <c r="M1846" s="2">
        <f>Cocina[[#This Row],[Precio Unitario]]*Cocina[[#This Row],[Cantidad Ordenada]]</f>
        <v>105</v>
      </c>
      <c r="O1846" s="2"/>
      <c r="Q1846"/>
    </row>
    <row r="1847" spans="1:17" x14ac:dyDescent="0.2">
      <c r="A1847" s="3">
        <v>745</v>
      </c>
      <c r="B1847" s="3">
        <v>3</v>
      </c>
      <c r="C1847" s="4" t="s">
        <v>60</v>
      </c>
      <c r="D1847" s="4" t="s">
        <v>1588</v>
      </c>
      <c r="E1847" s="2">
        <v>14</v>
      </c>
      <c r="F1847" s="2">
        <v>24</v>
      </c>
      <c r="G1847" s="3">
        <v>2</v>
      </c>
      <c r="H1847">
        <v>9</v>
      </c>
      <c r="I1847" s="4" t="s">
        <v>132</v>
      </c>
      <c r="J1847" s="2">
        <f>Cocina[[#This Row],[Precio Unitario]]-Cocina[[#This Row],[Costo Unitario]]</f>
        <v>10</v>
      </c>
      <c r="K1847" s="2">
        <f>Cocina[[#This Row],[Precio Unitario]]</f>
        <v>24</v>
      </c>
      <c r="L1847" s="6">
        <f>Cocina[[#This Row],[Ganancia Neta]]/Cocina[[#This Row],[Ganancia Bruta]]</f>
        <v>0.41666666666666669</v>
      </c>
      <c r="M1847" s="2">
        <f>Cocina[[#This Row],[Precio Unitario]]*Cocina[[#This Row],[Cantidad Ordenada]]</f>
        <v>48</v>
      </c>
      <c r="O1847" s="2"/>
      <c r="Q1847"/>
    </row>
    <row r="1848" spans="1:17" x14ac:dyDescent="0.2">
      <c r="A1848" s="3">
        <v>745</v>
      </c>
      <c r="B1848" s="3">
        <v>3</v>
      </c>
      <c r="C1848" s="4" t="s">
        <v>52</v>
      </c>
      <c r="D1848" s="4" t="s">
        <v>1607</v>
      </c>
      <c r="E1848" s="2">
        <v>15</v>
      </c>
      <c r="F1848" s="2">
        <v>25</v>
      </c>
      <c r="G1848" s="3">
        <v>2</v>
      </c>
      <c r="H1848">
        <v>23</v>
      </c>
      <c r="I1848" s="4" t="s">
        <v>132</v>
      </c>
      <c r="J1848" s="2">
        <f>Cocina[[#This Row],[Precio Unitario]]-Cocina[[#This Row],[Costo Unitario]]</f>
        <v>10</v>
      </c>
      <c r="K1848" s="2">
        <f>Cocina[[#This Row],[Precio Unitario]]</f>
        <v>25</v>
      </c>
      <c r="L1848" s="6">
        <f>Cocina[[#This Row],[Ganancia Neta]]/Cocina[[#This Row],[Ganancia Bruta]]</f>
        <v>0.4</v>
      </c>
      <c r="M1848" s="2">
        <f>Cocina[[#This Row],[Precio Unitario]]*Cocina[[#This Row],[Cantidad Ordenada]]</f>
        <v>50</v>
      </c>
      <c r="O1848" s="2"/>
      <c r="Q1848"/>
    </row>
    <row r="1849" spans="1:17" x14ac:dyDescent="0.2">
      <c r="A1849" s="3">
        <v>745</v>
      </c>
      <c r="B1849" s="3">
        <v>3</v>
      </c>
      <c r="C1849" s="4" t="s">
        <v>46</v>
      </c>
      <c r="D1849" s="4" t="s">
        <v>1591</v>
      </c>
      <c r="E1849" s="2">
        <v>16</v>
      </c>
      <c r="F1849" s="2">
        <v>27</v>
      </c>
      <c r="G1849" s="3">
        <v>3</v>
      </c>
      <c r="H1849">
        <v>7</v>
      </c>
      <c r="I1849" s="4" t="s">
        <v>133</v>
      </c>
      <c r="J1849" s="2">
        <f>Cocina[[#This Row],[Precio Unitario]]-Cocina[[#This Row],[Costo Unitario]]</f>
        <v>11</v>
      </c>
      <c r="K1849" s="2">
        <f>Cocina[[#This Row],[Precio Unitario]]</f>
        <v>27</v>
      </c>
      <c r="L1849" s="6">
        <f>Cocina[[#This Row],[Ganancia Neta]]/Cocina[[#This Row],[Ganancia Bruta]]</f>
        <v>0.40740740740740738</v>
      </c>
      <c r="M1849" s="2">
        <f>Cocina[[#This Row],[Precio Unitario]]*Cocina[[#This Row],[Cantidad Ordenada]]</f>
        <v>81</v>
      </c>
      <c r="O1849" s="2"/>
      <c r="Q1849"/>
    </row>
    <row r="1850" spans="1:17" x14ac:dyDescent="0.2">
      <c r="A1850" s="3">
        <v>746</v>
      </c>
      <c r="B1850" s="3">
        <v>13</v>
      </c>
      <c r="C1850" s="4" t="s">
        <v>19</v>
      </c>
      <c r="D1850" s="4" t="s">
        <v>1598</v>
      </c>
      <c r="E1850" s="2">
        <v>21</v>
      </c>
      <c r="F1850" s="2">
        <v>35</v>
      </c>
      <c r="G1850" s="3">
        <v>3</v>
      </c>
      <c r="H1850">
        <v>34</v>
      </c>
      <c r="I1850" s="4" t="s">
        <v>132</v>
      </c>
      <c r="J1850" s="2">
        <f>Cocina[[#This Row],[Precio Unitario]]-Cocina[[#This Row],[Costo Unitario]]</f>
        <v>14</v>
      </c>
      <c r="K1850" s="2">
        <f>Cocina[[#This Row],[Precio Unitario]]</f>
        <v>35</v>
      </c>
      <c r="L1850" s="6">
        <f>Cocina[[#This Row],[Ganancia Neta]]/Cocina[[#This Row],[Ganancia Bruta]]</f>
        <v>0.4</v>
      </c>
      <c r="M1850" s="2">
        <f>Cocina[[#This Row],[Precio Unitario]]*Cocina[[#This Row],[Cantidad Ordenada]]</f>
        <v>105</v>
      </c>
      <c r="O1850" s="2"/>
      <c r="Q1850"/>
    </row>
    <row r="1851" spans="1:17" x14ac:dyDescent="0.2">
      <c r="A1851" s="3">
        <v>746</v>
      </c>
      <c r="B1851" s="3">
        <v>13</v>
      </c>
      <c r="C1851" s="4" t="s">
        <v>70</v>
      </c>
      <c r="D1851" s="4" t="s">
        <v>1599</v>
      </c>
      <c r="E1851" s="2">
        <v>19</v>
      </c>
      <c r="F1851" s="2">
        <v>32</v>
      </c>
      <c r="G1851" s="3">
        <v>3</v>
      </c>
      <c r="H1851">
        <v>43</v>
      </c>
      <c r="I1851" s="4" t="s">
        <v>132</v>
      </c>
      <c r="J1851" s="2">
        <f>Cocina[[#This Row],[Precio Unitario]]-Cocina[[#This Row],[Costo Unitario]]</f>
        <v>13</v>
      </c>
      <c r="K1851" s="2">
        <f>Cocina[[#This Row],[Precio Unitario]]</f>
        <v>32</v>
      </c>
      <c r="L1851" s="6">
        <f>Cocina[[#This Row],[Ganancia Neta]]/Cocina[[#This Row],[Ganancia Bruta]]</f>
        <v>0.40625</v>
      </c>
      <c r="M1851" s="2">
        <f>Cocina[[#This Row],[Precio Unitario]]*Cocina[[#This Row],[Cantidad Ordenada]]</f>
        <v>96</v>
      </c>
      <c r="O1851" s="2"/>
      <c r="Q1851"/>
    </row>
    <row r="1852" spans="1:17" x14ac:dyDescent="0.2">
      <c r="A1852" s="3">
        <v>747</v>
      </c>
      <c r="B1852" s="3">
        <v>16</v>
      </c>
      <c r="C1852" s="4" t="s">
        <v>52</v>
      </c>
      <c r="D1852" s="4" t="s">
        <v>1607</v>
      </c>
      <c r="E1852" s="2">
        <v>15</v>
      </c>
      <c r="F1852" s="2">
        <v>25</v>
      </c>
      <c r="G1852" s="3">
        <v>1</v>
      </c>
      <c r="H1852">
        <v>28</v>
      </c>
      <c r="I1852" s="4" t="s">
        <v>132</v>
      </c>
      <c r="J1852" s="2">
        <f>Cocina[[#This Row],[Precio Unitario]]-Cocina[[#This Row],[Costo Unitario]]</f>
        <v>10</v>
      </c>
      <c r="K1852" s="2">
        <f>Cocina[[#This Row],[Precio Unitario]]</f>
        <v>25</v>
      </c>
      <c r="L1852" s="6">
        <f>Cocina[[#This Row],[Ganancia Neta]]/Cocina[[#This Row],[Ganancia Bruta]]</f>
        <v>0.4</v>
      </c>
      <c r="M1852" s="2">
        <f>Cocina[[#This Row],[Precio Unitario]]*Cocina[[#This Row],[Cantidad Ordenada]]</f>
        <v>25</v>
      </c>
      <c r="O1852" s="2"/>
      <c r="Q1852"/>
    </row>
    <row r="1853" spans="1:17" x14ac:dyDescent="0.2">
      <c r="A1853" s="3">
        <v>748</v>
      </c>
      <c r="B1853" s="3">
        <v>2</v>
      </c>
      <c r="C1853" s="4" t="s">
        <v>70</v>
      </c>
      <c r="D1853" s="4" t="s">
        <v>1599</v>
      </c>
      <c r="E1853" s="2">
        <v>19</v>
      </c>
      <c r="F1853" s="2">
        <v>32</v>
      </c>
      <c r="G1853" s="3">
        <v>1</v>
      </c>
      <c r="H1853">
        <v>5</v>
      </c>
      <c r="I1853" s="4" t="s">
        <v>133</v>
      </c>
      <c r="J1853" s="2">
        <f>Cocina[[#This Row],[Precio Unitario]]-Cocina[[#This Row],[Costo Unitario]]</f>
        <v>13</v>
      </c>
      <c r="K1853" s="2">
        <f>Cocina[[#This Row],[Precio Unitario]]</f>
        <v>32</v>
      </c>
      <c r="L1853" s="6">
        <f>Cocina[[#This Row],[Ganancia Neta]]/Cocina[[#This Row],[Ganancia Bruta]]</f>
        <v>0.40625</v>
      </c>
      <c r="M1853" s="2">
        <f>Cocina[[#This Row],[Precio Unitario]]*Cocina[[#This Row],[Cantidad Ordenada]]</f>
        <v>32</v>
      </c>
      <c r="O1853" s="2"/>
      <c r="Q1853"/>
    </row>
    <row r="1854" spans="1:17" x14ac:dyDescent="0.2">
      <c r="A1854" s="3">
        <v>748</v>
      </c>
      <c r="B1854" s="3">
        <v>2</v>
      </c>
      <c r="C1854" s="4" t="s">
        <v>57</v>
      </c>
      <c r="D1854" s="4" t="s">
        <v>1606</v>
      </c>
      <c r="E1854" s="2">
        <v>15</v>
      </c>
      <c r="F1854" s="2">
        <v>26</v>
      </c>
      <c r="G1854" s="3">
        <v>3</v>
      </c>
      <c r="H1854">
        <v>32</v>
      </c>
      <c r="I1854" s="4" t="s">
        <v>132</v>
      </c>
      <c r="J1854" s="2">
        <f>Cocina[[#This Row],[Precio Unitario]]-Cocina[[#This Row],[Costo Unitario]]</f>
        <v>11</v>
      </c>
      <c r="K1854" s="2">
        <f>Cocina[[#This Row],[Precio Unitario]]</f>
        <v>26</v>
      </c>
      <c r="L1854" s="6">
        <f>Cocina[[#This Row],[Ganancia Neta]]/Cocina[[#This Row],[Ganancia Bruta]]</f>
        <v>0.42307692307692307</v>
      </c>
      <c r="M1854" s="2">
        <f>Cocina[[#This Row],[Precio Unitario]]*Cocina[[#This Row],[Cantidad Ordenada]]</f>
        <v>78</v>
      </c>
      <c r="O1854" s="2"/>
      <c r="Q1854"/>
    </row>
    <row r="1855" spans="1:17" x14ac:dyDescent="0.2">
      <c r="A1855" s="3">
        <v>749</v>
      </c>
      <c r="B1855" s="3">
        <v>1</v>
      </c>
      <c r="C1855" s="4" t="s">
        <v>19</v>
      </c>
      <c r="D1855" s="4" t="s">
        <v>1598</v>
      </c>
      <c r="E1855" s="2">
        <v>21</v>
      </c>
      <c r="F1855" s="2">
        <v>35</v>
      </c>
      <c r="G1855" s="3">
        <v>2</v>
      </c>
      <c r="H1855">
        <v>8</v>
      </c>
      <c r="I1855" s="4" t="s">
        <v>132</v>
      </c>
      <c r="J1855" s="2">
        <f>Cocina[[#This Row],[Precio Unitario]]-Cocina[[#This Row],[Costo Unitario]]</f>
        <v>14</v>
      </c>
      <c r="K1855" s="2">
        <f>Cocina[[#This Row],[Precio Unitario]]</f>
        <v>35</v>
      </c>
      <c r="L1855" s="6">
        <f>Cocina[[#This Row],[Ganancia Neta]]/Cocina[[#This Row],[Ganancia Bruta]]</f>
        <v>0.4</v>
      </c>
      <c r="M1855" s="2">
        <f>Cocina[[#This Row],[Precio Unitario]]*Cocina[[#This Row],[Cantidad Ordenada]]</f>
        <v>70</v>
      </c>
      <c r="O1855" s="2"/>
      <c r="Q1855"/>
    </row>
    <row r="1856" spans="1:17" x14ac:dyDescent="0.2">
      <c r="A1856" s="3">
        <v>750</v>
      </c>
      <c r="B1856" s="3">
        <v>6</v>
      </c>
      <c r="C1856" s="4" t="s">
        <v>50</v>
      </c>
      <c r="D1856" s="4" t="s">
        <v>1590</v>
      </c>
      <c r="E1856" s="2">
        <v>19</v>
      </c>
      <c r="F1856" s="2">
        <v>31</v>
      </c>
      <c r="G1856" s="3">
        <v>3</v>
      </c>
      <c r="H1856">
        <v>47</v>
      </c>
      <c r="I1856" s="4" t="s">
        <v>132</v>
      </c>
      <c r="J1856" s="2">
        <f>Cocina[[#This Row],[Precio Unitario]]-Cocina[[#This Row],[Costo Unitario]]</f>
        <v>12</v>
      </c>
      <c r="K1856" s="2">
        <f>Cocina[[#This Row],[Precio Unitario]]</f>
        <v>31</v>
      </c>
      <c r="L1856" s="6">
        <f>Cocina[[#This Row],[Ganancia Neta]]/Cocina[[#This Row],[Ganancia Bruta]]</f>
        <v>0.38709677419354838</v>
      </c>
      <c r="M1856" s="2">
        <f>Cocina[[#This Row],[Precio Unitario]]*Cocina[[#This Row],[Cantidad Ordenada]]</f>
        <v>93</v>
      </c>
      <c r="O1856" s="2"/>
      <c r="Q1856"/>
    </row>
    <row r="1857" spans="1:17" x14ac:dyDescent="0.2">
      <c r="A1857" s="3">
        <v>750</v>
      </c>
      <c r="B1857" s="3">
        <v>6</v>
      </c>
      <c r="C1857" s="4" t="s">
        <v>57</v>
      </c>
      <c r="D1857" s="4" t="s">
        <v>1606</v>
      </c>
      <c r="E1857" s="2">
        <v>15</v>
      </c>
      <c r="F1857" s="2">
        <v>26</v>
      </c>
      <c r="G1857" s="3">
        <v>1</v>
      </c>
      <c r="H1857">
        <v>39</v>
      </c>
      <c r="I1857" s="4" t="s">
        <v>132</v>
      </c>
      <c r="J1857" s="2">
        <f>Cocina[[#This Row],[Precio Unitario]]-Cocina[[#This Row],[Costo Unitario]]</f>
        <v>11</v>
      </c>
      <c r="K1857" s="2">
        <f>Cocina[[#This Row],[Precio Unitario]]</f>
        <v>26</v>
      </c>
      <c r="L1857" s="6">
        <f>Cocina[[#This Row],[Ganancia Neta]]/Cocina[[#This Row],[Ganancia Bruta]]</f>
        <v>0.42307692307692307</v>
      </c>
      <c r="M1857" s="2">
        <f>Cocina[[#This Row],[Precio Unitario]]*Cocina[[#This Row],[Cantidad Ordenada]]</f>
        <v>26</v>
      </c>
      <c r="O1857" s="2"/>
      <c r="Q1857"/>
    </row>
    <row r="1858" spans="1:17" x14ac:dyDescent="0.2">
      <c r="A1858" s="3">
        <v>751</v>
      </c>
      <c r="B1858" s="3">
        <v>17</v>
      </c>
      <c r="C1858" s="4" t="s">
        <v>26</v>
      </c>
      <c r="D1858" s="4" t="s">
        <v>1594</v>
      </c>
      <c r="E1858" s="2">
        <v>17</v>
      </c>
      <c r="F1858" s="2">
        <v>29</v>
      </c>
      <c r="G1858" s="3">
        <v>1</v>
      </c>
      <c r="H1858">
        <v>37</v>
      </c>
      <c r="I1858" s="4" t="s">
        <v>132</v>
      </c>
      <c r="J1858" s="2">
        <f>Cocina[[#This Row],[Precio Unitario]]-Cocina[[#This Row],[Costo Unitario]]</f>
        <v>12</v>
      </c>
      <c r="K1858" s="2">
        <f>Cocina[[#This Row],[Precio Unitario]]</f>
        <v>29</v>
      </c>
      <c r="L1858" s="6">
        <f>Cocina[[#This Row],[Ganancia Neta]]/Cocina[[#This Row],[Ganancia Bruta]]</f>
        <v>0.41379310344827586</v>
      </c>
      <c r="M1858" s="2">
        <f>Cocina[[#This Row],[Precio Unitario]]*Cocina[[#This Row],[Cantidad Ordenada]]</f>
        <v>29</v>
      </c>
      <c r="O1858" s="2"/>
      <c r="Q1858"/>
    </row>
    <row r="1859" spans="1:17" x14ac:dyDescent="0.2">
      <c r="A1859" s="3">
        <v>751</v>
      </c>
      <c r="B1859" s="3">
        <v>17</v>
      </c>
      <c r="C1859" s="4" t="s">
        <v>52</v>
      </c>
      <c r="D1859" s="4" t="s">
        <v>1607</v>
      </c>
      <c r="E1859" s="2">
        <v>15</v>
      </c>
      <c r="F1859" s="2">
        <v>25</v>
      </c>
      <c r="G1859" s="3">
        <v>3</v>
      </c>
      <c r="H1859">
        <v>31</v>
      </c>
      <c r="I1859" s="4" t="s">
        <v>133</v>
      </c>
      <c r="J1859" s="2">
        <f>Cocina[[#This Row],[Precio Unitario]]-Cocina[[#This Row],[Costo Unitario]]</f>
        <v>10</v>
      </c>
      <c r="K1859" s="2">
        <f>Cocina[[#This Row],[Precio Unitario]]</f>
        <v>25</v>
      </c>
      <c r="L1859" s="6">
        <f>Cocina[[#This Row],[Ganancia Neta]]/Cocina[[#This Row],[Ganancia Bruta]]</f>
        <v>0.4</v>
      </c>
      <c r="M1859" s="2">
        <f>Cocina[[#This Row],[Precio Unitario]]*Cocina[[#This Row],[Cantidad Ordenada]]</f>
        <v>75</v>
      </c>
      <c r="O1859" s="2"/>
      <c r="Q1859"/>
    </row>
    <row r="1860" spans="1:17" x14ac:dyDescent="0.2">
      <c r="A1860" s="3">
        <v>751</v>
      </c>
      <c r="B1860" s="3">
        <v>17</v>
      </c>
      <c r="C1860" s="4" t="s">
        <v>65</v>
      </c>
      <c r="D1860" s="4" t="s">
        <v>1600</v>
      </c>
      <c r="E1860" s="2">
        <v>13</v>
      </c>
      <c r="F1860" s="2">
        <v>22</v>
      </c>
      <c r="G1860" s="3">
        <v>3</v>
      </c>
      <c r="H1860">
        <v>19</v>
      </c>
      <c r="I1860" s="4" t="s">
        <v>132</v>
      </c>
      <c r="J1860" s="2">
        <f>Cocina[[#This Row],[Precio Unitario]]-Cocina[[#This Row],[Costo Unitario]]</f>
        <v>9</v>
      </c>
      <c r="K1860" s="2">
        <f>Cocina[[#This Row],[Precio Unitario]]</f>
        <v>22</v>
      </c>
      <c r="L1860" s="6">
        <f>Cocina[[#This Row],[Ganancia Neta]]/Cocina[[#This Row],[Ganancia Bruta]]</f>
        <v>0.40909090909090912</v>
      </c>
      <c r="M1860" s="2">
        <f>Cocina[[#This Row],[Precio Unitario]]*Cocina[[#This Row],[Cantidad Ordenada]]</f>
        <v>66</v>
      </c>
      <c r="O1860" s="2"/>
      <c r="Q1860"/>
    </row>
    <row r="1861" spans="1:17" x14ac:dyDescent="0.2">
      <c r="A1861" s="3">
        <v>752</v>
      </c>
      <c r="B1861" s="3">
        <v>3</v>
      </c>
      <c r="C1861" s="4" t="s">
        <v>39</v>
      </c>
      <c r="D1861" s="4" t="s">
        <v>1589</v>
      </c>
      <c r="E1861" s="2">
        <v>18</v>
      </c>
      <c r="F1861" s="2">
        <v>30</v>
      </c>
      <c r="G1861" s="3">
        <v>2</v>
      </c>
      <c r="H1861">
        <v>30</v>
      </c>
      <c r="I1861" s="4" t="s">
        <v>133</v>
      </c>
      <c r="J1861" s="2">
        <f>Cocina[[#This Row],[Precio Unitario]]-Cocina[[#This Row],[Costo Unitario]]</f>
        <v>12</v>
      </c>
      <c r="K1861" s="2">
        <f>Cocina[[#This Row],[Precio Unitario]]</f>
        <v>30</v>
      </c>
      <c r="L1861" s="6">
        <f>Cocina[[#This Row],[Ganancia Neta]]/Cocina[[#This Row],[Ganancia Bruta]]</f>
        <v>0.4</v>
      </c>
      <c r="M1861" s="2">
        <f>Cocina[[#This Row],[Precio Unitario]]*Cocina[[#This Row],[Cantidad Ordenada]]</f>
        <v>60</v>
      </c>
      <c r="O1861" s="2"/>
      <c r="Q1861"/>
    </row>
    <row r="1862" spans="1:17" x14ac:dyDescent="0.2">
      <c r="A1862" s="3">
        <v>753</v>
      </c>
      <c r="B1862" s="3">
        <v>11</v>
      </c>
      <c r="C1862" s="4" t="s">
        <v>70</v>
      </c>
      <c r="D1862" s="4" t="s">
        <v>1599</v>
      </c>
      <c r="E1862" s="2">
        <v>19</v>
      </c>
      <c r="F1862" s="2">
        <v>32</v>
      </c>
      <c r="G1862" s="3">
        <v>1</v>
      </c>
      <c r="H1862">
        <v>35</v>
      </c>
      <c r="I1862" s="4" t="s">
        <v>133</v>
      </c>
      <c r="J1862" s="2">
        <f>Cocina[[#This Row],[Precio Unitario]]-Cocina[[#This Row],[Costo Unitario]]</f>
        <v>13</v>
      </c>
      <c r="K1862" s="2">
        <f>Cocina[[#This Row],[Precio Unitario]]</f>
        <v>32</v>
      </c>
      <c r="L1862" s="6">
        <f>Cocina[[#This Row],[Ganancia Neta]]/Cocina[[#This Row],[Ganancia Bruta]]</f>
        <v>0.40625</v>
      </c>
      <c r="M1862" s="2">
        <f>Cocina[[#This Row],[Precio Unitario]]*Cocina[[#This Row],[Cantidad Ordenada]]</f>
        <v>32</v>
      </c>
      <c r="O1862" s="2"/>
      <c r="Q1862"/>
    </row>
    <row r="1863" spans="1:17" x14ac:dyDescent="0.2">
      <c r="A1863" s="3">
        <v>753</v>
      </c>
      <c r="B1863" s="3">
        <v>11</v>
      </c>
      <c r="C1863" s="4" t="s">
        <v>63</v>
      </c>
      <c r="D1863" s="4" t="s">
        <v>1603</v>
      </c>
      <c r="E1863" s="2">
        <v>14</v>
      </c>
      <c r="F1863" s="2">
        <v>23</v>
      </c>
      <c r="G1863" s="3">
        <v>1</v>
      </c>
      <c r="H1863">
        <v>23</v>
      </c>
      <c r="I1863" s="4" t="s">
        <v>133</v>
      </c>
      <c r="J1863" s="2">
        <f>Cocina[[#This Row],[Precio Unitario]]-Cocina[[#This Row],[Costo Unitario]]</f>
        <v>9</v>
      </c>
      <c r="K1863" s="2">
        <f>Cocina[[#This Row],[Precio Unitario]]</f>
        <v>23</v>
      </c>
      <c r="L1863" s="6">
        <f>Cocina[[#This Row],[Ganancia Neta]]/Cocina[[#This Row],[Ganancia Bruta]]</f>
        <v>0.39130434782608697</v>
      </c>
      <c r="M1863" s="2">
        <f>Cocina[[#This Row],[Precio Unitario]]*Cocina[[#This Row],[Cantidad Ordenada]]</f>
        <v>23</v>
      </c>
      <c r="O1863" s="2"/>
      <c r="Q1863"/>
    </row>
    <row r="1864" spans="1:17" x14ac:dyDescent="0.2">
      <c r="A1864" s="3">
        <v>753</v>
      </c>
      <c r="B1864" s="3">
        <v>11</v>
      </c>
      <c r="C1864" s="4" t="s">
        <v>60</v>
      </c>
      <c r="D1864" s="4" t="s">
        <v>1588</v>
      </c>
      <c r="E1864" s="2">
        <v>14</v>
      </c>
      <c r="F1864" s="2">
        <v>24</v>
      </c>
      <c r="G1864" s="3">
        <v>3</v>
      </c>
      <c r="H1864">
        <v>24</v>
      </c>
      <c r="I1864" s="4" t="s">
        <v>132</v>
      </c>
      <c r="J1864" s="2">
        <f>Cocina[[#This Row],[Precio Unitario]]-Cocina[[#This Row],[Costo Unitario]]</f>
        <v>10</v>
      </c>
      <c r="K1864" s="2">
        <f>Cocina[[#This Row],[Precio Unitario]]</f>
        <v>24</v>
      </c>
      <c r="L1864" s="6">
        <f>Cocina[[#This Row],[Ganancia Neta]]/Cocina[[#This Row],[Ganancia Bruta]]</f>
        <v>0.41666666666666669</v>
      </c>
      <c r="M1864" s="2">
        <f>Cocina[[#This Row],[Precio Unitario]]*Cocina[[#This Row],[Cantidad Ordenada]]</f>
        <v>72</v>
      </c>
      <c r="O1864" s="2"/>
      <c r="Q1864"/>
    </row>
    <row r="1865" spans="1:17" x14ac:dyDescent="0.2">
      <c r="A1865" s="3">
        <v>753</v>
      </c>
      <c r="B1865" s="3">
        <v>11</v>
      </c>
      <c r="C1865" s="4" t="s">
        <v>42</v>
      </c>
      <c r="D1865" s="4" t="s">
        <v>1593</v>
      </c>
      <c r="E1865" s="2">
        <v>22</v>
      </c>
      <c r="F1865" s="2">
        <v>36</v>
      </c>
      <c r="G1865" s="3">
        <v>1</v>
      </c>
      <c r="H1865">
        <v>46</v>
      </c>
      <c r="I1865" s="4" t="s">
        <v>132</v>
      </c>
      <c r="J1865" s="2">
        <f>Cocina[[#This Row],[Precio Unitario]]-Cocina[[#This Row],[Costo Unitario]]</f>
        <v>14</v>
      </c>
      <c r="K1865" s="2">
        <f>Cocina[[#This Row],[Precio Unitario]]</f>
        <v>36</v>
      </c>
      <c r="L1865" s="6">
        <f>Cocina[[#This Row],[Ganancia Neta]]/Cocina[[#This Row],[Ganancia Bruta]]</f>
        <v>0.3888888888888889</v>
      </c>
      <c r="M1865" s="2">
        <f>Cocina[[#This Row],[Precio Unitario]]*Cocina[[#This Row],[Cantidad Ordenada]]</f>
        <v>36</v>
      </c>
      <c r="O1865" s="2"/>
      <c r="Q1865"/>
    </row>
    <row r="1866" spans="1:17" x14ac:dyDescent="0.2">
      <c r="A1866" s="3">
        <v>754</v>
      </c>
      <c r="B1866" s="3">
        <v>8</v>
      </c>
      <c r="C1866" s="4" t="s">
        <v>60</v>
      </c>
      <c r="D1866" s="4" t="s">
        <v>1588</v>
      </c>
      <c r="E1866" s="2">
        <v>14</v>
      </c>
      <c r="F1866" s="2">
        <v>24</v>
      </c>
      <c r="G1866" s="3">
        <v>3</v>
      </c>
      <c r="H1866">
        <v>26</v>
      </c>
      <c r="I1866" s="4" t="s">
        <v>132</v>
      </c>
      <c r="J1866" s="2">
        <f>Cocina[[#This Row],[Precio Unitario]]-Cocina[[#This Row],[Costo Unitario]]</f>
        <v>10</v>
      </c>
      <c r="K1866" s="2">
        <f>Cocina[[#This Row],[Precio Unitario]]</f>
        <v>24</v>
      </c>
      <c r="L1866" s="6">
        <f>Cocina[[#This Row],[Ganancia Neta]]/Cocina[[#This Row],[Ganancia Bruta]]</f>
        <v>0.41666666666666669</v>
      </c>
      <c r="M1866" s="2">
        <f>Cocina[[#This Row],[Precio Unitario]]*Cocina[[#This Row],[Cantidad Ordenada]]</f>
        <v>72</v>
      </c>
      <c r="O1866" s="2"/>
      <c r="Q1866"/>
    </row>
    <row r="1867" spans="1:17" x14ac:dyDescent="0.2">
      <c r="A1867" s="3">
        <v>754</v>
      </c>
      <c r="B1867" s="3">
        <v>8</v>
      </c>
      <c r="C1867" s="4" t="s">
        <v>46</v>
      </c>
      <c r="D1867" s="4" t="s">
        <v>1591</v>
      </c>
      <c r="E1867" s="2">
        <v>16</v>
      </c>
      <c r="F1867" s="2">
        <v>27</v>
      </c>
      <c r="G1867" s="3">
        <v>3</v>
      </c>
      <c r="H1867">
        <v>11</v>
      </c>
      <c r="I1867" s="4" t="s">
        <v>133</v>
      </c>
      <c r="J1867" s="2">
        <f>Cocina[[#This Row],[Precio Unitario]]-Cocina[[#This Row],[Costo Unitario]]</f>
        <v>11</v>
      </c>
      <c r="K1867" s="2">
        <f>Cocina[[#This Row],[Precio Unitario]]</f>
        <v>27</v>
      </c>
      <c r="L1867" s="6">
        <f>Cocina[[#This Row],[Ganancia Neta]]/Cocina[[#This Row],[Ganancia Bruta]]</f>
        <v>0.40740740740740738</v>
      </c>
      <c r="M1867" s="2">
        <f>Cocina[[#This Row],[Precio Unitario]]*Cocina[[#This Row],[Cantidad Ordenada]]</f>
        <v>81</v>
      </c>
      <c r="O1867" s="2"/>
      <c r="Q1867"/>
    </row>
    <row r="1868" spans="1:17" x14ac:dyDescent="0.2">
      <c r="A1868" s="3">
        <v>754</v>
      </c>
      <c r="B1868" s="3">
        <v>8</v>
      </c>
      <c r="C1868" s="4" t="s">
        <v>30</v>
      </c>
      <c r="D1868" s="4" t="s">
        <v>1596</v>
      </c>
      <c r="E1868" s="2">
        <v>16</v>
      </c>
      <c r="F1868" s="2">
        <v>28</v>
      </c>
      <c r="G1868" s="3">
        <v>3</v>
      </c>
      <c r="H1868">
        <v>52</v>
      </c>
      <c r="I1868" s="4" t="s">
        <v>132</v>
      </c>
      <c r="J1868" s="2">
        <f>Cocina[[#This Row],[Precio Unitario]]-Cocina[[#This Row],[Costo Unitario]]</f>
        <v>12</v>
      </c>
      <c r="K1868" s="2">
        <f>Cocina[[#This Row],[Precio Unitario]]</f>
        <v>28</v>
      </c>
      <c r="L1868" s="6">
        <f>Cocina[[#This Row],[Ganancia Neta]]/Cocina[[#This Row],[Ganancia Bruta]]</f>
        <v>0.42857142857142855</v>
      </c>
      <c r="M1868" s="2">
        <f>Cocina[[#This Row],[Precio Unitario]]*Cocina[[#This Row],[Cantidad Ordenada]]</f>
        <v>84</v>
      </c>
      <c r="O1868" s="2"/>
      <c r="Q1868"/>
    </row>
    <row r="1869" spans="1:17" x14ac:dyDescent="0.2">
      <c r="A1869" s="3">
        <v>755</v>
      </c>
      <c r="B1869" s="3">
        <v>12</v>
      </c>
      <c r="C1869" s="4" t="s">
        <v>41</v>
      </c>
      <c r="D1869" s="4" t="s">
        <v>1604</v>
      </c>
      <c r="E1869" s="2">
        <v>13</v>
      </c>
      <c r="F1869" s="2">
        <v>21</v>
      </c>
      <c r="G1869" s="3">
        <v>1</v>
      </c>
      <c r="H1869">
        <v>6</v>
      </c>
      <c r="I1869" s="4" t="s">
        <v>132</v>
      </c>
      <c r="J1869" s="2">
        <f>Cocina[[#This Row],[Precio Unitario]]-Cocina[[#This Row],[Costo Unitario]]</f>
        <v>8</v>
      </c>
      <c r="K1869" s="2">
        <f>Cocina[[#This Row],[Precio Unitario]]</f>
        <v>21</v>
      </c>
      <c r="L1869" s="6">
        <f>Cocina[[#This Row],[Ganancia Neta]]/Cocina[[#This Row],[Ganancia Bruta]]</f>
        <v>0.38095238095238093</v>
      </c>
      <c r="M1869" s="2">
        <f>Cocina[[#This Row],[Precio Unitario]]*Cocina[[#This Row],[Cantidad Ordenada]]</f>
        <v>21</v>
      </c>
      <c r="O1869" s="2"/>
      <c r="Q1869"/>
    </row>
    <row r="1870" spans="1:17" x14ac:dyDescent="0.2">
      <c r="A1870" s="3">
        <v>755</v>
      </c>
      <c r="B1870" s="3">
        <v>12</v>
      </c>
      <c r="C1870" s="4" t="s">
        <v>52</v>
      </c>
      <c r="D1870" s="4" t="s">
        <v>1607</v>
      </c>
      <c r="E1870" s="2">
        <v>15</v>
      </c>
      <c r="F1870" s="2">
        <v>25</v>
      </c>
      <c r="G1870" s="3">
        <v>3</v>
      </c>
      <c r="H1870">
        <v>37</v>
      </c>
      <c r="I1870" s="4" t="s">
        <v>132</v>
      </c>
      <c r="J1870" s="2">
        <f>Cocina[[#This Row],[Precio Unitario]]-Cocina[[#This Row],[Costo Unitario]]</f>
        <v>10</v>
      </c>
      <c r="K1870" s="2">
        <f>Cocina[[#This Row],[Precio Unitario]]</f>
        <v>25</v>
      </c>
      <c r="L1870" s="6">
        <f>Cocina[[#This Row],[Ganancia Neta]]/Cocina[[#This Row],[Ganancia Bruta]]</f>
        <v>0.4</v>
      </c>
      <c r="M1870" s="2">
        <f>Cocina[[#This Row],[Precio Unitario]]*Cocina[[#This Row],[Cantidad Ordenada]]</f>
        <v>75</v>
      </c>
      <c r="O1870" s="2"/>
      <c r="Q1870"/>
    </row>
    <row r="1871" spans="1:17" x14ac:dyDescent="0.2">
      <c r="A1871" s="3">
        <v>755</v>
      </c>
      <c r="B1871" s="3">
        <v>12</v>
      </c>
      <c r="C1871" s="4" t="s">
        <v>48</v>
      </c>
      <c r="D1871" s="4" t="s">
        <v>1597</v>
      </c>
      <c r="E1871" s="2">
        <v>11</v>
      </c>
      <c r="F1871" s="2">
        <v>19</v>
      </c>
      <c r="G1871" s="3">
        <v>3</v>
      </c>
      <c r="H1871">
        <v>46</v>
      </c>
      <c r="I1871" s="4" t="s">
        <v>132</v>
      </c>
      <c r="J1871" s="2">
        <f>Cocina[[#This Row],[Precio Unitario]]-Cocina[[#This Row],[Costo Unitario]]</f>
        <v>8</v>
      </c>
      <c r="K1871" s="2">
        <f>Cocina[[#This Row],[Precio Unitario]]</f>
        <v>19</v>
      </c>
      <c r="L1871" s="6">
        <f>Cocina[[#This Row],[Ganancia Neta]]/Cocina[[#This Row],[Ganancia Bruta]]</f>
        <v>0.42105263157894735</v>
      </c>
      <c r="M1871" s="2">
        <f>Cocina[[#This Row],[Precio Unitario]]*Cocina[[#This Row],[Cantidad Ordenada]]</f>
        <v>57</v>
      </c>
      <c r="O1871" s="2"/>
      <c r="Q1871"/>
    </row>
    <row r="1872" spans="1:17" x14ac:dyDescent="0.2">
      <c r="A1872" s="3">
        <v>755</v>
      </c>
      <c r="B1872" s="3">
        <v>12</v>
      </c>
      <c r="C1872" s="4" t="s">
        <v>26</v>
      </c>
      <c r="D1872" s="4" t="s">
        <v>1594</v>
      </c>
      <c r="E1872" s="2">
        <v>17</v>
      </c>
      <c r="F1872" s="2">
        <v>29</v>
      </c>
      <c r="G1872" s="3">
        <v>2</v>
      </c>
      <c r="H1872">
        <v>20</v>
      </c>
      <c r="I1872" s="4" t="s">
        <v>133</v>
      </c>
      <c r="J1872" s="2">
        <f>Cocina[[#This Row],[Precio Unitario]]-Cocina[[#This Row],[Costo Unitario]]</f>
        <v>12</v>
      </c>
      <c r="K1872" s="2">
        <f>Cocina[[#This Row],[Precio Unitario]]</f>
        <v>29</v>
      </c>
      <c r="L1872" s="6">
        <f>Cocina[[#This Row],[Ganancia Neta]]/Cocina[[#This Row],[Ganancia Bruta]]</f>
        <v>0.41379310344827586</v>
      </c>
      <c r="M1872" s="2">
        <f>Cocina[[#This Row],[Precio Unitario]]*Cocina[[#This Row],[Cantidad Ordenada]]</f>
        <v>58</v>
      </c>
      <c r="O1872" s="2"/>
      <c r="Q1872"/>
    </row>
    <row r="1873" spans="1:17" x14ac:dyDescent="0.2">
      <c r="A1873" s="3">
        <v>756</v>
      </c>
      <c r="B1873" s="3">
        <v>11</v>
      </c>
      <c r="C1873" s="4" t="s">
        <v>50</v>
      </c>
      <c r="D1873" s="4" t="s">
        <v>1590</v>
      </c>
      <c r="E1873" s="2">
        <v>19</v>
      </c>
      <c r="F1873" s="2">
        <v>31</v>
      </c>
      <c r="G1873" s="3">
        <v>1</v>
      </c>
      <c r="H1873">
        <v>21</v>
      </c>
      <c r="I1873" s="4" t="s">
        <v>132</v>
      </c>
      <c r="J1873" s="2">
        <f>Cocina[[#This Row],[Precio Unitario]]-Cocina[[#This Row],[Costo Unitario]]</f>
        <v>12</v>
      </c>
      <c r="K1873" s="2">
        <f>Cocina[[#This Row],[Precio Unitario]]</f>
        <v>31</v>
      </c>
      <c r="L1873" s="6">
        <f>Cocina[[#This Row],[Ganancia Neta]]/Cocina[[#This Row],[Ganancia Bruta]]</f>
        <v>0.38709677419354838</v>
      </c>
      <c r="M1873" s="2">
        <f>Cocina[[#This Row],[Precio Unitario]]*Cocina[[#This Row],[Cantidad Ordenada]]</f>
        <v>31</v>
      </c>
      <c r="O1873" s="2"/>
      <c r="Q1873"/>
    </row>
    <row r="1874" spans="1:17" x14ac:dyDescent="0.2">
      <c r="A1874" s="3">
        <v>756</v>
      </c>
      <c r="B1874" s="3">
        <v>11</v>
      </c>
      <c r="C1874" s="4" t="s">
        <v>48</v>
      </c>
      <c r="D1874" s="4" t="s">
        <v>1597</v>
      </c>
      <c r="E1874" s="2">
        <v>11</v>
      </c>
      <c r="F1874" s="2">
        <v>19</v>
      </c>
      <c r="G1874" s="3">
        <v>1</v>
      </c>
      <c r="H1874">
        <v>13</v>
      </c>
      <c r="I1874" s="4" t="s">
        <v>132</v>
      </c>
      <c r="J1874" s="2">
        <f>Cocina[[#This Row],[Precio Unitario]]-Cocina[[#This Row],[Costo Unitario]]</f>
        <v>8</v>
      </c>
      <c r="K1874" s="2">
        <f>Cocina[[#This Row],[Precio Unitario]]</f>
        <v>19</v>
      </c>
      <c r="L1874" s="6">
        <f>Cocina[[#This Row],[Ganancia Neta]]/Cocina[[#This Row],[Ganancia Bruta]]</f>
        <v>0.42105263157894735</v>
      </c>
      <c r="M1874" s="2">
        <f>Cocina[[#This Row],[Precio Unitario]]*Cocina[[#This Row],[Cantidad Ordenada]]</f>
        <v>19</v>
      </c>
      <c r="O1874" s="2"/>
      <c r="Q1874"/>
    </row>
    <row r="1875" spans="1:17" x14ac:dyDescent="0.2">
      <c r="A1875" s="3">
        <v>757</v>
      </c>
      <c r="B1875" s="3">
        <v>3</v>
      </c>
      <c r="C1875" s="4" t="s">
        <v>39</v>
      </c>
      <c r="D1875" s="4" t="s">
        <v>1589</v>
      </c>
      <c r="E1875" s="2">
        <v>18</v>
      </c>
      <c r="F1875" s="2">
        <v>30</v>
      </c>
      <c r="G1875" s="3">
        <v>2</v>
      </c>
      <c r="H1875">
        <v>40</v>
      </c>
      <c r="I1875" s="4" t="s">
        <v>132</v>
      </c>
      <c r="J1875" s="2">
        <f>Cocina[[#This Row],[Precio Unitario]]-Cocina[[#This Row],[Costo Unitario]]</f>
        <v>12</v>
      </c>
      <c r="K1875" s="2">
        <f>Cocina[[#This Row],[Precio Unitario]]</f>
        <v>30</v>
      </c>
      <c r="L1875" s="6">
        <f>Cocina[[#This Row],[Ganancia Neta]]/Cocina[[#This Row],[Ganancia Bruta]]</f>
        <v>0.4</v>
      </c>
      <c r="M1875" s="2">
        <f>Cocina[[#This Row],[Precio Unitario]]*Cocina[[#This Row],[Cantidad Ordenada]]</f>
        <v>60</v>
      </c>
      <c r="O1875" s="2"/>
      <c r="Q1875"/>
    </row>
    <row r="1876" spans="1:17" x14ac:dyDescent="0.2">
      <c r="A1876" s="3">
        <v>758</v>
      </c>
      <c r="B1876" s="3">
        <v>18</v>
      </c>
      <c r="C1876" s="4" t="s">
        <v>39</v>
      </c>
      <c r="D1876" s="4" t="s">
        <v>1589</v>
      </c>
      <c r="E1876" s="2">
        <v>18</v>
      </c>
      <c r="F1876" s="2">
        <v>30</v>
      </c>
      <c r="G1876" s="3">
        <v>1</v>
      </c>
      <c r="H1876">
        <v>32</v>
      </c>
      <c r="I1876" s="4" t="s">
        <v>132</v>
      </c>
      <c r="J1876" s="2">
        <f>Cocina[[#This Row],[Precio Unitario]]-Cocina[[#This Row],[Costo Unitario]]</f>
        <v>12</v>
      </c>
      <c r="K1876" s="2">
        <f>Cocina[[#This Row],[Precio Unitario]]</f>
        <v>30</v>
      </c>
      <c r="L1876" s="6">
        <f>Cocina[[#This Row],[Ganancia Neta]]/Cocina[[#This Row],[Ganancia Bruta]]</f>
        <v>0.4</v>
      </c>
      <c r="M1876" s="2">
        <f>Cocina[[#This Row],[Precio Unitario]]*Cocina[[#This Row],[Cantidad Ordenada]]</f>
        <v>30</v>
      </c>
      <c r="O1876" s="2"/>
      <c r="Q1876"/>
    </row>
    <row r="1877" spans="1:17" x14ac:dyDescent="0.2">
      <c r="A1877" s="3">
        <v>758</v>
      </c>
      <c r="B1877" s="3">
        <v>18</v>
      </c>
      <c r="C1877" s="4" t="s">
        <v>65</v>
      </c>
      <c r="D1877" s="4" t="s">
        <v>1600</v>
      </c>
      <c r="E1877" s="2">
        <v>13</v>
      </c>
      <c r="F1877" s="2">
        <v>22</v>
      </c>
      <c r="G1877" s="3">
        <v>1</v>
      </c>
      <c r="H1877">
        <v>9</v>
      </c>
      <c r="I1877" s="4" t="s">
        <v>133</v>
      </c>
      <c r="J1877" s="2">
        <f>Cocina[[#This Row],[Precio Unitario]]-Cocina[[#This Row],[Costo Unitario]]</f>
        <v>9</v>
      </c>
      <c r="K1877" s="2">
        <f>Cocina[[#This Row],[Precio Unitario]]</f>
        <v>22</v>
      </c>
      <c r="L1877" s="6">
        <f>Cocina[[#This Row],[Ganancia Neta]]/Cocina[[#This Row],[Ganancia Bruta]]</f>
        <v>0.40909090909090912</v>
      </c>
      <c r="M1877" s="2">
        <f>Cocina[[#This Row],[Precio Unitario]]*Cocina[[#This Row],[Cantidad Ordenada]]</f>
        <v>22</v>
      </c>
      <c r="O1877" s="2"/>
      <c r="Q1877"/>
    </row>
    <row r="1878" spans="1:17" x14ac:dyDescent="0.2">
      <c r="A1878" s="3">
        <v>759</v>
      </c>
      <c r="B1878" s="3">
        <v>20</v>
      </c>
      <c r="C1878" s="4" t="s">
        <v>74</v>
      </c>
      <c r="D1878" s="4" t="s">
        <v>1595</v>
      </c>
      <c r="E1878" s="2">
        <v>20</v>
      </c>
      <c r="F1878" s="2">
        <v>33</v>
      </c>
      <c r="G1878" s="3">
        <v>3</v>
      </c>
      <c r="H1878">
        <v>48</v>
      </c>
      <c r="I1878" s="4" t="s">
        <v>132</v>
      </c>
      <c r="J1878" s="2">
        <f>Cocina[[#This Row],[Precio Unitario]]-Cocina[[#This Row],[Costo Unitario]]</f>
        <v>13</v>
      </c>
      <c r="K1878" s="2">
        <f>Cocina[[#This Row],[Precio Unitario]]</f>
        <v>33</v>
      </c>
      <c r="L1878" s="6">
        <f>Cocina[[#This Row],[Ganancia Neta]]/Cocina[[#This Row],[Ganancia Bruta]]</f>
        <v>0.39393939393939392</v>
      </c>
      <c r="M1878" s="2">
        <f>Cocina[[#This Row],[Precio Unitario]]*Cocina[[#This Row],[Cantidad Ordenada]]</f>
        <v>99</v>
      </c>
      <c r="O1878" s="2"/>
      <c r="Q1878"/>
    </row>
    <row r="1879" spans="1:17" x14ac:dyDescent="0.2">
      <c r="A1879" s="3">
        <v>759</v>
      </c>
      <c r="B1879" s="3">
        <v>20</v>
      </c>
      <c r="C1879" s="4" t="s">
        <v>46</v>
      </c>
      <c r="D1879" s="4" t="s">
        <v>1591</v>
      </c>
      <c r="E1879" s="2">
        <v>16</v>
      </c>
      <c r="F1879" s="2">
        <v>27</v>
      </c>
      <c r="G1879" s="3">
        <v>3</v>
      </c>
      <c r="H1879">
        <v>51</v>
      </c>
      <c r="I1879" s="4" t="s">
        <v>132</v>
      </c>
      <c r="J1879" s="2">
        <f>Cocina[[#This Row],[Precio Unitario]]-Cocina[[#This Row],[Costo Unitario]]</f>
        <v>11</v>
      </c>
      <c r="K1879" s="2">
        <f>Cocina[[#This Row],[Precio Unitario]]</f>
        <v>27</v>
      </c>
      <c r="L1879" s="6">
        <f>Cocina[[#This Row],[Ganancia Neta]]/Cocina[[#This Row],[Ganancia Bruta]]</f>
        <v>0.40740740740740738</v>
      </c>
      <c r="M1879" s="2">
        <f>Cocina[[#This Row],[Precio Unitario]]*Cocina[[#This Row],[Cantidad Ordenada]]</f>
        <v>81</v>
      </c>
      <c r="O1879" s="2"/>
      <c r="Q1879"/>
    </row>
    <row r="1880" spans="1:17" x14ac:dyDescent="0.2">
      <c r="A1880" s="3">
        <v>759</v>
      </c>
      <c r="B1880" s="3">
        <v>20</v>
      </c>
      <c r="C1880" s="4" t="s">
        <v>52</v>
      </c>
      <c r="D1880" s="4" t="s">
        <v>1607</v>
      </c>
      <c r="E1880" s="2">
        <v>15</v>
      </c>
      <c r="F1880" s="2">
        <v>25</v>
      </c>
      <c r="G1880" s="3">
        <v>3</v>
      </c>
      <c r="H1880">
        <v>41</v>
      </c>
      <c r="I1880" s="4" t="s">
        <v>132</v>
      </c>
      <c r="J1880" s="2">
        <f>Cocina[[#This Row],[Precio Unitario]]-Cocina[[#This Row],[Costo Unitario]]</f>
        <v>10</v>
      </c>
      <c r="K1880" s="2">
        <f>Cocina[[#This Row],[Precio Unitario]]</f>
        <v>25</v>
      </c>
      <c r="L1880" s="6">
        <f>Cocina[[#This Row],[Ganancia Neta]]/Cocina[[#This Row],[Ganancia Bruta]]</f>
        <v>0.4</v>
      </c>
      <c r="M1880" s="2">
        <f>Cocina[[#This Row],[Precio Unitario]]*Cocina[[#This Row],[Cantidad Ordenada]]</f>
        <v>75</v>
      </c>
      <c r="O1880" s="2"/>
      <c r="Q1880"/>
    </row>
    <row r="1881" spans="1:17" x14ac:dyDescent="0.2">
      <c r="A1881" s="3">
        <v>759</v>
      </c>
      <c r="B1881" s="3">
        <v>20</v>
      </c>
      <c r="C1881" s="4" t="s">
        <v>26</v>
      </c>
      <c r="D1881" s="4" t="s">
        <v>1594</v>
      </c>
      <c r="E1881" s="2">
        <v>17</v>
      </c>
      <c r="F1881" s="2">
        <v>29</v>
      </c>
      <c r="G1881" s="3">
        <v>3</v>
      </c>
      <c r="H1881">
        <v>56</v>
      </c>
      <c r="I1881" s="4" t="s">
        <v>133</v>
      </c>
      <c r="J1881" s="2">
        <f>Cocina[[#This Row],[Precio Unitario]]-Cocina[[#This Row],[Costo Unitario]]</f>
        <v>12</v>
      </c>
      <c r="K1881" s="2">
        <f>Cocina[[#This Row],[Precio Unitario]]</f>
        <v>29</v>
      </c>
      <c r="L1881" s="6">
        <f>Cocina[[#This Row],[Ganancia Neta]]/Cocina[[#This Row],[Ganancia Bruta]]</f>
        <v>0.41379310344827586</v>
      </c>
      <c r="M1881" s="2">
        <f>Cocina[[#This Row],[Precio Unitario]]*Cocina[[#This Row],[Cantidad Ordenada]]</f>
        <v>87</v>
      </c>
      <c r="O1881" s="2"/>
      <c r="Q1881"/>
    </row>
    <row r="1882" spans="1:17" x14ac:dyDescent="0.2">
      <c r="A1882" s="3">
        <v>760</v>
      </c>
      <c r="B1882" s="3">
        <v>5</v>
      </c>
      <c r="C1882" s="4" t="s">
        <v>19</v>
      </c>
      <c r="D1882" s="4" t="s">
        <v>1598</v>
      </c>
      <c r="E1882" s="2">
        <v>21</v>
      </c>
      <c r="F1882" s="2">
        <v>35</v>
      </c>
      <c r="G1882" s="3">
        <v>3</v>
      </c>
      <c r="H1882">
        <v>20</v>
      </c>
      <c r="I1882" s="4" t="s">
        <v>132</v>
      </c>
      <c r="J1882" s="2">
        <f>Cocina[[#This Row],[Precio Unitario]]-Cocina[[#This Row],[Costo Unitario]]</f>
        <v>14</v>
      </c>
      <c r="K1882" s="2">
        <f>Cocina[[#This Row],[Precio Unitario]]</f>
        <v>35</v>
      </c>
      <c r="L1882" s="6">
        <f>Cocina[[#This Row],[Ganancia Neta]]/Cocina[[#This Row],[Ganancia Bruta]]</f>
        <v>0.4</v>
      </c>
      <c r="M1882" s="2">
        <f>Cocina[[#This Row],[Precio Unitario]]*Cocina[[#This Row],[Cantidad Ordenada]]</f>
        <v>105</v>
      </c>
      <c r="O1882" s="2"/>
      <c r="Q1882"/>
    </row>
    <row r="1883" spans="1:17" x14ac:dyDescent="0.2">
      <c r="A1883" s="3">
        <v>761</v>
      </c>
      <c r="B1883" s="3">
        <v>4</v>
      </c>
      <c r="C1883" s="4" t="s">
        <v>60</v>
      </c>
      <c r="D1883" s="4" t="s">
        <v>1588</v>
      </c>
      <c r="E1883" s="2">
        <v>14</v>
      </c>
      <c r="F1883" s="2">
        <v>24</v>
      </c>
      <c r="G1883" s="3">
        <v>3</v>
      </c>
      <c r="H1883">
        <v>54</v>
      </c>
      <c r="I1883" s="4" t="s">
        <v>133</v>
      </c>
      <c r="J1883" s="2">
        <f>Cocina[[#This Row],[Precio Unitario]]-Cocina[[#This Row],[Costo Unitario]]</f>
        <v>10</v>
      </c>
      <c r="K1883" s="2">
        <f>Cocina[[#This Row],[Precio Unitario]]</f>
        <v>24</v>
      </c>
      <c r="L1883" s="6">
        <f>Cocina[[#This Row],[Ganancia Neta]]/Cocina[[#This Row],[Ganancia Bruta]]</f>
        <v>0.41666666666666669</v>
      </c>
      <c r="M1883" s="2">
        <f>Cocina[[#This Row],[Precio Unitario]]*Cocina[[#This Row],[Cantidad Ordenada]]</f>
        <v>72</v>
      </c>
      <c r="O1883" s="2"/>
      <c r="Q1883"/>
    </row>
    <row r="1884" spans="1:17" x14ac:dyDescent="0.2">
      <c r="A1884" s="3">
        <v>761</v>
      </c>
      <c r="B1884" s="3">
        <v>4</v>
      </c>
      <c r="C1884" s="4" t="s">
        <v>30</v>
      </c>
      <c r="D1884" s="4" t="s">
        <v>1596</v>
      </c>
      <c r="E1884" s="2">
        <v>16</v>
      </c>
      <c r="F1884" s="2">
        <v>28</v>
      </c>
      <c r="G1884" s="3">
        <v>2</v>
      </c>
      <c r="H1884">
        <v>20</v>
      </c>
      <c r="I1884" s="4" t="s">
        <v>132</v>
      </c>
      <c r="J1884" s="2">
        <f>Cocina[[#This Row],[Precio Unitario]]-Cocina[[#This Row],[Costo Unitario]]</f>
        <v>12</v>
      </c>
      <c r="K1884" s="2">
        <f>Cocina[[#This Row],[Precio Unitario]]</f>
        <v>28</v>
      </c>
      <c r="L1884" s="6">
        <f>Cocina[[#This Row],[Ganancia Neta]]/Cocina[[#This Row],[Ganancia Bruta]]</f>
        <v>0.42857142857142855</v>
      </c>
      <c r="M1884" s="2">
        <f>Cocina[[#This Row],[Precio Unitario]]*Cocina[[#This Row],[Cantidad Ordenada]]</f>
        <v>56</v>
      </c>
      <c r="O1884" s="2"/>
      <c r="Q1884"/>
    </row>
    <row r="1885" spans="1:17" x14ac:dyDescent="0.2">
      <c r="A1885" s="3">
        <v>761</v>
      </c>
      <c r="B1885" s="3">
        <v>4</v>
      </c>
      <c r="C1885" s="4" t="s">
        <v>63</v>
      </c>
      <c r="D1885" s="4" t="s">
        <v>1603</v>
      </c>
      <c r="E1885" s="2">
        <v>14</v>
      </c>
      <c r="F1885" s="2">
        <v>23</v>
      </c>
      <c r="G1885" s="3">
        <v>2</v>
      </c>
      <c r="H1885">
        <v>28</v>
      </c>
      <c r="I1885" s="4" t="s">
        <v>132</v>
      </c>
      <c r="J1885" s="2">
        <f>Cocina[[#This Row],[Precio Unitario]]-Cocina[[#This Row],[Costo Unitario]]</f>
        <v>9</v>
      </c>
      <c r="K1885" s="2">
        <f>Cocina[[#This Row],[Precio Unitario]]</f>
        <v>23</v>
      </c>
      <c r="L1885" s="6">
        <f>Cocina[[#This Row],[Ganancia Neta]]/Cocina[[#This Row],[Ganancia Bruta]]</f>
        <v>0.39130434782608697</v>
      </c>
      <c r="M1885" s="2">
        <f>Cocina[[#This Row],[Precio Unitario]]*Cocina[[#This Row],[Cantidad Ordenada]]</f>
        <v>46</v>
      </c>
      <c r="O1885" s="2"/>
      <c r="Q1885"/>
    </row>
    <row r="1886" spans="1:17" x14ac:dyDescent="0.2">
      <c r="A1886" s="3">
        <v>762</v>
      </c>
      <c r="B1886" s="3">
        <v>4</v>
      </c>
      <c r="C1886" s="4" t="s">
        <v>41</v>
      </c>
      <c r="D1886" s="4" t="s">
        <v>1604</v>
      </c>
      <c r="E1886" s="2">
        <v>13</v>
      </c>
      <c r="F1886" s="2">
        <v>21</v>
      </c>
      <c r="G1886" s="3">
        <v>1</v>
      </c>
      <c r="H1886">
        <v>20</v>
      </c>
      <c r="I1886" s="4" t="s">
        <v>133</v>
      </c>
      <c r="J1886" s="2">
        <f>Cocina[[#This Row],[Precio Unitario]]-Cocina[[#This Row],[Costo Unitario]]</f>
        <v>8</v>
      </c>
      <c r="K1886" s="2">
        <f>Cocina[[#This Row],[Precio Unitario]]</f>
        <v>21</v>
      </c>
      <c r="L1886" s="6">
        <f>Cocina[[#This Row],[Ganancia Neta]]/Cocina[[#This Row],[Ganancia Bruta]]</f>
        <v>0.38095238095238093</v>
      </c>
      <c r="M1886" s="2">
        <f>Cocina[[#This Row],[Precio Unitario]]*Cocina[[#This Row],[Cantidad Ordenada]]</f>
        <v>21</v>
      </c>
      <c r="O1886" s="2"/>
      <c r="Q1886"/>
    </row>
    <row r="1887" spans="1:17" x14ac:dyDescent="0.2">
      <c r="A1887" s="3">
        <v>762</v>
      </c>
      <c r="B1887" s="3">
        <v>4</v>
      </c>
      <c r="C1887" s="4" t="s">
        <v>57</v>
      </c>
      <c r="D1887" s="4" t="s">
        <v>1606</v>
      </c>
      <c r="E1887" s="2">
        <v>15</v>
      </c>
      <c r="F1887" s="2">
        <v>26</v>
      </c>
      <c r="G1887" s="3">
        <v>3</v>
      </c>
      <c r="H1887">
        <v>9</v>
      </c>
      <c r="I1887" s="4" t="s">
        <v>132</v>
      </c>
      <c r="J1887" s="2">
        <f>Cocina[[#This Row],[Precio Unitario]]-Cocina[[#This Row],[Costo Unitario]]</f>
        <v>11</v>
      </c>
      <c r="K1887" s="2">
        <f>Cocina[[#This Row],[Precio Unitario]]</f>
        <v>26</v>
      </c>
      <c r="L1887" s="6">
        <f>Cocina[[#This Row],[Ganancia Neta]]/Cocina[[#This Row],[Ganancia Bruta]]</f>
        <v>0.42307692307692307</v>
      </c>
      <c r="M1887" s="2">
        <f>Cocina[[#This Row],[Precio Unitario]]*Cocina[[#This Row],[Cantidad Ordenada]]</f>
        <v>78</v>
      </c>
      <c r="O1887" s="2"/>
      <c r="Q1887"/>
    </row>
    <row r="1888" spans="1:17" x14ac:dyDescent="0.2">
      <c r="A1888" s="3">
        <v>763</v>
      </c>
      <c r="B1888" s="3">
        <v>18</v>
      </c>
      <c r="C1888" s="4" t="s">
        <v>74</v>
      </c>
      <c r="D1888" s="4" t="s">
        <v>1595</v>
      </c>
      <c r="E1888" s="2">
        <v>20</v>
      </c>
      <c r="F1888" s="2">
        <v>33</v>
      </c>
      <c r="G1888" s="3">
        <v>2</v>
      </c>
      <c r="H1888">
        <v>14</v>
      </c>
      <c r="I1888" s="4" t="s">
        <v>133</v>
      </c>
      <c r="J1888" s="2">
        <f>Cocina[[#This Row],[Precio Unitario]]-Cocina[[#This Row],[Costo Unitario]]</f>
        <v>13</v>
      </c>
      <c r="K1888" s="2">
        <f>Cocina[[#This Row],[Precio Unitario]]</f>
        <v>33</v>
      </c>
      <c r="L1888" s="6">
        <f>Cocina[[#This Row],[Ganancia Neta]]/Cocina[[#This Row],[Ganancia Bruta]]</f>
        <v>0.39393939393939392</v>
      </c>
      <c r="M1888" s="2">
        <f>Cocina[[#This Row],[Precio Unitario]]*Cocina[[#This Row],[Cantidad Ordenada]]</f>
        <v>66</v>
      </c>
      <c r="O1888" s="2"/>
      <c r="Q1888"/>
    </row>
    <row r="1889" spans="1:17" x14ac:dyDescent="0.2">
      <c r="A1889" s="3">
        <v>763</v>
      </c>
      <c r="B1889" s="3">
        <v>18</v>
      </c>
      <c r="C1889" s="4" t="s">
        <v>48</v>
      </c>
      <c r="D1889" s="4" t="s">
        <v>1597</v>
      </c>
      <c r="E1889" s="2">
        <v>11</v>
      </c>
      <c r="F1889" s="2">
        <v>19</v>
      </c>
      <c r="G1889" s="3">
        <v>2</v>
      </c>
      <c r="H1889">
        <v>18</v>
      </c>
      <c r="I1889" s="4" t="s">
        <v>133</v>
      </c>
      <c r="J1889" s="2">
        <f>Cocina[[#This Row],[Precio Unitario]]-Cocina[[#This Row],[Costo Unitario]]</f>
        <v>8</v>
      </c>
      <c r="K1889" s="2">
        <f>Cocina[[#This Row],[Precio Unitario]]</f>
        <v>19</v>
      </c>
      <c r="L1889" s="6">
        <f>Cocina[[#This Row],[Ganancia Neta]]/Cocina[[#This Row],[Ganancia Bruta]]</f>
        <v>0.42105263157894735</v>
      </c>
      <c r="M1889" s="2">
        <f>Cocina[[#This Row],[Precio Unitario]]*Cocina[[#This Row],[Cantidad Ordenada]]</f>
        <v>38</v>
      </c>
      <c r="O1889" s="2"/>
      <c r="Q1889"/>
    </row>
    <row r="1890" spans="1:17" x14ac:dyDescent="0.2">
      <c r="A1890" s="3">
        <v>764</v>
      </c>
      <c r="B1890" s="3">
        <v>20</v>
      </c>
      <c r="C1890" s="4" t="s">
        <v>46</v>
      </c>
      <c r="D1890" s="4" t="s">
        <v>1591</v>
      </c>
      <c r="E1890" s="2">
        <v>16</v>
      </c>
      <c r="F1890" s="2">
        <v>27</v>
      </c>
      <c r="G1890" s="3">
        <v>1</v>
      </c>
      <c r="H1890">
        <v>53</v>
      </c>
      <c r="I1890" s="4" t="s">
        <v>132</v>
      </c>
      <c r="J1890" s="2">
        <f>Cocina[[#This Row],[Precio Unitario]]-Cocina[[#This Row],[Costo Unitario]]</f>
        <v>11</v>
      </c>
      <c r="K1890" s="2">
        <f>Cocina[[#This Row],[Precio Unitario]]</f>
        <v>27</v>
      </c>
      <c r="L1890" s="6">
        <f>Cocina[[#This Row],[Ganancia Neta]]/Cocina[[#This Row],[Ganancia Bruta]]</f>
        <v>0.40740740740740738</v>
      </c>
      <c r="M1890" s="2">
        <f>Cocina[[#This Row],[Precio Unitario]]*Cocina[[#This Row],[Cantidad Ordenada]]</f>
        <v>27</v>
      </c>
      <c r="O1890" s="2"/>
      <c r="Q1890"/>
    </row>
    <row r="1891" spans="1:17" x14ac:dyDescent="0.2">
      <c r="A1891" s="3">
        <v>764</v>
      </c>
      <c r="B1891" s="3">
        <v>20</v>
      </c>
      <c r="C1891" s="4" t="s">
        <v>37</v>
      </c>
      <c r="D1891" s="4" t="s">
        <v>1601</v>
      </c>
      <c r="E1891" s="2">
        <v>20</v>
      </c>
      <c r="F1891" s="2">
        <v>34</v>
      </c>
      <c r="G1891" s="3">
        <v>1</v>
      </c>
      <c r="H1891">
        <v>24</v>
      </c>
      <c r="I1891" s="4" t="s">
        <v>132</v>
      </c>
      <c r="J1891" s="2">
        <f>Cocina[[#This Row],[Precio Unitario]]-Cocina[[#This Row],[Costo Unitario]]</f>
        <v>14</v>
      </c>
      <c r="K1891" s="2">
        <f>Cocina[[#This Row],[Precio Unitario]]</f>
        <v>34</v>
      </c>
      <c r="L1891" s="6">
        <f>Cocina[[#This Row],[Ganancia Neta]]/Cocina[[#This Row],[Ganancia Bruta]]</f>
        <v>0.41176470588235292</v>
      </c>
      <c r="M1891" s="2">
        <f>Cocina[[#This Row],[Precio Unitario]]*Cocina[[#This Row],[Cantidad Ordenada]]</f>
        <v>34</v>
      </c>
      <c r="O1891" s="2"/>
      <c r="Q1891"/>
    </row>
    <row r="1892" spans="1:17" x14ac:dyDescent="0.2">
      <c r="A1892" s="3">
        <v>764</v>
      </c>
      <c r="B1892" s="3">
        <v>20</v>
      </c>
      <c r="C1892" s="4" t="s">
        <v>60</v>
      </c>
      <c r="D1892" s="4" t="s">
        <v>1588</v>
      </c>
      <c r="E1892" s="2">
        <v>14</v>
      </c>
      <c r="F1892" s="2">
        <v>24</v>
      </c>
      <c r="G1892" s="3">
        <v>1</v>
      </c>
      <c r="H1892">
        <v>35</v>
      </c>
      <c r="I1892" s="4" t="s">
        <v>132</v>
      </c>
      <c r="J1892" s="2">
        <f>Cocina[[#This Row],[Precio Unitario]]-Cocina[[#This Row],[Costo Unitario]]</f>
        <v>10</v>
      </c>
      <c r="K1892" s="2">
        <f>Cocina[[#This Row],[Precio Unitario]]</f>
        <v>24</v>
      </c>
      <c r="L1892" s="6">
        <f>Cocina[[#This Row],[Ganancia Neta]]/Cocina[[#This Row],[Ganancia Bruta]]</f>
        <v>0.41666666666666669</v>
      </c>
      <c r="M1892" s="2">
        <f>Cocina[[#This Row],[Precio Unitario]]*Cocina[[#This Row],[Cantidad Ordenada]]</f>
        <v>24</v>
      </c>
      <c r="O1892" s="2"/>
      <c r="Q1892"/>
    </row>
    <row r="1893" spans="1:17" x14ac:dyDescent="0.2">
      <c r="A1893" s="3">
        <v>765</v>
      </c>
      <c r="B1893" s="3">
        <v>20</v>
      </c>
      <c r="C1893" s="4" t="s">
        <v>57</v>
      </c>
      <c r="D1893" s="4" t="s">
        <v>1606</v>
      </c>
      <c r="E1893" s="2">
        <v>15</v>
      </c>
      <c r="F1893" s="2">
        <v>26</v>
      </c>
      <c r="G1893" s="3">
        <v>3</v>
      </c>
      <c r="H1893">
        <v>55</v>
      </c>
      <c r="I1893" s="4" t="s">
        <v>133</v>
      </c>
      <c r="J1893" s="2">
        <f>Cocina[[#This Row],[Precio Unitario]]-Cocina[[#This Row],[Costo Unitario]]</f>
        <v>11</v>
      </c>
      <c r="K1893" s="2">
        <f>Cocina[[#This Row],[Precio Unitario]]</f>
        <v>26</v>
      </c>
      <c r="L1893" s="6">
        <f>Cocina[[#This Row],[Ganancia Neta]]/Cocina[[#This Row],[Ganancia Bruta]]</f>
        <v>0.42307692307692307</v>
      </c>
      <c r="M1893" s="2">
        <f>Cocina[[#This Row],[Precio Unitario]]*Cocina[[#This Row],[Cantidad Ordenada]]</f>
        <v>78</v>
      </c>
      <c r="O1893" s="2"/>
      <c r="Q1893"/>
    </row>
    <row r="1894" spans="1:17" x14ac:dyDescent="0.2">
      <c r="A1894" s="3">
        <v>765</v>
      </c>
      <c r="B1894" s="3">
        <v>20</v>
      </c>
      <c r="C1894" s="4" t="s">
        <v>30</v>
      </c>
      <c r="D1894" s="4" t="s">
        <v>1596</v>
      </c>
      <c r="E1894" s="2">
        <v>16</v>
      </c>
      <c r="F1894" s="2">
        <v>28</v>
      </c>
      <c r="G1894" s="3">
        <v>2</v>
      </c>
      <c r="H1894">
        <v>14</v>
      </c>
      <c r="I1894" s="4" t="s">
        <v>132</v>
      </c>
      <c r="J1894" s="2">
        <f>Cocina[[#This Row],[Precio Unitario]]-Cocina[[#This Row],[Costo Unitario]]</f>
        <v>12</v>
      </c>
      <c r="K1894" s="2">
        <f>Cocina[[#This Row],[Precio Unitario]]</f>
        <v>28</v>
      </c>
      <c r="L1894" s="6">
        <f>Cocina[[#This Row],[Ganancia Neta]]/Cocina[[#This Row],[Ganancia Bruta]]</f>
        <v>0.42857142857142855</v>
      </c>
      <c r="M1894" s="2">
        <f>Cocina[[#This Row],[Precio Unitario]]*Cocina[[#This Row],[Cantidad Ordenada]]</f>
        <v>56</v>
      </c>
      <c r="O1894" s="2"/>
      <c r="Q1894"/>
    </row>
    <row r="1895" spans="1:17" x14ac:dyDescent="0.2">
      <c r="A1895" s="3">
        <v>765</v>
      </c>
      <c r="B1895" s="3">
        <v>20</v>
      </c>
      <c r="C1895" s="4" t="s">
        <v>41</v>
      </c>
      <c r="D1895" s="4" t="s">
        <v>1604</v>
      </c>
      <c r="E1895" s="2">
        <v>13</v>
      </c>
      <c r="F1895" s="2">
        <v>21</v>
      </c>
      <c r="G1895" s="3">
        <v>3</v>
      </c>
      <c r="H1895">
        <v>52</v>
      </c>
      <c r="I1895" s="4" t="s">
        <v>132</v>
      </c>
      <c r="J1895" s="2">
        <f>Cocina[[#This Row],[Precio Unitario]]-Cocina[[#This Row],[Costo Unitario]]</f>
        <v>8</v>
      </c>
      <c r="K1895" s="2">
        <f>Cocina[[#This Row],[Precio Unitario]]</f>
        <v>21</v>
      </c>
      <c r="L1895" s="6">
        <f>Cocina[[#This Row],[Ganancia Neta]]/Cocina[[#This Row],[Ganancia Bruta]]</f>
        <v>0.38095238095238093</v>
      </c>
      <c r="M1895" s="2">
        <f>Cocina[[#This Row],[Precio Unitario]]*Cocina[[#This Row],[Cantidad Ordenada]]</f>
        <v>63</v>
      </c>
      <c r="O1895" s="2"/>
      <c r="Q1895"/>
    </row>
    <row r="1896" spans="1:17" x14ac:dyDescent="0.2">
      <c r="A1896" s="3">
        <v>765</v>
      </c>
      <c r="B1896" s="3">
        <v>20</v>
      </c>
      <c r="C1896" s="4" t="s">
        <v>42</v>
      </c>
      <c r="D1896" s="4" t="s">
        <v>1593</v>
      </c>
      <c r="E1896" s="2">
        <v>22</v>
      </c>
      <c r="F1896" s="2">
        <v>36</v>
      </c>
      <c r="G1896" s="3">
        <v>1</v>
      </c>
      <c r="H1896">
        <v>43</v>
      </c>
      <c r="I1896" s="4" t="s">
        <v>132</v>
      </c>
      <c r="J1896" s="2">
        <f>Cocina[[#This Row],[Precio Unitario]]-Cocina[[#This Row],[Costo Unitario]]</f>
        <v>14</v>
      </c>
      <c r="K1896" s="2">
        <f>Cocina[[#This Row],[Precio Unitario]]</f>
        <v>36</v>
      </c>
      <c r="L1896" s="6">
        <f>Cocina[[#This Row],[Ganancia Neta]]/Cocina[[#This Row],[Ganancia Bruta]]</f>
        <v>0.3888888888888889</v>
      </c>
      <c r="M1896" s="2">
        <f>Cocina[[#This Row],[Precio Unitario]]*Cocina[[#This Row],[Cantidad Ordenada]]</f>
        <v>36</v>
      </c>
      <c r="O1896" s="2"/>
      <c r="Q1896"/>
    </row>
    <row r="1897" spans="1:17" x14ac:dyDescent="0.2">
      <c r="A1897" s="3">
        <v>766</v>
      </c>
      <c r="B1897" s="3">
        <v>17</v>
      </c>
      <c r="C1897" s="4" t="s">
        <v>39</v>
      </c>
      <c r="D1897" s="4" t="s">
        <v>1589</v>
      </c>
      <c r="E1897" s="2">
        <v>18</v>
      </c>
      <c r="F1897" s="2">
        <v>30</v>
      </c>
      <c r="G1897" s="3">
        <v>2</v>
      </c>
      <c r="H1897">
        <v>52</v>
      </c>
      <c r="I1897" s="4" t="s">
        <v>132</v>
      </c>
      <c r="J1897" s="2">
        <f>Cocina[[#This Row],[Precio Unitario]]-Cocina[[#This Row],[Costo Unitario]]</f>
        <v>12</v>
      </c>
      <c r="K1897" s="2">
        <f>Cocina[[#This Row],[Precio Unitario]]</f>
        <v>30</v>
      </c>
      <c r="L1897" s="6">
        <f>Cocina[[#This Row],[Ganancia Neta]]/Cocina[[#This Row],[Ganancia Bruta]]</f>
        <v>0.4</v>
      </c>
      <c r="M1897" s="2">
        <f>Cocina[[#This Row],[Precio Unitario]]*Cocina[[#This Row],[Cantidad Ordenada]]</f>
        <v>60</v>
      </c>
      <c r="O1897" s="2"/>
      <c r="Q1897"/>
    </row>
    <row r="1898" spans="1:17" x14ac:dyDescent="0.2">
      <c r="A1898" s="3">
        <v>766</v>
      </c>
      <c r="B1898" s="3">
        <v>17</v>
      </c>
      <c r="C1898" s="4" t="s">
        <v>48</v>
      </c>
      <c r="D1898" s="4" t="s">
        <v>1597</v>
      </c>
      <c r="E1898" s="2">
        <v>11</v>
      </c>
      <c r="F1898" s="2">
        <v>19</v>
      </c>
      <c r="G1898" s="3">
        <v>1</v>
      </c>
      <c r="H1898">
        <v>59</v>
      </c>
      <c r="I1898" s="4" t="s">
        <v>132</v>
      </c>
      <c r="J1898" s="2">
        <f>Cocina[[#This Row],[Precio Unitario]]-Cocina[[#This Row],[Costo Unitario]]</f>
        <v>8</v>
      </c>
      <c r="K1898" s="2">
        <f>Cocina[[#This Row],[Precio Unitario]]</f>
        <v>19</v>
      </c>
      <c r="L1898" s="6">
        <f>Cocina[[#This Row],[Ganancia Neta]]/Cocina[[#This Row],[Ganancia Bruta]]</f>
        <v>0.42105263157894735</v>
      </c>
      <c r="M1898" s="2">
        <f>Cocina[[#This Row],[Precio Unitario]]*Cocina[[#This Row],[Cantidad Ordenada]]</f>
        <v>19</v>
      </c>
      <c r="O1898" s="2"/>
      <c r="Q1898"/>
    </row>
    <row r="1899" spans="1:17" x14ac:dyDescent="0.2">
      <c r="A1899" s="3">
        <v>766</v>
      </c>
      <c r="B1899" s="3">
        <v>17</v>
      </c>
      <c r="C1899" s="4" t="s">
        <v>55</v>
      </c>
      <c r="D1899" s="4" t="s">
        <v>1602</v>
      </c>
      <c r="E1899" s="2">
        <v>12</v>
      </c>
      <c r="F1899" s="2">
        <v>20</v>
      </c>
      <c r="G1899" s="3">
        <v>3</v>
      </c>
      <c r="H1899">
        <v>7</v>
      </c>
      <c r="I1899" s="4" t="s">
        <v>132</v>
      </c>
      <c r="J1899" s="2">
        <f>Cocina[[#This Row],[Precio Unitario]]-Cocina[[#This Row],[Costo Unitario]]</f>
        <v>8</v>
      </c>
      <c r="K1899" s="2">
        <f>Cocina[[#This Row],[Precio Unitario]]</f>
        <v>20</v>
      </c>
      <c r="L1899" s="6">
        <f>Cocina[[#This Row],[Ganancia Neta]]/Cocina[[#This Row],[Ganancia Bruta]]</f>
        <v>0.4</v>
      </c>
      <c r="M1899" s="2">
        <f>Cocina[[#This Row],[Precio Unitario]]*Cocina[[#This Row],[Cantidad Ordenada]]</f>
        <v>60</v>
      </c>
      <c r="O1899" s="2"/>
      <c r="Q1899"/>
    </row>
    <row r="1900" spans="1:17" x14ac:dyDescent="0.2">
      <c r="A1900" s="3">
        <v>766</v>
      </c>
      <c r="B1900" s="3">
        <v>17</v>
      </c>
      <c r="C1900" s="4" t="s">
        <v>63</v>
      </c>
      <c r="D1900" s="4" t="s">
        <v>1603</v>
      </c>
      <c r="E1900" s="2">
        <v>14</v>
      </c>
      <c r="F1900" s="2">
        <v>23</v>
      </c>
      <c r="G1900" s="3">
        <v>2</v>
      </c>
      <c r="H1900">
        <v>16</v>
      </c>
      <c r="I1900" s="4" t="s">
        <v>133</v>
      </c>
      <c r="J1900" s="2">
        <f>Cocina[[#This Row],[Precio Unitario]]-Cocina[[#This Row],[Costo Unitario]]</f>
        <v>9</v>
      </c>
      <c r="K1900" s="2">
        <f>Cocina[[#This Row],[Precio Unitario]]</f>
        <v>23</v>
      </c>
      <c r="L1900" s="6">
        <f>Cocina[[#This Row],[Ganancia Neta]]/Cocina[[#This Row],[Ganancia Bruta]]</f>
        <v>0.39130434782608697</v>
      </c>
      <c r="M1900" s="2">
        <f>Cocina[[#This Row],[Precio Unitario]]*Cocina[[#This Row],[Cantidad Ordenada]]</f>
        <v>46</v>
      </c>
      <c r="O1900" s="2"/>
      <c r="Q1900"/>
    </row>
    <row r="1901" spans="1:17" x14ac:dyDescent="0.2">
      <c r="A1901" s="3">
        <v>767</v>
      </c>
      <c r="B1901" s="3">
        <v>10</v>
      </c>
      <c r="C1901" s="4" t="s">
        <v>26</v>
      </c>
      <c r="D1901" s="4" t="s">
        <v>1594</v>
      </c>
      <c r="E1901" s="2">
        <v>17</v>
      </c>
      <c r="F1901" s="2">
        <v>29</v>
      </c>
      <c r="G1901" s="3">
        <v>2</v>
      </c>
      <c r="H1901">
        <v>12</v>
      </c>
      <c r="I1901" s="4" t="s">
        <v>133</v>
      </c>
      <c r="J1901" s="2">
        <f>Cocina[[#This Row],[Precio Unitario]]-Cocina[[#This Row],[Costo Unitario]]</f>
        <v>12</v>
      </c>
      <c r="K1901" s="2">
        <f>Cocina[[#This Row],[Precio Unitario]]</f>
        <v>29</v>
      </c>
      <c r="L1901" s="6">
        <f>Cocina[[#This Row],[Ganancia Neta]]/Cocina[[#This Row],[Ganancia Bruta]]</f>
        <v>0.41379310344827586</v>
      </c>
      <c r="M1901" s="2">
        <f>Cocina[[#This Row],[Precio Unitario]]*Cocina[[#This Row],[Cantidad Ordenada]]</f>
        <v>58</v>
      </c>
      <c r="O1901" s="2"/>
      <c r="Q1901"/>
    </row>
    <row r="1902" spans="1:17" x14ac:dyDescent="0.2">
      <c r="A1902" s="3">
        <v>767</v>
      </c>
      <c r="B1902" s="3">
        <v>10</v>
      </c>
      <c r="C1902" s="4" t="s">
        <v>60</v>
      </c>
      <c r="D1902" s="4" t="s">
        <v>1588</v>
      </c>
      <c r="E1902" s="2">
        <v>14</v>
      </c>
      <c r="F1902" s="2">
        <v>24</v>
      </c>
      <c r="G1902" s="3">
        <v>2</v>
      </c>
      <c r="H1902">
        <v>30</v>
      </c>
      <c r="I1902" s="4" t="s">
        <v>133</v>
      </c>
      <c r="J1902" s="2">
        <f>Cocina[[#This Row],[Precio Unitario]]-Cocina[[#This Row],[Costo Unitario]]</f>
        <v>10</v>
      </c>
      <c r="K1902" s="2">
        <f>Cocina[[#This Row],[Precio Unitario]]</f>
        <v>24</v>
      </c>
      <c r="L1902" s="6">
        <f>Cocina[[#This Row],[Ganancia Neta]]/Cocina[[#This Row],[Ganancia Bruta]]</f>
        <v>0.41666666666666669</v>
      </c>
      <c r="M1902" s="2">
        <f>Cocina[[#This Row],[Precio Unitario]]*Cocina[[#This Row],[Cantidad Ordenada]]</f>
        <v>48</v>
      </c>
      <c r="O1902" s="2"/>
      <c r="Q1902"/>
    </row>
    <row r="1903" spans="1:17" x14ac:dyDescent="0.2">
      <c r="A1903" s="3">
        <v>767</v>
      </c>
      <c r="B1903" s="3">
        <v>10</v>
      </c>
      <c r="C1903" s="4" t="s">
        <v>41</v>
      </c>
      <c r="D1903" s="4" t="s">
        <v>1604</v>
      </c>
      <c r="E1903" s="2">
        <v>13</v>
      </c>
      <c r="F1903" s="2">
        <v>21</v>
      </c>
      <c r="G1903" s="3">
        <v>3</v>
      </c>
      <c r="H1903">
        <v>43</v>
      </c>
      <c r="I1903" s="4" t="s">
        <v>133</v>
      </c>
      <c r="J1903" s="2">
        <f>Cocina[[#This Row],[Precio Unitario]]-Cocina[[#This Row],[Costo Unitario]]</f>
        <v>8</v>
      </c>
      <c r="K1903" s="2">
        <f>Cocina[[#This Row],[Precio Unitario]]</f>
        <v>21</v>
      </c>
      <c r="L1903" s="6">
        <f>Cocina[[#This Row],[Ganancia Neta]]/Cocina[[#This Row],[Ganancia Bruta]]</f>
        <v>0.38095238095238093</v>
      </c>
      <c r="M1903" s="2">
        <f>Cocina[[#This Row],[Precio Unitario]]*Cocina[[#This Row],[Cantidad Ordenada]]</f>
        <v>63</v>
      </c>
      <c r="O1903" s="2"/>
      <c r="Q1903"/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A08B-BD35-9748-91CC-9188E53E89F5}">
  <dimension ref="B3:G28"/>
  <sheetViews>
    <sheetView workbookViewId="0">
      <selection activeCell="B3" sqref="B3:G28"/>
    </sheetView>
  </sheetViews>
  <sheetFormatPr baseColWidth="10" defaultRowHeight="16" x14ac:dyDescent="0.2"/>
  <sheetData>
    <row r="3" spans="2:7" x14ac:dyDescent="0.2">
      <c r="B3" s="12" t="s">
        <v>1581</v>
      </c>
      <c r="C3" s="12" t="s">
        <v>1582</v>
      </c>
      <c r="D3" s="12" t="s">
        <v>1583</v>
      </c>
      <c r="E3" s="12" t="s">
        <v>1584</v>
      </c>
      <c r="F3" s="12" t="s">
        <v>1585</v>
      </c>
      <c r="G3" s="12" t="s">
        <v>1586</v>
      </c>
    </row>
    <row r="4" spans="2:7" x14ac:dyDescent="0.2">
      <c r="B4" s="3">
        <f>COUNT('Cocina'!N3:N769)</f>
        <v>766</v>
      </c>
      <c r="C4" s="9">
        <f>AVERAGE(Sala[Número de Comensales])</f>
        <v>3.3986013986013988</v>
      </c>
      <c r="D4" s="2">
        <f>AVERAGE(Sala[Monto total de la Cuenta])</f>
        <v>138.62711864406779</v>
      </c>
      <c r="E4" s="2">
        <f>SUM(Sala[Monto total de la Cuenta])</f>
        <v>106327</v>
      </c>
      <c r="F4" s="2">
        <f>SUM(Cocina[Costo Unitario])</f>
        <v>31418</v>
      </c>
      <c r="G4" s="2">
        <f>Table39[[#This Row],[Facturación Total]]-Table39[[#This Row],[Coste Total]]</f>
        <v>74909</v>
      </c>
    </row>
    <row r="5" spans="2:7" x14ac:dyDescent="0.2">
      <c r="C5">
        <f>ROUND(C4,0)</f>
        <v>3</v>
      </c>
      <c r="E5" s="2"/>
      <c r="F5" s="2"/>
      <c r="G5" s="2"/>
    </row>
    <row r="7" spans="2:7" x14ac:dyDescent="0.2">
      <c r="C7" s="23" t="s">
        <v>1609</v>
      </c>
    </row>
    <row r="8" spans="2:7" x14ac:dyDescent="0.2">
      <c r="C8" s="24">
        <v>0.40753051220649245</v>
      </c>
    </row>
    <row r="9" spans="2:7" x14ac:dyDescent="0.2">
      <c r="C9" s="24">
        <v>0.40709830006025843</v>
      </c>
    </row>
    <row r="10" spans="2:7" x14ac:dyDescent="0.2">
      <c r="C10" s="24">
        <v>0.40707099960916232</v>
      </c>
    </row>
    <row r="11" spans="2:7" x14ac:dyDescent="0.2">
      <c r="C11" s="24">
        <v>0.40697940547928252</v>
      </c>
    </row>
    <row r="12" spans="2:7" x14ac:dyDescent="0.2">
      <c r="C12" s="24">
        <v>0.40632853849857353</v>
      </c>
    </row>
    <row r="13" spans="2:7" x14ac:dyDescent="0.2">
      <c r="C13" s="24">
        <v>0.40601120131826895</v>
      </c>
    </row>
    <row r="14" spans="2:7" x14ac:dyDescent="0.2">
      <c r="C14" s="24">
        <v>0.40524288482380916</v>
      </c>
    </row>
    <row r="15" spans="2:7" x14ac:dyDescent="0.2">
      <c r="C15" s="24">
        <v>0.40503528164386549</v>
      </c>
    </row>
    <row r="16" spans="2:7" x14ac:dyDescent="0.2">
      <c r="C16" s="24">
        <v>0.40494060445432223</v>
      </c>
    </row>
    <row r="17" spans="2:3" x14ac:dyDescent="0.2">
      <c r="C17" s="24">
        <v>0.40479141286337295</v>
      </c>
    </row>
    <row r="18" spans="2:3" x14ac:dyDescent="0.2">
      <c r="C18" s="24">
        <v>0.40472152678767392</v>
      </c>
    </row>
    <row r="19" spans="2:3" x14ac:dyDescent="0.2">
      <c r="C19" s="24">
        <v>0.40444111631870766</v>
      </c>
    </row>
    <row r="20" spans="2:3" x14ac:dyDescent="0.2">
      <c r="C20" s="24">
        <v>0.40419011670452981</v>
      </c>
    </row>
    <row r="21" spans="2:3" x14ac:dyDescent="0.2">
      <c r="C21" s="24">
        <v>0.40417240847658042</v>
      </c>
    </row>
    <row r="22" spans="2:3" x14ac:dyDescent="0.2">
      <c r="C22" s="24">
        <v>0.40411783080090552</v>
      </c>
    </row>
    <row r="23" spans="2:3" x14ac:dyDescent="0.2">
      <c r="C23" s="24">
        <v>0.40386779038070808</v>
      </c>
    </row>
    <row r="24" spans="2:3" x14ac:dyDescent="0.2">
      <c r="C24" s="24">
        <v>0.40380888948444893</v>
      </c>
    </row>
    <row r="25" spans="2:3" x14ac:dyDescent="0.2">
      <c r="C25" s="24">
        <v>0.40371664163435367</v>
      </c>
    </row>
    <row r="26" spans="2:3" x14ac:dyDescent="0.2">
      <c r="C26" s="24">
        <v>0.40351228036989073</v>
      </c>
    </row>
    <row r="27" spans="2:3" x14ac:dyDescent="0.2">
      <c r="C27" s="24">
        <v>0.40302104305189296</v>
      </c>
    </row>
    <row r="28" spans="2:3" x14ac:dyDescent="0.2">
      <c r="B28" s="26" t="s">
        <v>1610</v>
      </c>
      <c r="C28" s="25">
        <v>0.40503146469721912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2 c 8 8 b 9 - 7 8 5 1 - 4 8 1 7 - 9 7 3 7 - 2 8 e 1 e e f 4 2 4 a 5 "   x m l n s = " h t t p : / / s c h e m a s . m i c r o s o f t . c o m / D a t a M a s h u p " > A A A A A E o F A A B Q S w M E F A A A C A g A L G B H W W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A s Y E d Z n g d H B p g C A A C W C g A A E w A A A E Z v c m 1 1 b G F z L 1 N l Y 3 R p b 2 4 x L m 3 t V M F u E z E Q v U f q P 1 j b S y K l S b Z J N l k h D m V T V B B N i 5 K K A 0 K R 1 5 5 N L X n t y H Y C p e q 9 / A J 3 D g j x A 1 z 7 J / 0 S Z n d L o m b b U g k k E P S 0 G s / z v O e Z e W u B O a E V G R V f / 9 F G Z a N i j 6 k B T j Y 9 O 6 M M 7 K Q t X r H 3 T 4 Z K d U 2 c 6 C O 5 2 3 r O J / O Z 1 J T b y V S 4 r V j q e C v s B x 3 W S / q + z w K / z d o J p X G / F w T d k A W d 7 X a 3 1 w o 9 8 p h I c B V C R n p u G G A Y 2 U V j o N k 8 B e W q T 4 W E R q S V w 8 B W v e a R B W O b E c q R A p o D / V b l n M 3 f r a s d B m F n Y q m k p N q u N Z h d e L U 6 e T 0 A K V L h w K B O r + 7 V S a T l P F U W Q 7 9 d J 7 u K a S 7 U F M O g 2 2 r 5 d f J y r h 2 M 3 I n M X r Y K G k O t 4 E 2 t j u / e 9 A 6 N T j H B y T F Q j s / L e j K m M a K u M n v F e b V o E c q 4 O t + R c s R Q o s n 4 n Z k v K 2 J / 1 B Q L s l w d c S c z W B U d G 6 p s o k 1 a a B 9 j 0 l Z v U F E n p 6 f e 8 O J b C k Y T D m Q f L M X D r B h x 8 M 6 d I c A b 6 j Q 2 g G l J I p w I z q k M W Z W I N A 4 V m w p Z 9 W f K B Z 1 G R p / D 9 r S h G e a F h C n l S y Z O H T i R X s e M q B S 3 Q F B l R r Z j x V R R r k t q x m K W S x m B W Q g m y o D 9 i 8 9 O 8 x x z S K f l P P Z p J t S S X M 3 T G E y e 2 b W O F h d x a 2 7 u 1 q o V B 4 a D K n f h k F 5 8 t U V e T H P A G r u k T t v i N p L Z a 4 C z W k W o W x f g F 4 z M Q + i 3 k i R m k P R p h 3 I W 8 O 0 Q O O / 1 A 7 9 P O e / y 5 I 8 Y + R 6 6 W o x B a 8 I 0 w 5 m R q n 8 v K 4 f / p J M v z z 9 e n n / 5 y f 6 t o a 6 2 e B 2 0 M n 2 + j 6 U t H Y B l R s y Y y K p 9 + K T u g E b a O k 2 O l H D U 5 G 5 c N 4 Q B d O k d g I g q h z 8 D / s M T N + g d C 0 g L 1 2 O 1 G T V 0 K a y M P Y h x M R e I w L H + H e 4 i 1 e 3 a g 7 s e 3 P V f u + s 7 U E s D B B Q A A A g I A C x g R 1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L G B H W W I b 1 v q k A A A A 9 g A A A B I A A A A A A A A A A A A A A K S B A A A A A E N v b m Z p Z y 9 Q Y W N r Y W d l L n h t b F B L A Q I U A x Q A A A g I A C x g R 1 m e B 0 c G m A I A A J Y K A A A T A A A A A A A A A A A A A A C k g d Q A A A B G b 3 J t d W x h c y 9 T Z W N 0 a W 9 u M S 5 t U E s B A h Q D F A A A C A g A L G B H W Q / K 6 a u k A A A A 6 Q A A A B M A A A A A A A A A A A A A A K S B n Q M A A F t D b 2 5 0 Z W 5 0 X 1 R 5 c G V z X S 5 4 b W x Q S w U G A A A A A A M A A w D C A A A A c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0 E A A A A A A A C V Q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z c G F j Z X N f M 2 l X Y 3 p C T m 5 u N X J i Z m 9 V b E U w S m R f d X B s b 2 F k c 1 9 n a X Q t Y m x v Y i 0 5 O D Y 0 Y z d m O D E x Y z Y x M 2 M z Z m F h Y j g 3 N j Y 1 O W M 2 N D I z N T c w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l N m N h Z W M y L T R m N j U t N G U 0 N i 0 4 Z G F h L T B h Z T B l Z D g 4 Z m I y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x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l x 1 M D B G Q W 1 l c m 8 g Z G U g T W V z Y S Z x d W 9 0 O y w m c X V v d D t O b 2 1 i c m U g Z G V s I E N s a W V u d G U m c X V v d D s s J n F 1 b 3 Q 7 T l x 1 M D B G Q W 1 l c m 8 g Z G U g Q 2 9 t Z W 5 z Y W x l c y Z x d W 9 0 O y w m c X V v d D t I b 3 J h I G R l I E x s Z W d h Z G E m c X V v d D s s J n F 1 b 3 Q 7 S G 9 y Y S B k Z S B T Y W x p Z G E m c X V v d D s s J n F 1 b 3 Q 7 T W V z Z X J v I E F z a W d u Y W R v J n F 1 b 3 Q 7 L C Z x d W 9 0 O 1 R p c G 8 g Z G U g U 2 V y d m l j a W 8 m c X V v d D s s J n F 1 b 3 Q 7 T V x 1 M D B F O X R v Z G 8 g Z G U g U G F n b y Z x d W 9 0 O y w m c X V v d D t Q c m 9 w a W 5 h J n F 1 b 3 Q 7 L C Z x d W 9 0 O 0 V z d G F k b y B k Z S B s Y S B N Z X N h J n F 1 b 3 Q 7 L C Z x d W 9 0 O 0 5 c d T A w R k F t Z X J v I G R l I E 9 y Z G V u J n F 1 b 3 Q 7 L C Z x d W 9 0 O 1 B h X H U w M E V E c y B k Z S B P c m l n Z W 4 m c X V v d D s s J n F 1 b 3 Q 7 U G x h d G 9 z I E 9 y Z G V u Y W R v c y Z x d W 9 0 O 1 0 i I C 8 + P E V u d H J 5 I F R 5 c G U 9 I k Z p b G x D b 2 x 1 b W 5 U e X B l c y I g V m F s d W U 9 I n N C Z 1 l E Q n d j R 0 J n W U Z C Z 0 1 H Q m c 9 P S I g L z 4 8 R W 5 0 c n k g V H l w Z T 0 i R m l s b E x h c 3 R V c G R h d G V k I i B W Y W x 1 Z T 0 i Z D I w M j Q t M T A t M D R U M T I 6 M T A 6 M j k u M D I y N D Y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N y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Y W N l c 1 8 z a V d j e k J O b m 4 1 c m J m b 1 V s R T B K Z F 9 1 c G x v Y W R z X 2 d p d C 1 i b G 9 i L T k 4 N j R j N 2 Y 4 M T F j N j E z Y z N m Y W F i O D c 2 N j U 5 Y z Y 0 M j M 1 N z A 5 L 0 F 1 d G 9 S Z W 1 v d m V k Q 2 9 s d W 1 u c z E u e 0 5 c d T A w R k F t Z X J v I G R l I E 1 l c 2 E s M H 0 m c X V v d D s s J n F 1 b 3 Q 7 U 2 V j d G l v b j E v c 3 B h Y 2 V z X z N p V 2 N 6 Q k 5 u b j V y Y m Z v V W x F M E p k X 3 V w b G 9 h Z H N f Z 2 l 0 L W J s b 2 I t O T g 2 N G M 3 Z j g x M W M 2 M T N j M 2 Z h Y W I 4 N z Y 2 N T l j N j Q y M z U 3 M D k v Q X V 0 b 1 J l b W 9 2 Z W R D b 2 x 1 b W 5 z M S 5 7 T m 9 t Y n J l I G R l b C B D b G l l b n R l L D F 9 J n F 1 b 3 Q 7 L C Z x d W 9 0 O 1 N l Y 3 R p b 2 4 x L 3 N w Y W N l c 1 8 z a V d j e k J O b m 4 1 c m J m b 1 V s R T B K Z F 9 1 c G x v Y W R z X 2 d p d C 1 i b G 9 i L T k 4 N j R j N 2 Y 4 M T F j N j E z Y z N m Y W F i O D c 2 N j U 5 Y z Y 0 M j M 1 N z A 5 L 0 F 1 d G 9 S Z W 1 v d m V k Q 2 9 s d W 1 u c z E u e 0 5 c d T A w R k F t Z X J v I G R l I E N v b W V u c 2 F s Z X M s M n 0 m c X V v d D s s J n F 1 b 3 Q 7 U 2 V j d G l v b j E v c 3 B h Y 2 V z X z N p V 2 N 6 Q k 5 u b j V y Y m Z v V W x F M E p k X 3 V w b G 9 h Z H N f Z 2 l 0 L W J s b 2 I t O T g 2 N G M 3 Z j g x M W M 2 M T N j M 2 Z h Y W I 4 N z Y 2 N T l j N j Q y M z U 3 M D k v Q X V 0 b 1 J l b W 9 2 Z W R D b 2 x 1 b W 5 z M S 5 7 S G 9 y Y S B k Z S B M b G V n Y W R h L D N 9 J n F 1 b 3 Q 7 L C Z x d W 9 0 O 1 N l Y 3 R p b 2 4 x L 3 N w Y W N l c 1 8 z a V d j e k J O b m 4 1 c m J m b 1 V s R T B K Z F 9 1 c G x v Y W R z X 2 d p d C 1 i b G 9 i L T k 4 N j R j N 2 Y 4 M T F j N j E z Y z N m Y W F i O D c 2 N j U 5 Y z Y 0 M j M 1 N z A 5 L 0 F 1 d G 9 S Z W 1 v d m V k Q 2 9 s d W 1 u c z E u e 0 h v c m E g Z G U g U 2 F s a W R h L D R 9 J n F 1 b 3 Q 7 L C Z x d W 9 0 O 1 N l Y 3 R p b 2 4 x L 3 N w Y W N l c 1 8 z a V d j e k J O b m 4 1 c m J m b 1 V s R T B K Z F 9 1 c G x v Y W R z X 2 d p d C 1 i b G 9 i L T k 4 N j R j N 2 Y 4 M T F j N j E z Y z N m Y W F i O D c 2 N j U 5 Y z Y 0 M j M 1 N z A 5 L 0 F 1 d G 9 S Z W 1 v d m V k Q 2 9 s d W 1 u c z E u e 0 1 l c 2 V y b y B B c 2 l n b m F k b y w 1 f S Z x d W 9 0 O y w m c X V v d D t T Z W N 0 a W 9 u M S 9 z c G F j Z X N f M 2 l X Y 3 p C T m 5 u N X J i Z m 9 V b E U w S m R f d X B s b 2 F k c 1 9 n a X Q t Y m x v Y i 0 5 O D Y 0 Y z d m O D E x Y z Y x M 2 M z Z m F h Y j g 3 N j Y 1 O W M 2 N D I z N T c w O S 9 B d X R v U m V t b 3 Z l Z E N v b H V t b n M x L n t U a X B v I G R l I F N l c n Z p Y 2 l v L D Z 9 J n F 1 b 3 Q 7 L C Z x d W 9 0 O 1 N l Y 3 R p b 2 4 x L 3 N w Y W N l c 1 8 z a V d j e k J O b m 4 1 c m J m b 1 V s R T B K Z F 9 1 c G x v Y W R z X 2 d p d C 1 i b G 9 i L T k 4 N j R j N 2 Y 4 M T F j N j E z Y z N m Y W F i O D c 2 N j U 5 Y z Y 0 M j M 1 N z A 5 L 0 F 1 d G 9 S Z W 1 v d m V k Q 2 9 s d W 1 u c z E u e 0 1 c d T A w R T l 0 b 2 R v I G R l I F B h Z 2 8 s N 3 0 m c X V v d D s s J n F 1 b 3 Q 7 U 2 V j d G l v b j E v c 3 B h Y 2 V z X z N p V 2 N 6 Q k 5 u b j V y Y m Z v V W x F M E p k X 3 V w b G 9 h Z H N f Z 2 l 0 L W J s b 2 I t O T g 2 N G M 3 Z j g x M W M 2 M T N j M 2 Z h Y W I 4 N z Y 2 N T l j N j Q y M z U 3 M D k v Q X V 0 b 1 J l b W 9 2 Z W R D b 2 x 1 b W 5 z M S 5 7 U H J v c G l u Y S w 4 f S Z x d W 9 0 O y w m c X V v d D t T Z W N 0 a W 9 u M S 9 z c G F j Z X N f M 2 l X Y 3 p C T m 5 u N X J i Z m 9 V b E U w S m R f d X B s b 2 F k c 1 9 n a X Q t Y m x v Y i 0 5 O D Y 0 Y z d m O D E x Y z Y x M 2 M z Z m F h Y j g 3 N j Y 1 O W M 2 N D I z N T c w O S 9 B d X R v U m V t b 3 Z l Z E N v b H V t b n M x L n t F c 3 R h Z G 8 g Z G U g b G E g T W V z Y S w 5 f S Z x d W 9 0 O y w m c X V v d D t T Z W N 0 a W 9 u M S 9 z c G F j Z X N f M 2 l X Y 3 p C T m 5 u N X J i Z m 9 V b E U w S m R f d X B s b 2 F k c 1 9 n a X Q t Y m x v Y i 0 5 O D Y 0 Y z d m O D E x Y z Y x M 2 M z Z m F h Y j g 3 N j Y 1 O W M 2 N D I z N T c w O S 9 B d X R v U m V t b 3 Z l Z E N v b H V t b n M x L n t O X H U w M E Z B b W V y b y B k Z S B P c m R l b i w x M H 0 m c X V v d D s s J n F 1 b 3 Q 7 U 2 V j d G l v b j E v c 3 B h Y 2 V z X z N p V 2 N 6 Q k 5 u b j V y Y m Z v V W x F M E p k X 3 V w b G 9 h Z H N f Z 2 l 0 L W J s b 2 I t O T g 2 N G M 3 Z j g x M W M 2 M T N j M 2 Z h Y W I 4 N z Y 2 N T l j N j Q y M z U 3 M D k v Q X V 0 b 1 J l b W 9 2 Z W R D b 2 x 1 b W 5 z M S 5 7 U G F c d T A w R U R z I G R l I E 9 y a W d l b i w x M X 0 m c X V v d D s s J n F 1 b 3 Q 7 U 2 V j d G l v b j E v c 3 B h Y 2 V z X z N p V 2 N 6 Q k 5 u b j V y Y m Z v V W x F M E p k X 3 V w b G 9 h Z H N f Z 2 l 0 L W J s b 2 I t O T g 2 N G M 3 Z j g x M W M 2 M T N j M 2 Z h Y W I 4 N z Y 2 N T l j N j Q y M z U 3 M D k v Q X V 0 b 1 J l b W 9 2 Z W R D b 2 x 1 b W 5 z M S 5 7 U G x h d G 9 z I E 9 y Z G V u Y W R v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w Y W N l c 1 8 z a V d j e k J O b m 4 1 c m J m b 1 V s R T B K Z F 9 1 c G x v Y W R z X 2 d p d C 1 i b G 9 i L T k 4 N j R j N 2 Y 4 M T F j N j E z Y z N m Y W F i O D c 2 N j U 5 Y z Y 0 M j M 1 N z A 5 L 0 F 1 d G 9 S Z W 1 v d m V k Q 2 9 s d W 1 u c z E u e 0 5 c d T A w R k F t Z X J v I G R l I E 1 l c 2 E s M H 0 m c X V v d D s s J n F 1 b 3 Q 7 U 2 V j d G l v b j E v c 3 B h Y 2 V z X z N p V 2 N 6 Q k 5 u b j V y Y m Z v V W x F M E p k X 3 V w b G 9 h Z H N f Z 2 l 0 L W J s b 2 I t O T g 2 N G M 3 Z j g x M W M 2 M T N j M 2 Z h Y W I 4 N z Y 2 N T l j N j Q y M z U 3 M D k v Q X V 0 b 1 J l b W 9 2 Z W R D b 2 x 1 b W 5 z M S 5 7 T m 9 t Y n J l I G R l b C B D b G l l b n R l L D F 9 J n F 1 b 3 Q 7 L C Z x d W 9 0 O 1 N l Y 3 R p b 2 4 x L 3 N w Y W N l c 1 8 z a V d j e k J O b m 4 1 c m J m b 1 V s R T B K Z F 9 1 c G x v Y W R z X 2 d p d C 1 i b G 9 i L T k 4 N j R j N 2 Y 4 M T F j N j E z Y z N m Y W F i O D c 2 N j U 5 Y z Y 0 M j M 1 N z A 5 L 0 F 1 d G 9 S Z W 1 v d m V k Q 2 9 s d W 1 u c z E u e 0 5 c d T A w R k F t Z X J v I G R l I E N v b W V u c 2 F s Z X M s M n 0 m c X V v d D s s J n F 1 b 3 Q 7 U 2 V j d G l v b j E v c 3 B h Y 2 V z X z N p V 2 N 6 Q k 5 u b j V y Y m Z v V W x F M E p k X 3 V w b G 9 h Z H N f Z 2 l 0 L W J s b 2 I t O T g 2 N G M 3 Z j g x M W M 2 M T N j M 2 Z h Y W I 4 N z Y 2 N T l j N j Q y M z U 3 M D k v Q X V 0 b 1 J l b W 9 2 Z W R D b 2 x 1 b W 5 z M S 5 7 S G 9 y Y S B k Z S B M b G V n Y W R h L D N 9 J n F 1 b 3 Q 7 L C Z x d W 9 0 O 1 N l Y 3 R p b 2 4 x L 3 N w Y W N l c 1 8 z a V d j e k J O b m 4 1 c m J m b 1 V s R T B K Z F 9 1 c G x v Y W R z X 2 d p d C 1 i b G 9 i L T k 4 N j R j N 2 Y 4 M T F j N j E z Y z N m Y W F i O D c 2 N j U 5 Y z Y 0 M j M 1 N z A 5 L 0 F 1 d G 9 S Z W 1 v d m V k Q 2 9 s d W 1 u c z E u e 0 h v c m E g Z G U g U 2 F s a W R h L D R 9 J n F 1 b 3 Q 7 L C Z x d W 9 0 O 1 N l Y 3 R p b 2 4 x L 3 N w Y W N l c 1 8 z a V d j e k J O b m 4 1 c m J m b 1 V s R T B K Z F 9 1 c G x v Y W R z X 2 d p d C 1 i b G 9 i L T k 4 N j R j N 2 Y 4 M T F j N j E z Y z N m Y W F i O D c 2 N j U 5 Y z Y 0 M j M 1 N z A 5 L 0 F 1 d G 9 S Z W 1 v d m V k Q 2 9 s d W 1 u c z E u e 0 1 l c 2 V y b y B B c 2 l n b m F k b y w 1 f S Z x d W 9 0 O y w m c X V v d D t T Z W N 0 a W 9 u M S 9 z c G F j Z X N f M 2 l X Y 3 p C T m 5 u N X J i Z m 9 V b E U w S m R f d X B s b 2 F k c 1 9 n a X Q t Y m x v Y i 0 5 O D Y 0 Y z d m O D E x Y z Y x M 2 M z Z m F h Y j g 3 N j Y 1 O W M 2 N D I z N T c w O S 9 B d X R v U m V t b 3 Z l Z E N v b H V t b n M x L n t U a X B v I G R l I F N l c n Z p Y 2 l v L D Z 9 J n F 1 b 3 Q 7 L C Z x d W 9 0 O 1 N l Y 3 R p b 2 4 x L 3 N w Y W N l c 1 8 z a V d j e k J O b m 4 1 c m J m b 1 V s R T B K Z F 9 1 c G x v Y W R z X 2 d p d C 1 i b G 9 i L T k 4 N j R j N 2 Y 4 M T F j N j E z Y z N m Y W F i O D c 2 N j U 5 Y z Y 0 M j M 1 N z A 5 L 0 F 1 d G 9 S Z W 1 v d m V k Q 2 9 s d W 1 u c z E u e 0 1 c d T A w R T l 0 b 2 R v I G R l I F B h Z 2 8 s N 3 0 m c X V v d D s s J n F 1 b 3 Q 7 U 2 V j d G l v b j E v c 3 B h Y 2 V z X z N p V 2 N 6 Q k 5 u b j V y Y m Z v V W x F M E p k X 3 V w b G 9 h Z H N f Z 2 l 0 L W J s b 2 I t O T g 2 N G M 3 Z j g x M W M 2 M T N j M 2 Z h Y W I 4 N z Y 2 N T l j N j Q y M z U 3 M D k v Q X V 0 b 1 J l b W 9 2 Z W R D b 2 x 1 b W 5 z M S 5 7 U H J v c G l u Y S w 4 f S Z x d W 9 0 O y w m c X V v d D t T Z W N 0 a W 9 u M S 9 z c G F j Z X N f M 2 l X Y 3 p C T m 5 u N X J i Z m 9 V b E U w S m R f d X B s b 2 F k c 1 9 n a X Q t Y m x v Y i 0 5 O D Y 0 Y z d m O D E x Y z Y x M 2 M z Z m F h Y j g 3 N j Y 1 O W M 2 N D I z N T c w O S 9 B d X R v U m V t b 3 Z l Z E N v b H V t b n M x L n t F c 3 R h Z G 8 g Z G U g b G E g T W V z Y S w 5 f S Z x d W 9 0 O y w m c X V v d D t T Z W N 0 a W 9 u M S 9 z c G F j Z X N f M 2 l X Y 3 p C T m 5 u N X J i Z m 9 V b E U w S m R f d X B s b 2 F k c 1 9 n a X Q t Y m x v Y i 0 5 O D Y 0 Y z d m O D E x Y z Y x M 2 M z Z m F h Y j g 3 N j Y 1 O W M 2 N D I z N T c w O S 9 B d X R v U m V t b 3 Z l Z E N v b H V t b n M x L n t O X H U w M E Z B b W V y b y B k Z S B P c m R l b i w x M H 0 m c X V v d D s s J n F 1 b 3 Q 7 U 2 V j d G l v b j E v c 3 B h Y 2 V z X z N p V 2 N 6 Q k 5 u b j V y Y m Z v V W x F M E p k X 3 V w b G 9 h Z H N f Z 2 l 0 L W J s b 2 I t O T g 2 N G M 3 Z j g x M W M 2 M T N j M 2 Z h Y W I 4 N z Y 2 N T l j N j Q y M z U 3 M D k v Q X V 0 b 1 J l b W 9 2 Z W R D b 2 x 1 b W 5 z M S 5 7 U G F c d T A w R U R z I G R l I E 9 y a W d l b i w x M X 0 m c X V v d D s s J n F 1 b 3 Q 7 U 2 V j d G l v b j E v c 3 B h Y 2 V z X z N p V 2 N 6 Q k 5 u b j V y Y m Z v V W x F M E p k X 3 V w b G 9 h Z H N f Z 2 l 0 L W J s b 2 I t O T g 2 N G M 3 Z j g x M W M 2 M T N j M 2 Z h Y W I 4 N z Y 2 N T l j N j Q y M z U 3 M D k v Q X V 0 b 1 J l b W 9 2 Z W R D b 2 x 1 b W 5 z M S 5 7 U G x h d G 9 z I E 9 y Z G V u Y W R v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T k 4 N j R j N 2 Y 4 M T F j N j E z Y z N m Y W F i O D c 2 N j U 5 Y z Y 0 M j M 1 N z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T k 4 N j R j N 2 Y 4 M T F j N j E z Y z N m Y W F i O D c 2 N j U 5 Y z Y 0 M j M 1 N z A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T k 4 N j R j N 2 Y 4 M T F j N j E z Y z N m Y W F i O D c 2 N j U 5 Y z Y 0 M j M 1 N z A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2 V z X z N p V 2 N 6 Q k 5 u b j V y Y m Z v V W x F M E p k X 3 V w b G 9 h Z H N f Z 2 l 0 L W J s b 2 I t Z D l l O D B m Z m J j Z W Y 4 Y T R h Z G M 2 Z D I 5 Z W R k N z g 2 M T h h Z G Q 1 Z G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W J h Y T A 0 M S 1 l M z I 3 L T R m Y m I t O D V i N C 1 j O D B k O D M 2 Y z Q w O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j a W 5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l x 1 M j I x Q V x 1 M j I y Q m 1 l c m 8 g Z G U g T 3 J k Z W 4 m c X V v d D s s J n F 1 b 3 Q 7 T l x 1 M j I x Q V x 1 M j I y Q m 1 l c m 8 g Z G U g T W V z Y S Z x d W 9 0 O y w m c X V v d D t O b 2 1 i c m U g Z G V s I F B s Y X R v J n F 1 b 3 Q 7 L C Z x d W 9 0 O 0 R l c 2 N y a X B j a V x 1 M j I x Q V x 1 M j I 2 N W 4 g Z G V s I F B s Y X R v J n F 1 b 3 Q 7 L C Z x d W 9 0 O 0 N v c 3 R v I F V u a X R h c m l v J n F 1 b 3 Q 7 L C Z x d W 9 0 O 1 B y Z W N p b y B V b m l 0 Y X J p b y Z x d W 9 0 O y w m c X V v d D t D Y W 5 0 a W R h Z C B P c m R l b m F k Y S Z x d W 9 0 O y w m c X V v d D t U a W V t c G 8 g Z G U g U H J l c G F y Y W N p X H U y M j F B X H U y M j Y 1 b i Z x d W 9 0 O y w m c X V v d D t P Y n N l c n Z h Y 2 l v b m V z J n F 1 b 3 Q 7 X S I g L z 4 8 R W 5 0 c n k g V H l w Z T 0 i R m l s b E N v b H V t b l R 5 c G V z I i B W Y W x 1 Z T 0 i c 0 F 3 T U d C Z 0 1 E Q X d N R y I g L z 4 8 R W 5 0 c n k g V H l w Z T 0 i R m l s b E x h c 3 R V c G R h d G V k I i B W Y W x 1 Z T 0 i Z D I w M j Q t M T A t M D R U M T I 6 M T A 6 M z A u M z Q 1 M T M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M D I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Y W N l c 1 8 z a V d j e k J O b m 4 1 c m J m b 1 V s R T B K Z F 9 1 c G x v Y W R z X 2 d p d C 1 i b G 9 i L W Q 5 Z T g w Z m Z i Y 2 V m O G E 0 Y W R j N m Q y O W V k Z D c 4 N j E 4 Y W R k N W R m L 0 F 1 d G 9 S Z W 1 v d m V k Q 2 9 s d W 1 u c z E u e 0 5 c d T I y M U F c d T I y M k J t Z X J v I G R l I E 9 y Z G V u L D B 9 J n F 1 b 3 Q 7 L C Z x d W 9 0 O 1 N l Y 3 R p b 2 4 x L 3 N w Y W N l c 1 8 z a V d j e k J O b m 4 1 c m J m b 1 V s R T B K Z F 9 1 c G x v Y W R z X 2 d p d C 1 i b G 9 i L W Q 5 Z T g w Z m Z i Y 2 V m O G E 0 Y W R j N m Q y O W V k Z D c 4 N j E 4 Y W R k N W R m L 0 F 1 d G 9 S Z W 1 v d m V k Q 2 9 s d W 1 u c z E u e 0 5 c d T I y M U F c d T I y M k J t Z X J v I G R l I E 1 l c 2 E s M X 0 m c X V v d D s s J n F 1 b 3 Q 7 U 2 V j d G l v b j E v c 3 B h Y 2 V z X z N p V 2 N 6 Q k 5 u b j V y Y m Z v V W x F M E p k X 3 V w b G 9 h Z H N f Z 2 l 0 L W J s b 2 I t Z D l l O D B m Z m J j Z W Y 4 Y T R h Z G M 2 Z D I 5 Z W R k N z g 2 M T h h Z G Q 1 Z G Y v Q X V 0 b 1 J l b W 9 2 Z W R D b 2 x 1 b W 5 z M S 5 7 T m 9 t Y n J l I G R l b C B Q b G F 0 b y w y f S Z x d W 9 0 O y w m c X V v d D t T Z W N 0 a W 9 u M S 9 z c G F j Z X N f M 2 l X Y 3 p C T m 5 u N X J i Z m 9 V b E U w S m R f d X B s b 2 F k c 1 9 n a X Q t Y m x v Y i 1 k O W U 4 M G Z m Y m N l Z j h h N G F k Y z Z k M j l l Z G Q 3 O D Y x O G F k Z D V k Z i 9 B d X R v U m V t b 3 Z l Z E N v b H V t b n M x L n t E Z X N j c m l w Y 2 l c d T I y M U F c d T I y N j V u I G R l b C B Q b G F 0 b y w z f S Z x d W 9 0 O y w m c X V v d D t T Z W N 0 a W 9 u M S 9 z c G F j Z X N f M 2 l X Y 3 p C T m 5 u N X J i Z m 9 V b E U w S m R f d X B s b 2 F k c 1 9 n a X Q t Y m x v Y i 1 k O W U 4 M G Z m Y m N l Z j h h N G F k Y z Z k M j l l Z G Q 3 O D Y x O G F k Z D V k Z i 9 B d X R v U m V t b 3 Z l Z E N v b H V t b n M x L n t D b 3 N 0 b y B V b m l 0 Y X J p b y w 0 f S Z x d W 9 0 O y w m c X V v d D t T Z W N 0 a W 9 u M S 9 z c G F j Z X N f M 2 l X Y 3 p C T m 5 u N X J i Z m 9 V b E U w S m R f d X B s b 2 F k c 1 9 n a X Q t Y m x v Y i 1 k O W U 4 M G Z m Y m N l Z j h h N G F k Y z Z k M j l l Z G Q 3 O D Y x O G F k Z D V k Z i 9 B d X R v U m V t b 3 Z l Z E N v b H V t b n M x L n t Q c m V j a W 8 g V W 5 p d G F y a W 8 s N X 0 m c X V v d D s s J n F 1 b 3 Q 7 U 2 V j d G l v b j E v c 3 B h Y 2 V z X z N p V 2 N 6 Q k 5 u b j V y Y m Z v V W x F M E p k X 3 V w b G 9 h Z H N f Z 2 l 0 L W J s b 2 I t Z D l l O D B m Z m J j Z W Y 4 Y T R h Z G M 2 Z D I 5 Z W R k N z g 2 M T h h Z G Q 1 Z G Y v Q X V 0 b 1 J l b W 9 2 Z W R D b 2 x 1 b W 5 z M S 5 7 Q 2 F u d G l k Y W Q g T 3 J k Z W 5 h Z G E s N n 0 m c X V v d D s s J n F 1 b 3 Q 7 U 2 V j d G l v b j E v c 3 B h Y 2 V z X z N p V 2 N 6 Q k 5 u b j V y Y m Z v V W x F M E p k X 3 V w b G 9 h Z H N f Z 2 l 0 L W J s b 2 I t Z D l l O D B m Z m J j Z W Y 4 Y T R h Z G M 2 Z D I 5 Z W R k N z g 2 M T h h Z G Q 1 Z G Y v Q X V 0 b 1 J l b W 9 2 Z W R D b 2 x 1 b W 5 z M S 5 7 V G l l b X B v I G R l I F B y Z X B h c m F j a V x 1 M j I x Q V x 1 M j I 2 N W 4 s N 3 0 m c X V v d D s s J n F 1 b 3 Q 7 U 2 V j d G l v b j E v c 3 B h Y 2 V z X z N p V 2 N 6 Q k 5 u b j V y Y m Z v V W x F M E p k X 3 V w b G 9 h Z H N f Z 2 l 0 L W J s b 2 I t Z D l l O D B m Z m J j Z W Y 4 Y T R h Z G M 2 Z D I 5 Z W R k N z g 2 M T h h Z G Q 1 Z G Y v Q X V 0 b 1 J l b W 9 2 Z W R D b 2 x 1 b W 5 z M S 5 7 T 2 J z Z X J 2 Y W N p b 2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c G F j Z X N f M 2 l X Y 3 p C T m 5 u N X J i Z m 9 V b E U w S m R f d X B s b 2 F k c 1 9 n a X Q t Y m x v Y i 1 k O W U 4 M G Z m Y m N l Z j h h N G F k Y z Z k M j l l Z G Q 3 O D Y x O G F k Z D V k Z i 9 B d X R v U m V t b 3 Z l Z E N v b H V t b n M x L n t O X H U y M j F B X H U y M j J C b W V y b y B k Z S B P c m R l b i w w f S Z x d W 9 0 O y w m c X V v d D t T Z W N 0 a W 9 u M S 9 z c G F j Z X N f M 2 l X Y 3 p C T m 5 u N X J i Z m 9 V b E U w S m R f d X B s b 2 F k c 1 9 n a X Q t Y m x v Y i 1 k O W U 4 M G Z m Y m N l Z j h h N G F k Y z Z k M j l l Z G Q 3 O D Y x O G F k Z D V k Z i 9 B d X R v U m V t b 3 Z l Z E N v b H V t b n M x L n t O X H U y M j F B X H U y M j J C b W V y b y B k Z S B N Z X N h L D F 9 J n F 1 b 3 Q 7 L C Z x d W 9 0 O 1 N l Y 3 R p b 2 4 x L 3 N w Y W N l c 1 8 z a V d j e k J O b m 4 1 c m J m b 1 V s R T B K Z F 9 1 c G x v Y W R z X 2 d p d C 1 i b G 9 i L W Q 5 Z T g w Z m Z i Y 2 V m O G E 0 Y W R j N m Q y O W V k Z D c 4 N j E 4 Y W R k N W R m L 0 F 1 d G 9 S Z W 1 v d m V k Q 2 9 s d W 1 u c z E u e 0 5 v b W J y Z S B k Z W w g U G x h d G 8 s M n 0 m c X V v d D s s J n F 1 b 3 Q 7 U 2 V j d G l v b j E v c 3 B h Y 2 V z X z N p V 2 N 6 Q k 5 u b j V y Y m Z v V W x F M E p k X 3 V w b G 9 h Z H N f Z 2 l 0 L W J s b 2 I t Z D l l O D B m Z m J j Z W Y 4 Y T R h Z G M 2 Z D I 5 Z W R k N z g 2 M T h h Z G Q 1 Z G Y v Q X V 0 b 1 J l b W 9 2 Z W R D b 2 x 1 b W 5 z M S 5 7 R G V z Y 3 J p c G N p X H U y M j F B X H U y M j Y 1 b i B k Z W w g U G x h d G 8 s M 3 0 m c X V v d D s s J n F 1 b 3 Q 7 U 2 V j d G l v b j E v c 3 B h Y 2 V z X z N p V 2 N 6 Q k 5 u b j V y Y m Z v V W x F M E p k X 3 V w b G 9 h Z H N f Z 2 l 0 L W J s b 2 I t Z D l l O D B m Z m J j Z W Y 4 Y T R h Z G M 2 Z D I 5 Z W R k N z g 2 M T h h Z G Q 1 Z G Y v Q X V 0 b 1 J l b W 9 2 Z W R D b 2 x 1 b W 5 z M S 5 7 Q 2 9 z d G 8 g V W 5 p d G F y a W 8 s N H 0 m c X V v d D s s J n F 1 b 3 Q 7 U 2 V j d G l v b j E v c 3 B h Y 2 V z X z N p V 2 N 6 Q k 5 u b j V y Y m Z v V W x F M E p k X 3 V w b G 9 h Z H N f Z 2 l 0 L W J s b 2 I t Z D l l O D B m Z m J j Z W Y 4 Y T R h Z G M 2 Z D I 5 Z W R k N z g 2 M T h h Z G Q 1 Z G Y v Q X V 0 b 1 J l b W 9 2 Z W R D b 2 x 1 b W 5 z M S 5 7 U H J l Y 2 l v I F V u a X R h c m l v L D V 9 J n F 1 b 3 Q 7 L C Z x d W 9 0 O 1 N l Y 3 R p b 2 4 x L 3 N w Y W N l c 1 8 z a V d j e k J O b m 4 1 c m J m b 1 V s R T B K Z F 9 1 c G x v Y W R z X 2 d p d C 1 i b G 9 i L W Q 5 Z T g w Z m Z i Y 2 V m O G E 0 Y W R j N m Q y O W V k Z D c 4 N j E 4 Y W R k N W R m L 0 F 1 d G 9 S Z W 1 v d m V k Q 2 9 s d W 1 u c z E u e 0 N h b n R p Z G F k I E 9 y Z G V u Y W R h L D Z 9 J n F 1 b 3 Q 7 L C Z x d W 9 0 O 1 N l Y 3 R p b 2 4 x L 3 N w Y W N l c 1 8 z a V d j e k J O b m 4 1 c m J m b 1 V s R T B K Z F 9 1 c G x v Y W R z X 2 d p d C 1 i b G 9 i L W Q 5 Z T g w Z m Z i Y 2 V m O G E 0 Y W R j N m Q y O W V k Z D c 4 N j E 4 Y W R k N W R m L 0 F 1 d G 9 S Z W 1 v d m V k Q 2 9 s d W 1 u c z E u e 1 R p Z W 1 w b y B k Z S B Q c m V w Y X J h Y 2 l c d T I y M U F c d T I y N j V u L D d 9 J n F 1 b 3 Q 7 L C Z x d W 9 0 O 1 N l Y 3 R p b 2 4 x L 3 N w Y W N l c 1 8 z a V d j e k J O b m 4 1 c m J m b 1 V s R T B K Z F 9 1 c G x v Y W R z X 2 d p d C 1 i b G 9 i L W Q 5 Z T g w Z m Z i Y 2 V m O G E 0 Y W R j N m Q y O W V k Z D c 4 N j E 4 Y W R k N W R m L 0 F 1 d G 9 S Z W 1 v d m V k Q 2 9 s d W 1 u c z E u e 0 9 i c 2 V y d m F j a W 9 u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R k N W R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R k N W R m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R k N W R m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2 V z X z N p V 2 N 6 Q k 5 u b j V y Y m Z v V W x F M E p k X 3 V w b G 9 h Z H N f Z 2 l 0 L W J s b 2 I t Z D l l O D B m Z m J j Z W Y 4 Y T R h Z G M 2 Z D I 5 Z W R k N z g 2 M T h h Z C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Z G J l M z l i Z C 0 z O T k 5 L T Q w N W M t O D c 2 Z C 0 3 M T I 2 O G Y x Z W R h M z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E 5 M D I i I C 8 + P E V u d H J 5 I F R 5 c G U 9 I k Z p b G x T d G F 0 d X M i I F Z h b H V l P S J z Q 2 9 t c G x l d G U i I C 8 + P E V u d H J 5 I F R 5 c G U 9 I k Z p b G x D b 2 x 1 b W 5 O Y W 1 l c y I g V m F s d W U 9 I n N b J n F 1 b 3 Q 7 T l x 1 M j I x Q V x 1 M j I y Q m 1 l c m 8 g Z G U g T 3 J k Z W 4 m c X V v d D s s J n F 1 b 3 Q 7 T l x 1 M j I x Q V x 1 M j I y Q m 1 l c m 8 g Z G U g T W V z Y S Z x d W 9 0 O y w m c X V v d D t O b 2 1 i c m U g Z G V s I F B s Y X R v J n F 1 b 3 Q 7 L C Z x d W 9 0 O 0 R l c 2 N y a X B j a V x 1 M j I x Q V x 1 M j I 2 N W 4 g Z G V s I F B s Y X R v J n F 1 b 3 Q 7 L C Z x d W 9 0 O 0 N v c 3 R v I F V u a X R h c m l v J n F 1 b 3 Q 7 L C Z x d W 9 0 O 1 B y Z W N p b y B V b m l 0 Y X J p b y Z x d W 9 0 O y w m c X V v d D t D Y W 5 0 a W R h Z C B P c m R l b m F k Y S Z x d W 9 0 O y w m c X V v d D t U a W V t c G 8 g Z G U g U H J l c G F y Y W N p X H U y M j F B X H U y M j Y 1 b i Z x d W 9 0 O y w m c X V v d D t P Y n N l c n Z h Y 2 l v b m V z J n F 1 b 3 Q 7 X S I g L z 4 8 R W 5 0 c n k g V H l w Z T 0 i R m l s b E N v b H V t b l R 5 c G V z I i B W Y W x 1 Z T 0 i c 0 F 3 T U d C Z 0 1 E Q X d N R y I g L z 4 8 R W 5 0 c n k g V H l w Z T 0 i R m l s b E x h c 3 R V c G R h d G V k I i B W Y W x 1 Z T 0 i Z D I w M j Q t M T A t M D R U M T I 6 M T A 6 M z A u M z Q 1 M T M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Y W N l c 1 8 z a V d j e k J O b m 4 1 c m J m b 1 V s R T B K Z F 9 1 c G x v Y W R z X 2 d p d C 1 i b G 9 i L W Q 5 Z T g w Z m Z i Y 2 V m O G E 0 Y W R j N m Q y O W V k Z D c 4 N j E 4 Y W R k N W R m L 0 F 1 d G 9 S Z W 1 v d m V k Q 2 9 s d W 1 u c z E u e 0 5 c d T I y M U F c d T I y M k J t Z X J v I G R l I E 9 y Z G V u L D B 9 J n F 1 b 3 Q 7 L C Z x d W 9 0 O 1 N l Y 3 R p b 2 4 x L 3 N w Y W N l c 1 8 z a V d j e k J O b m 4 1 c m J m b 1 V s R T B K Z F 9 1 c G x v Y W R z X 2 d p d C 1 i b G 9 i L W Q 5 Z T g w Z m Z i Y 2 V m O G E 0 Y W R j N m Q y O W V k Z D c 4 N j E 4 Y W R k N W R m L 0 F 1 d G 9 S Z W 1 v d m V k Q 2 9 s d W 1 u c z E u e 0 5 c d T I y M U F c d T I y M k J t Z X J v I G R l I E 1 l c 2 E s M X 0 m c X V v d D s s J n F 1 b 3 Q 7 U 2 V j d G l v b j E v c 3 B h Y 2 V z X z N p V 2 N 6 Q k 5 u b j V y Y m Z v V W x F M E p k X 3 V w b G 9 h Z H N f Z 2 l 0 L W J s b 2 I t Z D l l O D B m Z m J j Z W Y 4 Y T R h Z G M 2 Z D I 5 Z W R k N z g 2 M T h h Z G Q 1 Z G Y v Q X V 0 b 1 J l b W 9 2 Z W R D b 2 x 1 b W 5 z M S 5 7 T m 9 t Y n J l I G R l b C B Q b G F 0 b y w y f S Z x d W 9 0 O y w m c X V v d D t T Z W N 0 a W 9 u M S 9 z c G F j Z X N f M 2 l X Y 3 p C T m 5 u N X J i Z m 9 V b E U w S m R f d X B s b 2 F k c 1 9 n a X Q t Y m x v Y i 1 k O W U 4 M G Z m Y m N l Z j h h N G F k Y z Z k M j l l Z G Q 3 O D Y x O G F k Z D V k Z i 9 B d X R v U m V t b 3 Z l Z E N v b H V t b n M x L n t E Z X N j c m l w Y 2 l c d T I y M U F c d T I y N j V u I G R l b C B Q b G F 0 b y w z f S Z x d W 9 0 O y w m c X V v d D t T Z W N 0 a W 9 u M S 9 z c G F j Z X N f M 2 l X Y 3 p C T m 5 u N X J i Z m 9 V b E U w S m R f d X B s b 2 F k c 1 9 n a X Q t Y m x v Y i 1 k O W U 4 M G Z m Y m N l Z j h h N G F k Y z Z k M j l l Z G Q 3 O D Y x O G F k Z D V k Z i 9 B d X R v U m V t b 3 Z l Z E N v b H V t b n M x L n t D b 3 N 0 b y B V b m l 0 Y X J p b y w 0 f S Z x d W 9 0 O y w m c X V v d D t T Z W N 0 a W 9 u M S 9 z c G F j Z X N f M 2 l X Y 3 p C T m 5 u N X J i Z m 9 V b E U w S m R f d X B s b 2 F k c 1 9 n a X Q t Y m x v Y i 1 k O W U 4 M G Z m Y m N l Z j h h N G F k Y z Z k M j l l Z G Q 3 O D Y x O G F k Z D V k Z i 9 B d X R v U m V t b 3 Z l Z E N v b H V t b n M x L n t Q c m V j a W 8 g V W 5 p d G F y a W 8 s N X 0 m c X V v d D s s J n F 1 b 3 Q 7 U 2 V j d G l v b j E v c 3 B h Y 2 V z X z N p V 2 N 6 Q k 5 u b j V y Y m Z v V W x F M E p k X 3 V w b G 9 h Z H N f Z 2 l 0 L W J s b 2 I t Z D l l O D B m Z m J j Z W Y 4 Y T R h Z G M 2 Z D I 5 Z W R k N z g 2 M T h h Z G Q 1 Z G Y v Q X V 0 b 1 J l b W 9 2 Z W R D b 2 x 1 b W 5 z M S 5 7 Q 2 F u d G l k Y W Q g T 3 J k Z W 5 h Z G E s N n 0 m c X V v d D s s J n F 1 b 3 Q 7 U 2 V j d G l v b j E v c 3 B h Y 2 V z X z N p V 2 N 6 Q k 5 u b j V y Y m Z v V W x F M E p k X 3 V w b G 9 h Z H N f Z 2 l 0 L W J s b 2 I t Z D l l O D B m Z m J j Z W Y 4 Y T R h Z G M 2 Z D I 5 Z W R k N z g 2 M T h h Z G Q 1 Z G Y v Q X V 0 b 1 J l b W 9 2 Z W R D b 2 x 1 b W 5 z M S 5 7 V G l l b X B v I G R l I F B y Z X B h c m F j a V x 1 M j I x Q V x 1 M j I 2 N W 4 s N 3 0 m c X V v d D s s J n F 1 b 3 Q 7 U 2 V j d G l v b j E v c 3 B h Y 2 V z X z N p V 2 N 6 Q k 5 u b j V y Y m Z v V W x F M E p k X 3 V w b G 9 h Z H N f Z 2 l 0 L W J s b 2 I t Z D l l O D B m Z m J j Z W Y 4 Y T R h Z G M 2 Z D I 5 Z W R k N z g 2 M T h h Z G Q 1 Z G Y v Q X V 0 b 1 J l b W 9 2 Z W R D b 2 x 1 b W 5 z M S 5 7 T 2 J z Z X J 2 Y W N p b 2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c G F j Z X N f M 2 l X Y 3 p C T m 5 u N X J i Z m 9 V b E U w S m R f d X B s b 2 F k c 1 9 n a X Q t Y m x v Y i 1 k O W U 4 M G Z m Y m N l Z j h h N G F k Y z Z k M j l l Z G Q 3 O D Y x O G F k Z D V k Z i 9 B d X R v U m V t b 3 Z l Z E N v b H V t b n M x L n t O X H U y M j F B X H U y M j J C b W V y b y B k Z S B P c m R l b i w w f S Z x d W 9 0 O y w m c X V v d D t T Z W N 0 a W 9 u M S 9 z c G F j Z X N f M 2 l X Y 3 p C T m 5 u N X J i Z m 9 V b E U w S m R f d X B s b 2 F k c 1 9 n a X Q t Y m x v Y i 1 k O W U 4 M G Z m Y m N l Z j h h N G F k Y z Z k M j l l Z G Q 3 O D Y x O G F k Z D V k Z i 9 B d X R v U m V t b 3 Z l Z E N v b H V t b n M x L n t O X H U y M j F B X H U y M j J C b W V y b y B k Z S B N Z X N h L D F 9 J n F 1 b 3 Q 7 L C Z x d W 9 0 O 1 N l Y 3 R p b 2 4 x L 3 N w Y W N l c 1 8 z a V d j e k J O b m 4 1 c m J m b 1 V s R T B K Z F 9 1 c G x v Y W R z X 2 d p d C 1 i b G 9 i L W Q 5 Z T g w Z m Z i Y 2 V m O G E 0 Y W R j N m Q y O W V k Z D c 4 N j E 4 Y W R k N W R m L 0 F 1 d G 9 S Z W 1 v d m V k Q 2 9 s d W 1 u c z E u e 0 5 v b W J y Z S B k Z W w g U G x h d G 8 s M n 0 m c X V v d D s s J n F 1 b 3 Q 7 U 2 V j d G l v b j E v c 3 B h Y 2 V z X z N p V 2 N 6 Q k 5 u b j V y Y m Z v V W x F M E p k X 3 V w b G 9 h Z H N f Z 2 l 0 L W J s b 2 I t Z D l l O D B m Z m J j Z W Y 4 Y T R h Z G M 2 Z D I 5 Z W R k N z g 2 M T h h Z G Q 1 Z G Y v Q X V 0 b 1 J l b W 9 2 Z W R D b 2 x 1 b W 5 z M S 5 7 R G V z Y 3 J p c G N p X H U y M j F B X H U y M j Y 1 b i B k Z W w g U G x h d G 8 s M 3 0 m c X V v d D s s J n F 1 b 3 Q 7 U 2 V j d G l v b j E v c 3 B h Y 2 V z X z N p V 2 N 6 Q k 5 u b j V y Y m Z v V W x F M E p k X 3 V w b G 9 h Z H N f Z 2 l 0 L W J s b 2 I t Z D l l O D B m Z m J j Z W Y 4 Y T R h Z G M 2 Z D I 5 Z W R k N z g 2 M T h h Z G Q 1 Z G Y v Q X V 0 b 1 J l b W 9 2 Z W R D b 2 x 1 b W 5 z M S 5 7 Q 2 9 z d G 8 g V W 5 p d G F y a W 8 s N H 0 m c X V v d D s s J n F 1 b 3 Q 7 U 2 V j d G l v b j E v c 3 B h Y 2 V z X z N p V 2 N 6 Q k 5 u b j V y Y m Z v V W x F M E p k X 3 V w b G 9 h Z H N f Z 2 l 0 L W J s b 2 I t Z D l l O D B m Z m J j Z W Y 4 Y T R h Z G M 2 Z D I 5 Z W R k N z g 2 M T h h Z G Q 1 Z G Y v Q X V 0 b 1 J l b W 9 2 Z W R D b 2 x 1 b W 5 z M S 5 7 U H J l Y 2 l v I F V u a X R h c m l v L D V 9 J n F 1 b 3 Q 7 L C Z x d W 9 0 O 1 N l Y 3 R p b 2 4 x L 3 N w Y W N l c 1 8 z a V d j e k J O b m 4 1 c m J m b 1 V s R T B K Z F 9 1 c G x v Y W R z X 2 d p d C 1 i b G 9 i L W Q 5 Z T g w Z m Z i Y 2 V m O G E 0 Y W R j N m Q y O W V k Z D c 4 N j E 4 Y W R k N W R m L 0 F 1 d G 9 S Z W 1 v d m V k Q 2 9 s d W 1 u c z E u e 0 N h b n R p Z G F k I E 9 y Z G V u Y W R h L D Z 9 J n F 1 b 3 Q 7 L C Z x d W 9 0 O 1 N l Y 3 R p b 2 4 x L 3 N w Y W N l c 1 8 z a V d j e k J O b m 4 1 c m J m b 1 V s R T B K Z F 9 1 c G x v Y W R z X 2 d p d C 1 i b G 9 i L W Q 5 Z T g w Z m Z i Y 2 V m O G E 0 Y W R j N m Q y O W V k Z D c 4 N j E 4 Y W R k N W R m L 0 F 1 d G 9 S Z W 1 v d m V k Q 2 9 s d W 1 u c z E u e 1 R p Z W 1 w b y B k Z S B Q c m V w Y X J h Y 2 l c d T I y M U F c d T I y N j V u L D d 9 J n F 1 b 3 Q 7 L C Z x d W 9 0 O 1 N l Y 3 R p b 2 4 x L 3 N w Y W N l c 1 8 z a V d j e k J O b m 4 1 c m J m b 1 V s R T B K Z F 9 1 c G x v Y W R z X 2 d p d C 1 i b G 9 i L W Q 5 Z T g w Z m Z i Y 2 V m O G E 0 Y W R j N m Q y O W V k Z D c 4 N j E 4 Y W R k N W R m L 0 F 1 d G 9 S Z W 1 v d m V k Q 2 9 s d W 1 u c z E u e 0 9 i c 2 V y d m F j a W 9 u Z X M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Q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Q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Q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C 0 l a g t c j A D 8 c b O Y B 3 d r / g x F S 8 k s O q F z d C H F X B C / p a R H F u 6 i n J i 1 D m J D Z O q b 6 Z g M m E i l H 3 b a t m C 6 6 2 q G w Y Y 2 Z E Z E p o 5 1 Q z U 8 8 a Q L O R u z 6 D J a 1 4 y L L s N Z G u b i C 3 8 C Z 4 Q f P 1 W A O T U = < / D a t a M a s h u p > 
</file>

<file path=customXml/itemProps1.xml><?xml version="1.0" encoding="utf-8"?>
<ds:datastoreItem xmlns:ds="http://schemas.openxmlformats.org/officeDocument/2006/customXml" ds:itemID="{16A8EC86-3F65-1040-913F-5A3A24EC97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Sala</vt:lpstr>
      <vt:lpstr>Sheet4</vt:lpstr>
      <vt:lpstr>Cocina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ramirez</dc:creator>
  <cp:lastModifiedBy>carlos ramirez</cp:lastModifiedBy>
  <dcterms:created xsi:type="dcterms:W3CDTF">2024-10-01T13:44:50Z</dcterms:created>
  <dcterms:modified xsi:type="dcterms:W3CDTF">2024-10-11T13:52:17Z</dcterms:modified>
</cp:coreProperties>
</file>